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nu\Documents\Women in politics\"/>
    </mc:Choice>
  </mc:AlternateContent>
  <bookViews>
    <workbookView xWindow="0" yWindow="0" windowWidth="7470" windowHeight="2760" activeTab="1"/>
  </bookViews>
  <sheets>
    <sheet name="referencia" sheetId="1" r:id="rId1"/>
    <sheet name="por_anio" sheetId="2" r:id="rId2"/>
    <sheet name="clasif_gabinetes" sheetId="4" r:id="rId3"/>
  </sheets>
  <definedNames>
    <definedName name="_xlnm._FilterDatabase" localSheetId="1" hidden="1">por_anio!$A$1:$K$894</definedName>
    <definedName name="_xlnm._FilterDatabase" localSheetId="0" hidden="1">referencia!$G$1:$AV$640</definedName>
  </definedNames>
  <calcPr calcId="152511"/>
  <fileRecoveryPr repairLoad="1"/>
</workbook>
</file>

<file path=xl/calcChain.xml><?xml version="1.0" encoding="utf-8"?>
<calcChain xmlns="http://schemas.openxmlformats.org/spreadsheetml/2006/main">
  <c r="G781" i="2" l="1"/>
  <c r="J854" i="2"/>
  <c r="J339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2053" i="2"/>
  <c r="K2054" i="2"/>
  <c r="K2055" i="2"/>
  <c r="K2056" i="2"/>
  <c r="K2057" i="2"/>
  <c r="K2058" i="2"/>
  <c r="K2059" i="2"/>
  <c r="K2060" i="2"/>
  <c r="K2061" i="2"/>
  <c r="K2062" i="2"/>
  <c r="K2063" i="2"/>
  <c r="K2064" i="2"/>
  <c r="K2065" i="2"/>
  <c r="K2066" i="2"/>
  <c r="K2067" i="2"/>
  <c r="K2068" i="2"/>
  <c r="K2069" i="2"/>
  <c r="K2070" i="2"/>
  <c r="K2071" i="2"/>
  <c r="K2072" i="2"/>
  <c r="K2073" i="2"/>
  <c r="K2074" i="2"/>
  <c r="K2075" i="2"/>
  <c r="K2076" i="2"/>
  <c r="K2077" i="2"/>
  <c r="K2078" i="2"/>
  <c r="K2079" i="2"/>
  <c r="K2080" i="2"/>
  <c r="K2081" i="2"/>
  <c r="K2082" i="2"/>
  <c r="K2083" i="2"/>
  <c r="K2155" i="2"/>
  <c r="K2156" i="2"/>
  <c r="K2157" i="2"/>
  <c r="K2158" i="2"/>
  <c r="K2159" i="2"/>
  <c r="K2160" i="2"/>
  <c r="K2161" i="2"/>
  <c r="K2162" i="2"/>
  <c r="K2163" i="2"/>
  <c r="K2164" i="2"/>
  <c r="K2165" i="2"/>
  <c r="K2166" i="2"/>
  <c r="K2167" i="2"/>
  <c r="K2168" i="2"/>
  <c r="K2169" i="2"/>
  <c r="K2170" i="2"/>
  <c r="K2171" i="2"/>
  <c r="K2172" i="2"/>
  <c r="K2173" i="2"/>
  <c r="K2174" i="2"/>
  <c r="K2245" i="2"/>
  <c r="K2246" i="2"/>
  <c r="K2247" i="2"/>
  <c r="K2248" i="2"/>
  <c r="K2249" i="2"/>
  <c r="K2250" i="2"/>
  <c r="K2251" i="2"/>
  <c r="K2252" i="2"/>
  <c r="K2253" i="2"/>
  <c r="K2254" i="2"/>
  <c r="K2255" i="2"/>
  <c r="K2256" i="2"/>
  <c r="K2257" i="2"/>
  <c r="K2258" i="2"/>
  <c r="K2259" i="2"/>
  <c r="K2260" i="2"/>
  <c r="K2261" i="2"/>
  <c r="K2262" i="2"/>
  <c r="K2263" i="2"/>
  <c r="K2264" i="2"/>
  <c r="K2265" i="2"/>
  <c r="K2266" i="2"/>
  <c r="K2267" i="2"/>
  <c r="K2322" i="2"/>
  <c r="K2323" i="2"/>
  <c r="K2324" i="2"/>
  <c r="K2325" i="2"/>
  <c r="K2326" i="2"/>
  <c r="K2327" i="2"/>
  <c r="K2328" i="2"/>
  <c r="K2329" i="2"/>
  <c r="K2330" i="2"/>
  <c r="K2331" i="2"/>
  <c r="K2332" i="2"/>
  <c r="K2333" i="2"/>
  <c r="K2334" i="2"/>
  <c r="K2335" i="2"/>
  <c r="K2336" i="2"/>
  <c r="K2337" i="2"/>
  <c r="K2338" i="2"/>
  <c r="K2339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155" i="2"/>
  <c r="J2156" i="2"/>
  <c r="J2157" i="2"/>
  <c r="J2158" i="2"/>
  <c r="J2159" i="2"/>
  <c r="J2160" i="2"/>
  <c r="J2161" i="2"/>
  <c r="J2162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245" i="2"/>
  <c r="J2246" i="2"/>
  <c r="J2247" i="2"/>
  <c r="J2248" i="2"/>
  <c r="J2249" i="2"/>
  <c r="J2250" i="2"/>
  <c r="J2251" i="2"/>
  <c r="J2252" i="2"/>
  <c r="J2253" i="2"/>
  <c r="J2254" i="2"/>
  <c r="J225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J2336" i="2"/>
  <c r="J2337" i="2"/>
  <c r="J2338" i="2"/>
  <c r="J2339" i="2"/>
  <c r="K88" i="2"/>
  <c r="J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2053" i="2"/>
  <c r="I2054" i="2"/>
  <c r="I2055" i="2"/>
  <c r="I2056" i="2"/>
  <c r="I2057" i="2"/>
  <c r="I2058" i="2"/>
  <c r="I2059" i="2"/>
  <c r="I2060" i="2"/>
  <c r="I2061" i="2"/>
  <c r="I2062" i="2"/>
  <c r="I2063" i="2"/>
  <c r="I2064" i="2"/>
  <c r="I2065" i="2"/>
  <c r="I2066" i="2"/>
  <c r="I2067" i="2"/>
  <c r="I2068" i="2"/>
  <c r="I2069" i="2"/>
  <c r="I2070" i="2"/>
  <c r="I2071" i="2"/>
  <c r="I2072" i="2"/>
  <c r="I2073" i="2"/>
  <c r="I2074" i="2"/>
  <c r="I2075" i="2"/>
  <c r="I2076" i="2"/>
  <c r="I2077" i="2"/>
  <c r="I2078" i="2"/>
  <c r="I2079" i="2"/>
  <c r="I2080" i="2"/>
  <c r="I2081" i="2"/>
  <c r="I2082" i="2"/>
  <c r="I2083" i="2"/>
  <c r="I2155" i="2"/>
  <c r="I2156" i="2"/>
  <c r="I2157" i="2"/>
  <c r="I2158" i="2"/>
  <c r="I2159" i="2"/>
  <c r="I2160" i="2"/>
  <c r="I2161" i="2"/>
  <c r="I2162" i="2"/>
  <c r="I2163" i="2"/>
  <c r="I2164" i="2"/>
  <c r="I2165" i="2"/>
  <c r="I2166" i="2"/>
  <c r="I2167" i="2"/>
  <c r="I2168" i="2"/>
  <c r="I2169" i="2"/>
  <c r="I2170" i="2"/>
  <c r="I2171" i="2"/>
  <c r="I2172" i="2"/>
  <c r="I2173" i="2"/>
  <c r="I2174" i="2"/>
  <c r="I2245" i="2"/>
  <c r="I2246" i="2"/>
  <c r="I2247" i="2"/>
  <c r="I2248" i="2"/>
  <c r="I2249" i="2"/>
  <c r="I2250" i="2"/>
  <c r="I2251" i="2"/>
  <c r="I2252" i="2"/>
  <c r="I2253" i="2"/>
  <c r="I2254" i="2"/>
  <c r="I2255" i="2"/>
  <c r="I2256" i="2"/>
  <c r="I2257" i="2"/>
  <c r="I2258" i="2"/>
  <c r="I2259" i="2"/>
  <c r="I2260" i="2"/>
  <c r="I2261" i="2"/>
  <c r="I2262" i="2"/>
  <c r="I2263" i="2"/>
  <c r="I2264" i="2"/>
  <c r="I2265" i="2"/>
  <c r="I2266" i="2"/>
  <c r="I2267" i="2"/>
  <c r="I2322" i="2"/>
  <c r="I2323" i="2"/>
  <c r="I2324" i="2"/>
  <c r="I2325" i="2"/>
  <c r="I2326" i="2"/>
  <c r="I2327" i="2"/>
  <c r="I2328" i="2"/>
  <c r="I2329" i="2"/>
  <c r="I2330" i="2"/>
  <c r="I2331" i="2"/>
  <c r="I2332" i="2"/>
  <c r="I2333" i="2"/>
  <c r="I2334" i="2"/>
  <c r="I2335" i="2"/>
  <c r="I2336" i="2"/>
  <c r="I2337" i="2"/>
  <c r="I2338" i="2"/>
  <c r="I2339" i="2"/>
  <c r="I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2" i="2"/>
  <c r="G783" i="2"/>
  <c r="G784" i="2"/>
  <c r="G785" i="2"/>
  <c r="G786" i="2"/>
  <c r="G787" i="2"/>
  <c r="G788" i="2"/>
  <c r="G789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88" i="2"/>
  <c r="B1701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2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6" i="1"/>
  <c r="S14" i="1"/>
  <c r="R3" i="1"/>
  <c r="B3" i="1" s="1"/>
  <c r="R4" i="1"/>
  <c r="B4" i="1" s="1"/>
  <c r="R5" i="1"/>
  <c r="B5" i="1" s="1"/>
  <c r="R6" i="1"/>
  <c r="B6" i="1" s="1"/>
  <c r="R7" i="1"/>
  <c r="B7" i="1" s="1"/>
  <c r="R8" i="1"/>
  <c r="B8" i="1" s="1"/>
  <c r="R9" i="1"/>
  <c r="B9" i="1" s="1"/>
  <c r="R10" i="1"/>
  <c r="B10" i="1" s="1"/>
  <c r="R11" i="1"/>
  <c r="B11" i="1" s="1"/>
  <c r="R12" i="1"/>
  <c r="B12" i="1" s="1"/>
  <c r="R13" i="1"/>
  <c r="B13" i="1" s="1"/>
  <c r="R14" i="1"/>
  <c r="B14" i="1" s="1"/>
  <c r="R15" i="1"/>
  <c r="B15" i="1" s="1"/>
  <c r="R16" i="1"/>
  <c r="B16" i="1" s="1"/>
  <c r="R17" i="1"/>
  <c r="B17" i="1" s="1"/>
  <c r="R18" i="1"/>
  <c r="B18" i="1" s="1"/>
  <c r="R19" i="1"/>
  <c r="B19" i="1" s="1"/>
  <c r="R20" i="1"/>
  <c r="B20" i="1" s="1"/>
  <c r="R21" i="1"/>
  <c r="B21" i="1" s="1"/>
  <c r="R22" i="1"/>
  <c r="B22" i="1" s="1"/>
  <c r="R23" i="1"/>
  <c r="B23" i="1" s="1"/>
  <c r="R24" i="1"/>
  <c r="B24" i="1" s="1"/>
  <c r="R25" i="1"/>
  <c r="B25" i="1" s="1"/>
  <c r="R26" i="1"/>
  <c r="B26" i="1" s="1"/>
  <c r="R27" i="1"/>
  <c r="B27" i="1" s="1"/>
  <c r="R28" i="1"/>
  <c r="B28" i="1" s="1"/>
  <c r="R29" i="1"/>
  <c r="B29" i="1" s="1"/>
  <c r="R30" i="1"/>
  <c r="B30" i="1" s="1"/>
  <c r="R31" i="1"/>
  <c r="B31" i="1" s="1"/>
  <c r="R32" i="1"/>
  <c r="B32" i="1" s="1"/>
  <c r="R33" i="1"/>
  <c r="B33" i="1" s="1"/>
  <c r="R34" i="1"/>
  <c r="B34" i="1" s="1"/>
  <c r="R35" i="1"/>
  <c r="B35" i="1" s="1"/>
  <c r="R36" i="1"/>
  <c r="B36" i="1" s="1"/>
  <c r="R37" i="1"/>
  <c r="B37" i="1" s="1"/>
  <c r="R38" i="1"/>
  <c r="B38" i="1" s="1"/>
  <c r="R39" i="1"/>
  <c r="B39" i="1" s="1"/>
  <c r="R40" i="1"/>
  <c r="B40" i="1" s="1"/>
  <c r="R41" i="1"/>
  <c r="B41" i="1" s="1"/>
  <c r="R42" i="1"/>
  <c r="B42" i="1" s="1"/>
  <c r="R43" i="1"/>
  <c r="B43" i="1" s="1"/>
  <c r="R44" i="1"/>
  <c r="B44" i="1" s="1"/>
  <c r="R45" i="1"/>
  <c r="B45" i="1" s="1"/>
  <c r="R46" i="1"/>
  <c r="B46" i="1" s="1"/>
  <c r="R47" i="1"/>
  <c r="B47" i="1" s="1"/>
  <c r="R48" i="1"/>
  <c r="B48" i="1" s="1"/>
  <c r="R49" i="1"/>
  <c r="B49" i="1" s="1"/>
  <c r="R50" i="1"/>
  <c r="B50" i="1" s="1"/>
  <c r="R51" i="1"/>
  <c r="B51" i="1" s="1"/>
  <c r="R52" i="1"/>
  <c r="B52" i="1" s="1"/>
  <c r="R53" i="1"/>
  <c r="B53" i="1" s="1"/>
  <c r="R54" i="1"/>
  <c r="B54" i="1" s="1"/>
  <c r="R55" i="1"/>
  <c r="B55" i="1" s="1"/>
  <c r="R56" i="1"/>
  <c r="B56" i="1" s="1"/>
  <c r="R57" i="1"/>
  <c r="B57" i="1" s="1"/>
  <c r="R58" i="1"/>
  <c r="B58" i="1" s="1"/>
  <c r="R59" i="1"/>
  <c r="B59" i="1" s="1"/>
  <c r="R60" i="1"/>
  <c r="B60" i="1" s="1"/>
  <c r="R61" i="1"/>
  <c r="B61" i="1" s="1"/>
  <c r="R62" i="1"/>
  <c r="B62" i="1" s="1"/>
  <c r="R63" i="1"/>
  <c r="B63" i="1" s="1"/>
  <c r="R64" i="1"/>
  <c r="B64" i="1" s="1"/>
  <c r="R65" i="1"/>
  <c r="B65" i="1" s="1"/>
  <c r="R66" i="1"/>
  <c r="B66" i="1" s="1"/>
  <c r="R67" i="1"/>
  <c r="B67" i="1" s="1"/>
  <c r="R68" i="1"/>
  <c r="B68" i="1" s="1"/>
  <c r="R69" i="1"/>
  <c r="B69" i="1" s="1"/>
  <c r="R70" i="1"/>
  <c r="B70" i="1" s="1"/>
  <c r="R71" i="1"/>
  <c r="B71" i="1" s="1"/>
  <c r="R72" i="1"/>
  <c r="B72" i="1" s="1"/>
  <c r="R73" i="1"/>
  <c r="B73" i="1" s="1"/>
  <c r="R74" i="1"/>
  <c r="B74" i="1" s="1"/>
  <c r="R75" i="1"/>
  <c r="B75" i="1" s="1"/>
  <c r="R76" i="1"/>
  <c r="B76" i="1" s="1"/>
  <c r="R77" i="1"/>
  <c r="B77" i="1" s="1"/>
  <c r="R78" i="1"/>
  <c r="B78" i="1" s="1"/>
  <c r="R79" i="1"/>
  <c r="B79" i="1" s="1"/>
  <c r="R80" i="1"/>
  <c r="B80" i="1" s="1"/>
  <c r="R81" i="1"/>
  <c r="B81" i="1" s="1"/>
  <c r="R82" i="1"/>
  <c r="B82" i="1" s="1"/>
  <c r="R83" i="1"/>
  <c r="B83" i="1" s="1"/>
  <c r="R84" i="1"/>
  <c r="B84" i="1" s="1"/>
  <c r="R85" i="1"/>
  <c r="B85" i="1" s="1"/>
  <c r="R86" i="1"/>
  <c r="B86" i="1" s="1"/>
  <c r="R87" i="1"/>
  <c r="B87" i="1" s="1"/>
  <c r="R88" i="1"/>
  <c r="B88" i="1" s="1"/>
  <c r="R89" i="1"/>
  <c r="B89" i="1" s="1"/>
  <c r="R90" i="1"/>
  <c r="B90" i="1" s="1"/>
  <c r="R91" i="1"/>
  <c r="B91" i="1" s="1"/>
  <c r="R92" i="1"/>
  <c r="B92" i="1" s="1"/>
  <c r="R93" i="1"/>
  <c r="B93" i="1" s="1"/>
  <c r="R94" i="1"/>
  <c r="B94" i="1" s="1"/>
  <c r="R95" i="1"/>
  <c r="B95" i="1" s="1"/>
  <c r="R96" i="1"/>
  <c r="B96" i="1" s="1"/>
  <c r="R97" i="1"/>
  <c r="B97" i="1" s="1"/>
  <c r="R98" i="1"/>
  <c r="B98" i="1" s="1"/>
  <c r="R99" i="1"/>
  <c r="B99" i="1" s="1"/>
  <c r="R100" i="1"/>
  <c r="B100" i="1" s="1"/>
  <c r="R101" i="1"/>
  <c r="B101" i="1" s="1"/>
  <c r="R102" i="1"/>
  <c r="B102" i="1" s="1"/>
  <c r="R103" i="1"/>
  <c r="B103" i="1" s="1"/>
  <c r="R104" i="1"/>
  <c r="B104" i="1" s="1"/>
  <c r="R105" i="1"/>
  <c r="B105" i="1" s="1"/>
  <c r="R106" i="1"/>
  <c r="B106" i="1" s="1"/>
  <c r="R107" i="1"/>
  <c r="B107" i="1" s="1"/>
  <c r="R108" i="1"/>
  <c r="B108" i="1" s="1"/>
  <c r="R109" i="1"/>
  <c r="B109" i="1" s="1"/>
  <c r="R110" i="1"/>
  <c r="B110" i="1" s="1"/>
  <c r="R111" i="1"/>
  <c r="B111" i="1" s="1"/>
  <c r="R112" i="1"/>
  <c r="B112" i="1" s="1"/>
  <c r="R113" i="1"/>
  <c r="B113" i="1" s="1"/>
  <c r="R114" i="1"/>
  <c r="B114" i="1" s="1"/>
  <c r="R115" i="1"/>
  <c r="B115" i="1" s="1"/>
  <c r="R116" i="1"/>
  <c r="B116" i="1" s="1"/>
  <c r="R117" i="1"/>
  <c r="B117" i="1" s="1"/>
  <c r="R118" i="1"/>
  <c r="B118" i="1" s="1"/>
  <c r="R119" i="1"/>
  <c r="B119" i="1" s="1"/>
  <c r="R120" i="1"/>
  <c r="B120" i="1" s="1"/>
  <c r="R121" i="1"/>
  <c r="B121" i="1" s="1"/>
  <c r="R122" i="1"/>
  <c r="B122" i="1" s="1"/>
  <c r="R123" i="1"/>
  <c r="B123" i="1" s="1"/>
  <c r="R124" i="1"/>
  <c r="B124" i="1" s="1"/>
  <c r="R125" i="1"/>
  <c r="B125" i="1" s="1"/>
  <c r="R126" i="1"/>
  <c r="B126" i="1" s="1"/>
  <c r="R127" i="1"/>
  <c r="B127" i="1" s="1"/>
  <c r="R128" i="1"/>
  <c r="B128" i="1" s="1"/>
  <c r="R129" i="1"/>
  <c r="B129" i="1" s="1"/>
  <c r="R130" i="1"/>
  <c r="B130" i="1" s="1"/>
  <c r="R131" i="1"/>
  <c r="B131" i="1" s="1"/>
  <c r="R132" i="1"/>
  <c r="B132" i="1" s="1"/>
  <c r="R133" i="1"/>
  <c r="B133" i="1" s="1"/>
  <c r="R134" i="1"/>
  <c r="B134" i="1" s="1"/>
  <c r="R135" i="1"/>
  <c r="B135" i="1" s="1"/>
  <c r="R136" i="1"/>
  <c r="B136" i="1" s="1"/>
  <c r="R137" i="1"/>
  <c r="B137" i="1" s="1"/>
  <c r="R138" i="1"/>
  <c r="B138" i="1" s="1"/>
  <c r="R139" i="1"/>
  <c r="B139" i="1" s="1"/>
  <c r="R140" i="1"/>
  <c r="B140" i="1" s="1"/>
  <c r="R141" i="1"/>
  <c r="B141" i="1" s="1"/>
  <c r="R142" i="1"/>
  <c r="B142" i="1" s="1"/>
  <c r="R143" i="1"/>
  <c r="B143" i="1" s="1"/>
  <c r="R144" i="1"/>
  <c r="B144" i="1" s="1"/>
  <c r="R145" i="1"/>
  <c r="B145" i="1" s="1"/>
  <c r="R146" i="1"/>
  <c r="B146" i="1" s="1"/>
  <c r="R147" i="1"/>
  <c r="B147" i="1" s="1"/>
  <c r="R148" i="1"/>
  <c r="B148" i="1" s="1"/>
  <c r="R149" i="1"/>
  <c r="B149" i="1" s="1"/>
  <c r="R150" i="1"/>
  <c r="B150" i="1" s="1"/>
  <c r="R151" i="1"/>
  <c r="B151" i="1" s="1"/>
  <c r="R152" i="1"/>
  <c r="B152" i="1" s="1"/>
  <c r="R153" i="1"/>
  <c r="B153" i="1" s="1"/>
  <c r="R154" i="1"/>
  <c r="B154" i="1" s="1"/>
  <c r="R155" i="1"/>
  <c r="B155" i="1" s="1"/>
  <c r="R156" i="1"/>
  <c r="B156" i="1" s="1"/>
  <c r="R157" i="1"/>
  <c r="B157" i="1" s="1"/>
  <c r="R158" i="1"/>
  <c r="B158" i="1" s="1"/>
  <c r="R159" i="1"/>
  <c r="B159" i="1" s="1"/>
  <c r="R160" i="1"/>
  <c r="B160" i="1" s="1"/>
  <c r="R161" i="1"/>
  <c r="B161" i="1" s="1"/>
  <c r="R162" i="1"/>
  <c r="B162" i="1" s="1"/>
  <c r="R163" i="1"/>
  <c r="B163" i="1" s="1"/>
  <c r="R164" i="1"/>
  <c r="B164" i="1" s="1"/>
  <c r="R165" i="1"/>
  <c r="B165" i="1" s="1"/>
  <c r="R166" i="1"/>
  <c r="B166" i="1" s="1"/>
  <c r="R167" i="1"/>
  <c r="B167" i="1" s="1"/>
  <c r="R168" i="1"/>
  <c r="B168" i="1" s="1"/>
  <c r="R169" i="1"/>
  <c r="B169" i="1" s="1"/>
  <c r="R170" i="1"/>
  <c r="B170" i="1" s="1"/>
  <c r="R171" i="1"/>
  <c r="B171" i="1" s="1"/>
  <c r="R172" i="1"/>
  <c r="B172" i="1" s="1"/>
  <c r="R173" i="1"/>
  <c r="B173" i="1" s="1"/>
  <c r="R174" i="1"/>
  <c r="B174" i="1" s="1"/>
  <c r="R175" i="1"/>
  <c r="B175" i="1" s="1"/>
  <c r="R176" i="1"/>
  <c r="B176" i="1" s="1"/>
  <c r="R177" i="1"/>
  <c r="B177" i="1" s="1"/>
  <c r="R178" i="1"/>
  <c r="B178" i="1" s="1"/>
  <c r="R179" i="1"/>
  <c r="B179" i="1" s="1"/>
  <c r="R180" i="1"/>
  <c r="B180" i="1" s="1"/>
  <c r="R181" i="1"/>
  <c r="B181" i="1" s="1"/>
  <c r="R182" i="1"/>
  <c r="B182" i="1" s="1"/>
  <c r="R183" i="1"/>
  <c r="B183" i="1" s="1"/>
  <c r="R184" i="1"/>
  <c r="B184" i="1" s="1"/>
  <c r="R185" i="1"/>
  <c r="B185" i="1" s="1"/>
  <c r="R186" i="1"/>
  <c r="B186" i="1" s="1"/>
  <c r="R187" i="1"/>
  <c r="B187" i="1" s="1"/>
  <c r="R188" i="1"/>
  <c r="B188" i="1" s="1"/>
  <c r="R189" i="1"/>
  <c r="B189" i="1" s="1"/>
  <c r="R190" i="1"/>
  <c r="B190" i="1" s="1"/>
  <c r="R191" i="1"/>
  <c r="B191" i="1" s="1"/>
  <c r="R192" i="1"/>
  <c r="B192" i="1" s="1"/>
  <c r="R193" i="1"/>
  <c r="B193" i="1" s="1"/>
  <c r="R194" i="1"/>
  <c r="B194" i="1" s="1"/>
  <c r="R195" i="1"/>
  <c r="B195" i="1" s="1"/>
  <c r="R196" i="1"/>
  <c r="B196" i="1" s="1"/>
  <c r="R197" i="1"/>
  <c r="B197" i="1" s="1"/>
  <c r="R198" i="1"/>
  <c r="B198" i="1" s="1"/>
  <c r="R199" i="1"/>
  <c r="B199" i="1" s="1"/>
  <c r="R200" i="1"/>
  <c r="B200" i="1" s="1"/>
  <c r="R201" i="1"/>
  <c r="B201" i="1" s="1"/>
  <c r="R202" i="1"/>
  <c r="B202" i="1" s="1"/>
  <c r="R203" i="1"/>
  <c r="B203" i="1" s="1"/>
  <c r="R204" i="1"/>
  <c r="B204" i="1" s="1"/>
  <c r="R205" i="1"/>
  <c r="B205" i="1" s="1"/>
  <c r="R206" i="1"/>
  <c r="B206" i="1" s="1"/>
  <c r="R207" i="1"/>
  <c r="B207" i="1" s="1"/>
  <c r="R208" i="1"/>
  <c r="B208" i="1" s="1"/>
  <c r="R209" i="1"/>
  <c r="B209" i="1" s="1"/>
  <c r="R210" i="1"/>
  <c r="B210" i="1" s="1"/>
  <c r="R211" i="1"/>
  <c r="B211" i="1" s="1"/>
  <c r="R212" i="1"/>
  <c r="B212" i="1" s="1"/>
  <c r="R213" i="1"/>
  <c r="B213" i="1" s="1"/>
  <c r="R214" i="1"/>
  <c r="B214" i="1" s="1"/>
  <c r="R215" i="1"/>
  <c r="B215" i="1" s="1"/>
  <c r="R216" i="1"/>
  <c r="B216" i="1" s="1"/>
  <c r="R217" i="1"/>
  <c r="B217" i="1" s="1"/>
  <c r="R218" i="1"/>
  <c r="B218" i="1" s="1"/>
  <c r="R219" i="1"/>
  <c r="B219" i="1" s="1"/>
  <c r="R220" i="1"/>
  <c r="B220" i="1" s="1"/>
  <c r="R221" i="1"/>
  <c r="B221" i="1" s="1"/>
  <c r="R222" i="1"/>
  <c r="B222" i="1" s="1"/>
  <c r="R223" i="1"/>
  <c r="B223" i="1" s="1"/>
  <c r="R224" i="1"/>
  <c r="B224" i="1" s="1"/>
  <c r="R225" i="1"/>
  <c r="B225" i="1" s="1"/>
  <c r="R226" i="1"/>
  <c r="B226" i="1" s="1"/>
  <c r="R227" i="1"/>
  <c r="B227" i="1" s="1"/>
  <c r="R228" i="1"/>
  <c r="B228" i="1" s="1"/>
  <c r="R229" i="1"/>
  <c r="B229" i="1" s="1"/>
  <c r="R230" i="1"/>
  <c r="B230" i="1" s="1"/>
  <c r="R231" i="1"/>
  <c r="B231" i="1" s="1"/>
  <c r="R232" i="1"/>
  <c r="B232" i="1" s="1"/>
  <c r="R233" i="1"/>
  <c r="B233" i="1" s="1"/>
  <c r="R234" i="1"/>
  <c r="B234" i="1" s="1"/>
  <c r="R235" i="1"/>
  <c r="B235" i="1" s="1"/>
  <c r="R236" i="1"/>
  <c r="B236" i="1" s="1"/>
  <c r="R237" i="1"/>
  <c r="B237" i="1" s="1"/>
  <c r="R238" i="1"/>
  <c r="B238" i="1" s="1"/>
  <c r="R239" i="1"/>
  <c r="B239" i="1" s="1"/>
  <c r="R240" i="1"/>
  <c r="B240" i="1" s="1"/>
  <c r="R241" i="1"/>
  <c r="B241" i="1" s="1"/>
  <c r="R242" i="1"/>
  <c r="B242" i="1" s="1"/>
  <c r="R243" i="1"/>
  <c r="B243" i="1" s="1"/>
  <c r="R244" i="1"/>
  <c r="B244" i="1" s="1"/>
  <c r="R245" i="1"/>
  <c r="B245" i="1" s="1"/>
  <c r="R246" i="1"/>
  <c r="B246" i="1" s="1"/>
  <c r="R247" i="1"/>
  <c r="B247" i="1" s="1"/>
  <c r="R248" i="1"/>
  <c r="B248" i="1" s="1"/>
  <c r="R249" i="1"/>
  <c r="B249" i="1" s="1"/>
  <c r="R250" i="1"/>
  <c r="B250" i="1" s="1"/>
  <c r="R251" i="1"/>
  <c r="B251" i="1" s="1"/>
  <c r="R252" i="1"/>
  <c r="B252" i="1" s="1"/>
  <c r="R253" i="1"/>
  <c r="B253" i="1" s="1"/>
  <c r="R254" i="1"/>
  <c r="B254" i="1" s="1"/>
  <c r="R255" i="1"/>
  <c r="B255" i="1" s="1"/>
  <c r="R256" i="1"/>
  <c r="B256" i="1" s="1"/>
  <c r="R257" i="1"/>
  <c r="B257" i="1" s="1"/>
  <c r="R258" i="1"/>
  <c r="B258" i="1" s="1"/>
  <c r="R259" i="1"/>
  <c r="B259" i="1" s="1"/>
  <c r="R260" i="1"/>
  <c r="B260" i="1" s="1"/>
  <c r="R261" i="1"/>
  <c r="B261" i="1" s="1"/>
  <c r="R262" i="1"/>
  <c r="B262" i="1" s="1"/>
  <c r="R263" i="1"/>
  <c r="B263" i="1" s="1"/>
  <c r="R264" i="1"/>
  <c r="B264" i="1" s="1"/>
  <c r="R265" i="1"/>
  <c r="B265" i="1" s="1"/>
  <c r="R266" i="1"/>
  <c r="B266" i="1" s="1"/>
  <c r="R267" i="1"/>
  <c r="B267" i="1" s="1"/>
  <c r="R268" i="1"/>
  <c r="B268" i="1" s="1"/>
  <c r="R269" i="1"/>
  <c r="B269" i="1" s="1"/>
  <c r="R270" i="1"/>
  <c r="B270" i="1" s="1"/>
  <c r="R271" i="1"/>
  <c r="B271" i="1" s="1"/>
  <c r="R272" i="1"/>
  <c r="B272" i="1" s="1"/>
  <c r="R273" i="1"/>
  <c r="B273" i="1" s="1"/>
  <c r="R274" i="1"/>
  <c r="B274" i="1" s="1"/>
  <c r="R275" i="1"/>
  <c r="B275" i="1" s="1"/>
  <c r="R276" i="1"/>
  <c r="B276" i="1" s="1"/>
  <c r="R277" i="1"/>
  <c r="B277" i="1" s="1"/>
  <c r="R278" i="1"/>
  <c r="B278" i="1" s="1"/>
  <c r="R279" i="1"/>
  <c r="B279" i="1" s="1"/>
  <c r="R280" i="1"/>
  <c r="B280" i="1" s="1"/>
  <c r="R281" i="1"/>
  <c r="B281" i="1" s="1"/>
  <c r="R282" i="1"/>
  <c r="B282" i="1" s="1"/>
  <c r="R283" i="1"/>
  <c r="B283" i="1" s="1"/>
  <c r="R284" i="1"/>
  <c r="B284" i="1" s="1"/>
  <c r="R285" i="1"/>
  <c r="B285" i="1" s="1"/>
  <c r="R286" i="1"/>
  <c r="B286" i="1" s="1"/>
  <c r="R287" i="1"/>
  <c r="B287" i="1" s="1"/>
  <c r="R288" i="1"/>
  <c r="B288" i="1" s="1"/>
  <c r="R289" i="1"/>
  <c r="B289" i="1" s="1"/>
  <c r="R290" i="1"/>
  <c r="B290" i="1" s="1"/>
  <c r="R291" i="1"/>
  <c r="B291" i="1" s="1"/>
  <c r="R292" i="1"/>
  <c r="B292" i="1" s="1"/>
  <c r="R293" i="1"/>
  <c r="B293" i="1" s="1"/>
  <c r="R294" i="1"/>
  <c r="B294" i="1" s="1"/>
  <c r="R295" i="1"/>
  <c r="B295" i="1" s="1"/>
  <c r="R296" i="1"/>
  <c r="B296" i="1" s="1"/>
  <c r="R297" i="1"/>
  <c r="B297" i="1" s="1"/>
  <c r="R298" i="1"/>
  <c r="B298" i="1" s="1"/>
  <c r="R299" i="1"/>
  <c r="B299" i="1" s="1"/>
  <c r="R300" i="1"/>
  <c r="B300" i="1" s="1"/>
  <c r="R301" i="1"/>
  <c r="B301" i="1" s="1"/>
  <c r="R302" i="1"/>
  <c r="B302" i="1" s="1"/>
  <c r="R303" i="1"/>
  <c r="B303" i="1" s="1"/>
  <c r="R304" i="1"/>
  <c r="B304" i="1" s="1"/>
  <c r="R305" i="1"/>
  <c r="B305" i="1" s="1"/>
  <c r="R306" i="1"/>
  <c r="B306" i="1" s="1"/>
  <c r="R307" i="1"/>
  <c r="B307" i="1" s="1"/>
  <c r="R308" i="1"/>
  <c r="B308" i="1" s="1"/>
  <c r="R309" i="1"/>
  <c r="B309" i="1" s="1"/>
  <c r="R310" i="1"/>
  <c r="B310" i="1" s="1"/>
  <c r="R311" i="1"/>
  <c r="B311" i="1" s="1"/>
  <c r="R312" i="1"/>
  <c r="B312" i="1" s="1"/>
  <c r="R313" i="1"/>
  <c r="B313" i="1" s="1"/>
  <c r="R314" i="1"/>
  <c r="B314" i="1" s="1"/>
  <c r="R315" i="1"/>
  <c r="B315" i="1" s="1"/>
  <c r="R316" i="1"/>
  <c r="B316" i="1" s="1"/>
  <c r="R317" i="1"/>
  <c r="B317" i="1" s="1"/>
  <c r="R318" i="1"/>
  <c r="B318" i="1" s="1"/>
  <c r="R319" i="1"/>
  <c r="B319" i="1" s="1"/>
  <c r="R320" i="1"/>
  <c r="B320" i="1" s="1"/>
  <c r="R321" i="1"/>
  <c r="B321" i="1" s="1"/>
  <c r="R322" i="1"/>
  <c r="B322" i="1" s="1"/>
  <c r="R323" i="1"/>
  <c r="B323" i="1" s="1"/>
  <c r="R324" i="1"/>
  <c r="B324" i="1" s="1"/>
  <c r="R325" i="1"/>
  <c r="B325" i="1" s="1"/>
  <c r="R326" i="1"/>
  <c r="B326" i="1" s="1"/>
  <c r="R327" i="1"/>
  <c r="B327" i="1" s="1"/>
  <c r="R328" i="1"/>
  <c r="B328" i="1" s="1"/>
  <c r="R329" i="1"/>
  <c r="B329" i="1" s="1"/>
  <c r="R330" i="1"/>
  <c r="B330" i="1" s="1"/>
  <c r="R331" i="1"/>
  <c r="B331" i="1" s="1"/>
  <c r="R332" i="1"/>
  <c r="B332" i="1" s="1"/>
  <c r="R333" i="1"/>
  <c r="B333" i="1" s="1"/>
  <c r="R334" i="1"/>
  <c r="B334" i="1" s="1"/>
  <c r="R335" i="1"/>
  <c r="B335" i="1" s="1"/>
  <c r="R336" i="1"/>
  <c r="B336" i="1" s="1"/>
  <c r="R337" i="1"/>
  <c r="B337" i="1" s="1"/>
  <c r="R338" i="1"/>
  <c r="B338" i="1" s="1"/>
  <c r="R339" i="1"/>
  <c r="B339" i="1" s="1"/>
  <c r="R340" i="1"/>
  <c r="B340" i="1" s="1"/>
  <c r="R341" i="1"/>
  <c r="B341" i="1" s="1"/>
  <c r="R342" i="1"/>
  <c r="B342" i="1" s="1"/>
  <c r="R343" i="1"/>
  <c r="B343" i="1" s="1"/>
  <c r="R344" i="1"/>
  <c r="B344" i="1" s="1"/>
  <c r="R345" i="1"/>
  <c r="B345" i="1" s="1"/>
  <c r="R346" i="1"/>
  <c r="B346" i="1" s="1"/>
  <c r="R347" i="1"/>
  <c r="B347" i="1" s="1"/>
  <c r="R348" i="1"/>
  <c r="B348" i="1" s="1"/>
  <c r="R349" i="1"/>
  <c r="B349" i="1" s="1"/>
  <c r="R350" i="1"/>
  <c r="B350" i="1" s="1"/>
  <c r="R351" i="1"/>
  <c r="B351" i="1" s="1"/>
  <c r="R352" i="1"/>
  <c r="B352" i="1" s="1"/>
  <c r="R353" i="1"/>
  <c r="B353" i="1" s="1"/>
  <c r="R354" i="1"/>
  <c r="B354" i="1" s="1"/>
  <c r="R355" i="1"/>
  <c r="B355" i="1" s="1"/>
  <c r="R356" i="1"/>
  <c r="B356" i="1" s="1"/>
  <c r="R357" i="1"/>
  <c r="B357" i="1" s="1"/>
  <c r="R358" i="1"/>
  <c r="B358" i="1" s="1"/>
  <c r="R359" i="1"/>
  <c r="B359" i="1" s="1"/>
  <c r="R360" i="1"/>
  <c r="B360" i="1" s="1"/>
  <c r="R361" i="1"/>
  <c r="B361" i="1" s="1"/>
  <c r="R362" i="1"/>
  <c r="B362" i="1" s="1"/>
  <c r="R363" i="1"/>
  <c r="B363" i="1" s="1"/>
  <c r="R364" i="1"/>
  <c r="B364" i="1" s="1"/>
  <c r="R365" i="1"/>
  <c r="B365" i="1" s="1"/>
  <c r="R366" i="1"/>
  <c r="B366" i="1" s="1"/>
  <c r="R367" i="1"/>
  <c r="B367" i="1" s="1"/>
  <c r="R368" i="1"/>
  <c r="B368" i="1" s="1"/>
  <c r="R369" i="1"/>
  <c r="B369" i="1" s="1"/>
  <c r="R370" i="1"/>
  <c r="B370" i="1" s="1"/>
  <c r="R371" i="1"/>
  <c r="B371" i="1" s="1"/>
  <c r="R372" i="1"/>
  <c r="B372" i="1" s="1"/>
  <c r="R373" i="1"/>
  <c r="B373" i="1" s="1"/>
  <c r="R374" i="1"/>
  <c r="B374" i="1" s="1"/>
  <c r="R375" i="1"/>
  <c r="B375" i="1" s="1"/>
  <c r="R376" i="1"/>
  <c r="B376" i="1" s="1"/>
  <c r="R377" i="1"/>
  <c r="B377" i="1" s="1"/>
  <c r="R378" i="1"/>
  <c r="B378" i="1" s="1"/>
  <c r="R379" i="1"/>
  <c r="B379" i="1" s="1"/>
  <c r="R380" i="1"/>
  <c r="B380" i="1" s="1"/>
  <c r="R381" i="1"/>
  <c r="B381" i="1" s="1"/>
  <c r="R382" i="1"/>
  <c r="B382" i="1" s="1"/>
  <c r="R383" i="1"/>
  <c r="B383" i="1" s="1"/>
  <c r="R384" i="1"/>
  <c r="B384" i="1" s="1"/>
  <c r="R385" i="1"/>
  <c r="B385" i="1" s="1"/>
  <c r="R386" i="1"/>
  <c r="B386" i="1" s="1"/>
  <c r="R387" i="1"/>
  <c r="B387" i="1" s="1"/>
  <c r="R388" i="1"/>
  <c r="B388" i="1" s="1"/>
  <c r="R389" i="1"/>
  <c r="B389" i="1" s="1"/>
  <c r="R390" i="1"/>
  <c r="B390" i="1" s="1"/>
  <c r="R391" i="1"/>
  <c r="B391" i="1" s="1"/>
  <c r="R392" i="1"/>
  <c r="B392" i="1" s="1"/>
  <c r="R393" i="1"/>
  <c r="B393" i="1" s="1"/>
  <c r="R394" i="1"/>
  <c r="B394" i="1" s="1"/>
  <c r="R395" i="1"/>
  <c r="B395" i="1" s="1"/>
  <c r="R396" i="1"/>
  <c r="B396" i="1" s="1"/>
  <c r="R397" i="1"/>
  <c r="B397" i="1" s="1"/>
  <c r="R398" i="1"/>
  <c r="B398" i="1" s="1"/>
  <c r="R399" i="1"/>
  <c r="B399" i="1" s="1"/>
  <c r="R400" i="1"/>
  <c r="B400" i="1" s="1"/>
  <c r="R401" i="1"/>
  <c r="B401" i="1" s="1"/>
  <c r="R402" i="1"/>
  <c r="B402" i="1" s="1"/>
  <c r="R403" i="1"/>
  <c r="B403" i="1" s="1"/>
  <c r="R404" i="1"/>
  <c r="B404" i="1" s="1"/>
  <c r="R405" i="1"/>
  <c r="B405" i="1" s="1"/>
  <c r="R406" i="1"/>
  <c r="B406" i="1" s="1"/>
  <c r="R407" i="1"/>
  <c r="B407" i="1" s="1"/>
  <c r="R408" i="1"/>
  <c r="B408" i="1" s="1"/>
  <c r="R409" i="1"/>
  <c r="B409" i="1" s="1"/>
  <c r="R410" i="1"/>
  <c r="B410" i="1" s="1"/>
  <c r="R411" i="1"/>
  <c r="B411" i="1" s="1"/>
  <c r="R412" i="1"/>
  <c r="B412" i="1" s="1"/>
  <c r="R413" i="1"/>
  <c r="B413" i="1" s="1"/>
  <c r="R414" i="1"/>
  <c r="B414" i="1" s="1"/>
  <c r="R415" i="1"/>
  <c r="B415" i="1" s="1"/>
  <c r="R416" i="1"/>
  <c r="B416" i="1" s="1"/>
  <c r="R417" i="1"/>
  <c r="B417" i="1" s="1"/>
  <c r="R418" i="1"/>
  <c r="B418" i="1" s="1"/>
  <c r="R419" i="1"/>
  <c r="B419" i="1" s="1"/>
  <c r="R420" i="1"/>
  <c r="B420" i="1" s="1"/>
  <c r="R421" i="1"/>
  <c r="B421" i="1" s="1"/>
  <c r="R422" i="1"/>
  <c r="B422" i="1" s="1"/>
  <c r="R423" i="1"/>
  <c r="B423" i="1" s="1"/>
  <c r="R424" i="1"/>
  <c r="B424" i="1" s="1"/>
  <c r="R425" i="1"/>
  <c r="B425" i="1" s="1"/>
  <c r="R426" i="1"/>
  <c r="B426" i="1" s="1"/>
  <c r="R427" i="1"/>
  <c r="B427" i="1" s="1"/>
  <c r="R428" i="1"/>
  <c r="B428" i="1" s="1"/>
  <c r="R429" i="1"/>
  <c r="B429" i="1" s="1"/>
  <c r="R430" i="1"/>
  <c r="B430" i="1" s="1"/>
  <c r="R431" i="1"/>
  <c r="B431" i="1" s="1"/>
  <c r="R432" i="1"/>
  <c r="B432" i="1" s="1"/>
  <c r="R433" i="1"/>
  <c r="B433" i="1" s="1"/>
  <c r="R434" i="1"/>
  <c r="B434" i="1" s="1"/>
  <c r="R435" i="1"/>
  <c r="B435" i="1" s="1"/>
  <c r="R436" i="1"/>
  <c r="B436" i="1" s="1"/>
  <c r="R437" i="1"/>
  <c r="B437" i="1" s="1"/>
  <c r="R438" i="1"/>
  <c r="B438" i="1" s="1"/>
  <c r="R439" i="1"/>
  <c r="B439" i="1" s="1"/>
  <c r="R440" i="1"/>
  <c r="B440" i="1" s="1"/>
  <c r="R441" i="1"/>
  <c r="B441" i="1" s="1"/>
  <c r="R442" i="1"/>
  <c r="B442" i="1" s="1"/>
  <c r="R443" i="1"/>
  <c r="B443" i="1" s="1"/>
  <c r="R444" i="1"/>
  <c r="B444" i="1" s="1"/>
  <c r="R445" i="1"/>
  <c r="B445" i="1" s="1"/>
  <c r="R446" i="1"/>
  <c r="B446" i="1" s="1"/>
  <c r="R447" i="1"/>
  <c r="B447" i="1" s="1"/>
  <c r="R448" i="1"/>
  <c r="B448" i="1" s="1"/>
  <c r="R449" i="1"/>
  <c r="B449" i="1" s="1"/>
  <c r="R450" i="1"/>
  <c r="B450" i="1" s="1"/>
  <c r="R451" i="1"/>
  <c r="B451" i="1" s="1"/>
  <c r="R452" i="1"/>
  <c r="B452" i="1" s="1"/>
  <c r="R453" i="1"/>
  <c r="B453" i="1" s="1"/>
  <c r="R454" i="1"/>
  <c r="B454" i="1" s="1"/>
  <c r="R455" i="1"/>
  <c r="B455" i="1" s="1"/>
  <c r="R456" i="1"/>
  <c r="B456" i="1" s="1"/>
  <c r="R457" i="1"/>
  <c r="B457" i="1" s="1"/>
  <c r="R458" i="1"/>
  <c r="B458" i="1" s="1"/>
  <c r="R459" i="1"/>
  <c r="B459" i="1" s="1"/>
  <c r="R460" i="1"/>
  <c r="B460" i="1" s="1"/>
  <c r="R461" i="1"/>
  <c r="B461" i="1" s="1"/>
  <c r="R462" i="1"/>
  <c r="B462" i="1" s="1"/>
  <c r="R463" i="1"/>
  <c r="B463" i="1" s="1"/>
  <c r="R464" i="1"/>
  <c r="B464" i="1" s="1"/>
  <c r="R465" i="1"/>
  <c r="B465" i="1" s="1"/>
  <c r="R466" i="1"/>
  <c r="B466" i="1" s="1"/>
  <c r="R467" i="1"/>
  <c r="B467" i="1" s="1"/>
  <c r="R468" i="1"/>
  <c r="B468" i="1" s="1"/>
  <c r="R469" i="1"/>
  <c r="B469" i="1" s="1"/>
  <c r="R470" i="1"/>
  <c r="B470" i="1" s="1"/>
  <c r="R471" i="1"/>
  <c r="B471" i="1" s="1"/>
  <c r="R472" i="1"/>
  <c r="B472" i="1" s="1"/>
  <c r="R473" i="1"/>
  <c r="B473" i="1" s="1"/>
  <c r="R474" i="1"/>
  <c r="B474" i="1" s="1"/>
  <c r="R475" i="1"/>
  <c r="B475" i="1" s="1"/>
  <c r="R476" i="1"/>
  <c r="B476" i="1" s="1"/>
  <c r="R477" i="1"/>
  <c r="B477" i="1" s="1"/>
  <c r="R478" i="1"/>
  <c r="B478" i="1" s="1"/>
  <c r="R479" i="1"/>
  <c r="B479" i="1" s="1"/>
  <c r="R480" i="1"/>
  <c r="B480" i="1" s="1"/>
  <c r="R481" i="1"/>
  <c r="B481" i="1" s="1"/>
  <c r="R482" i="1"/>
  <c r="B482" i="1" s="1"/>
  <c r="R483" i="1"/>
  <c r="B483" i="1" s="1"/>
  <c r="R484" i="1"/>
  <c r="B484" i="1" s="1"/>
  <c r="R485" i="1"/>
  <c r="B485" i="1" s="1"/>
  <c r="R486" i="1"/>
  <c r="B486" i="1" s="1"/>
  <c r="R487" i="1"/>
  <c r="B487" i="1" s="1"/>
  <c r="R488" i="1"/>
  <c r="B488" i="1" s="1"/>
  <c r="R489" i="1"/>
  <c r="B489" i="1" s="1"/>
  <c r="R490" i="1"/>
  <c r="B490" i="1" s="1"/>
  <c r="R491" i="1"/>
  <c r="B491" i="1" s="1"/>
  <c r="R492" i="1"/>
  <c r="B492" i="1" s="1"/>
  <c r="R493" i="1"/>
  <c r="B493" i="1" s="1"/>
  <c r="R494" i="1"/>
  <c r="B494" i="1" s="1"/>
  <c r="R495" i="1"/>
  <c r="B495" i="1" s="1"/>
  <c r="R496" i="1"/>
  <c r="B496" i="1" s="1"/>
  <c r="R497" i="1"/>
  <c r="B497" i="1" s="1"/>
  <c r="R498" i="1"/>
  <c r="B498" i="1" s="1"/>
  <c r="R499" i="1"/>
  <c r="B499" i="1" s="1"/>
  <c r="R500" i="1"/>
  <c r="B500" i="1" s="1"/>
  <c r="R501" i="1"/>
  <c r="B501" i="1" s="1"/>
  <c r="R502" i="1"/>
  <c r="B502" i="1" s="1"/>
  <c r="R503" i="1"/>
  <c r="B503" i="1" s="1"/>
  <c r="R504" i="1"/>
  <c r="B504" i="1" s="1"/>
  <c r="R505" i="1"/>
  <c r="B505" i="1" s="1"/>
  <c r="R506" i="1"/>
  <c r="B506" i="1" s="1"/>
  <c r="R507" i="1"/>
  <c r="B507" i="1" s="1"/>
  <c r="R508" i="1"/>
  <c r="B508" i="1" s="1"/>
  <c r="R509" i="1"/>
  <c r="B509" i="1" s="1"/>
  <c r="R510" i="1"/>
  <c r="B510" i="1" s="1"/>
  <c r="R511" i="1"/>
  <c r="B511" i="1" s="1"/>
  <c r="R512" i="1"/>
  <c r="B512" i="1" s="1"/>
  <c r="R513" i="1"/>
  <c r="B513" i="1" s="1"/>
  <c r="R514" i="1"/>
  <c r="B514" i="1" s="1"/>
  <c r="R515" i="1"/>
  <c r="B515" i="1" s="1"/>
  <c r="R516" i="1"/>
  <c r="B516" i="1" s="1"/>
  <c r="R517" i="1"/>
  <c r="B517" i="1" s="1"/>
  <c r="R518" i="1"/>
  <c r="B518" i="1" s="1"/>
  <c r="R519" i="1"/>
  <c r="B519" i="1" s="1"/>
  <c r="R520" i="1"/>
  <c r="B520" i="1" s="1"/>
  <c r="R521" i="1"/>
  <c r="B521" i="1" s="1"/>
  <c r="R522" i="1"/>
  <c r="B522" i="1" s="1"/>
  <c r="R523" i="1"/>
  <c r="B523" i="1" s="1"/>
  <c r="R524" i="1"/>
  <c r="B524" i="1" s="1"/>
  <c r="R525" i="1"/>
  <c r="B525" i="1" s="1"/>
  <c r="R526" i="1"/>
  <c r="B526" i="1" s="1"/>
  <c r="R527" i="1"/>
  <c r="B527" i="1" s="1"/>
  <c r="R528" i="1"/>
  <c r="B528" i="1" s="1"/>
  <c r="R529" i="1"/>
  <c r="B529" i="1" s="1"/>
  <c r="R530" i="1"/>
  <c r="B530" i="1" s="1"/>
  <c r="R531" i="1"/>
  <c r="B531" i="1" s="1"/>
  <c r="R532" i="1"/>
  <c r="B532" i="1" s="1"/>
  <c r="R533" i="1"/>
  <c r="B533" i="1" s="1"/>
  <c r="R534" i="1"/>
  <c r="B534" i="1" s="1"/>
  <c r="R535" i="1"/>
  <c r="B535" i="1" s="1"/>
  <c r="R536" i="1"/>
  <c r="B536" i="1" s="1"/>
  <c r="R537" i="1"/>
  <c r="B537" i="1" s="1"/>
  <c r="R538" i="1"/>
  <c r="B538" i="1" s="1"/>
  <c r="R539" i="1"/>
  <c r="B539" i="1" s="1"/>
  <c r="R540" i="1"/>
  <c r="B540" i="1" s="1"/>
  <c r="R541" i="1"/>
  <c r="B541" i="1" s="1"/>
  <c r="R542" i="1"/>
  <c r="B542" i="1" s="1"/>
  <c r="R543" i="1"/>
  <c r="B543" i="1" s="1"/>
  <c r="R544" i="1"/>
  <c r="B544" i="1" s="1"/>
  <c r="R545" i="1"/>
  <c r="B545" i="1" s="1"/>
  <c r="R546" i="1"/>
  <c r="B546" i="1" s="1"/>
  <c r="R547" i="1"/>
  <c r="B547" i="1" s="1"/>
  <c r="R548" i="1"/>
  <c r="B548" i="1" s="1"/>
  <c r="R549" i="1"/>
  <c r="B549" i="1" s="1"/>
  <c r="R550" i="1"/>
  <c r="B550" i="1" s="1"/>
  <c r="R551" i="1"/>
  <c r="B551" i="1" s="1"/>
  <c r="R552" i="1"/>
  <c r="B552" i="1" s="1"/>
  <c r="R553" i="1"/>
  <c r="B553" i="1" s="1"/>
  <c r="R554" i="1"/>
  <c r="B554" i="1" s="1"/>
  <c r="R555" i="1"/>
  <c r="B555" i="1" s="1"/>
  <c r="R556" i="1"/>
  <c r="B556" i="1" s="1"/>
  <c r="R557" i="1"/>
  <c r="B557" i="1" s="1"/>
  <c r="R558" i="1"/>
  <c r="B558" i="1" s="1"/>
  <c r="R559" i="1"/>
  <c r="B559" i="1" s="1"/>
  <c r="R560" i="1"/>
  <c r="B560" i="1" s="1"/>
  <c r="R561" i="1"/>
  <c r="B561" i="1" s="1"/>
  <c r="R562" i="1"/>
  <c r="B562" i="1" s="1"/>
  <c r="R563" i="1"/>
  <c r="B563" i="1" s="1"/>
  <c r="R564" i="1"/>
  <c r="B564" i="1" s="1"/>
  <c r="R565" i="1"/>
  <c r="B565" i="1" s="1"/>
  <c r="R566" i="1"/>
  <c r="B566" i="1" s="1"/>
  <c r="R567" i="1"/>
  <c r="B567" i="1" s="1"/>
  <c r="R568" i="1"/>
  <c r="B568" i="1" s="1"/>
  <c r="R569" i="1"/>
  <c r="B569" i="1" s="1"/>
  <c r="R570" i="1"/>
  <c r="B570" i="1" s="1"/>
  <c r="R571" i="1"/>
  <c r="B571" i="1" s="1"/>
  <c r="R572" i="1"/>
  <c r="B572" i="1" s="1"/>
  <c r="R573" i="1"/>
  <c r="B573" i="1" s="1"/>
  <c r="R574" i="1"/>
  <c r="B574" i="1" s="1"/>
  <c r="R575" i="1"/>
  <c r="B575" i="1" s="1"/>
  <c r="R576" i="1"/>
  <c r="B576" i="1" s="1"/>
  <c r="R577" i="1"/>
  <c r="B577" i="1" s="1"/>
  <c r="R578" i="1"/>
  <c r="B578" i="1" s="1"/>
  <c r="R579" i="1"/>
  <c r="B579" i="1" s="1"/>
  <c r="R580" i="1"/>
  <c r="B580" i="1" s="1"/>
  <c r="R581" i="1"/>
  <c r="B581" i="1" s="1"/>
  <c r="R582" i="1"/>
  <c r="B582" i="1" s="1"/>
  <c r="R583" i="1"/>
  <c r="B583" i="1" s="1"/>
  <c r="R584" i="1"/>
  <c r="B584" i="1" s="1"/>
  <c r="R585" i="1"/>
  <c r="B585" i="1" s="1"/>
  <c r="R586" i="1"/>
  <c r="B586" i="1" s="1"/>
  <c r="R587" i="1"/>
  <c r="B587" i="1" s="1"/>
  <c r="R588" i="1"/>
  <c r="B588" i="1" s="1"/>
  <c r="R589" i="1"/>
  <c r="B589" i="1" s="1"/>
  <c r="R590" i="1"/>
  <c r="B590" i="1" s="1"/>
  <c r="R591" i="1"/>
  <c r="B591" i="1" s="1"/>
  <c r="R592" i="1"/>
  <c r="B592" i="1" s="1"/>
  <c r="R593" i="1"/>
  <c r="B593" i="1" s="1"/>
  <c r="R594" i="1"/>
  <c r="B594" i="1" s="1"/>
  <c r="R595" i="1"/>
  <c r="B595" i="1" s="1"/>
  <c r="R596" i="1"/>
  <c r="B596" i="1" s="1"/>
  <c r="R597" i="1"/>
  <c r="B597" i="1" s="1"/>
  <c r="R598" i="1"/>
  <c r="B598" i="1" s="1"/>
  <c r="R599" i="1"/>
  <c r="B599" i="1" s="1"/>
  <c r="R600" i="1"/>
  <c r="B600" i="1" s="1"/>
  <c r="R601" i="1"/>
  <c r="B601" i="1" s="1"/>
  <c r="R602" i="1"/>
  <c r="B602" i="1" s="1"/>
  <c r="R603" i="1"/>
  <c r="B603" i="1" s="1"/>
  <c r="R604" i="1"/>
  <c r="B604" i="1" s="1"/>
  <c r="R605" i="1"/>
  <c r="B605" i="1" s="1"/>
  <c r="R606" i="1"/>
  <c r="B606" i="1" s="1"/>
  <c r="R607" i="1"/>
  <c r="B607" i="1" s="1"/>
  <c r="R608" i="1"/>
  <c r="B608" i="1" s="1"/>
  <c r="R609" i="1"/>
  <c r="B609" i="1" s="1"/>
  <c r="R610" i="1"/>
  <c r="B610" i="1" s="1"/>
  <c r="R611" i="1"/>
  <c r="B611" i="1" s="1"/>
  <c r="R612" i="1"/>
  <c r="B612" i="1" s="1"/>
  <c r="R613" i="1"/>
  <c r="B613" i="1" s="1"/>
  <c r="R614" i="1"/>
  <c r="B614" i="1" s="1"/>
  <c r="R615" i="1"/>
  <c r="B615" i="1" s="1"/>
  <c r="R616" i="1"/>
  <c r="B616" i="1" s="1"/>
  <c r="R617" i="1"/>
  <c r="B617" i="1" s="1"/>
  <c r="R618" i="1"/>
  <c r="B618" i="1" s="1"/>
  <c r="R619" i="1"/>
  <c r="B619" i="1" s="1"/>
  <c r="R620" i="1"/>
  <c r="B620" i="1" s="1"/>
  <c r="R621" i="1"/>
  <c r="B621" i="1" s="1"/>
  <c r="R622" i="1"/>
  <c r="B622" i="1" s="1"/>
  <c r="R623" i="1"/>
  <c r="B623" i="1" s="1"/>
  <c r="R624" i="1"/>
  <c r="B624" i="1" s="1"/>
  <c r="R625" i="1"/>
  <c r="B625" i="1" s="1"/>
  <c r="R626" i="1"/>
  <c r="B626" i="1" s="1"/>
  <c r="R627" i="1"/>
  <c r="B627" i="1" s="1"/>
  <c r="R628" i="1"/>
  <c r="B628" i="1" s="1"/>
  <c r="R629" i="1"/>
  <c r="B629" i="1" s="1"/>
  <c r="R630" i="1"/>
  <c r="B630" i="1" s="1"/>
  <c r="R631" i="1"/>
  <c r="B631" i="1" s="1"/>
  <c r="R632" i="1"/>
  <c r="B632" i="1" s="1"/>
  <c r="R633" i="1"/>
  <c r="B633" i="1" s="1"/>
  <c r="R634" i="1"/>
  <c r="B634" i="1" s="1"/>
  <c r="R635" i="1"/>
  <c r="B635" i="1" s="1"/>
  <c r="R636" i="1"/>
  <c r="B636" i="1" s="1"/>
  <c r="R637" i="1"/>
  <c r="B637" i="1" s="1"/>
  <c r="R638" i="1"/>
  <c r="B638" i="1" s="1"/>
  <c r="R639" i="1"/>
  <c r="B639" i="1" s="1"/>
  <c r="R640" i="1"/>
  <c r="B640" i="1" s="1"/>
  <c r="R2" i="1"/>
  <c r="B2" i="1" s="1"/>
  <c r="K68" i="2" s="1"/>
  <c r="Q621" i="1"/>
  <c r="C621" i="1" s="1"/>
  <c r="N640" i="1"/>
  <c r="F640" i="1" s="1"/>
  <c r="N639" i="1"/>
  <c r="F639" i="1" s="1"/>
  <c r="N638" i="1"/>
  <c r="F638" i="1" s="1"/>
  <c r="N637" i="1"/>
  <c r="F637" i="1" s="1"/>
  <c r="N636" i="1"/>
  <c r="F636" i="1" s="1"/>
  <c r="N635" i="1"/>
  <c r="F635" i="1" s="1"/>
  <c r="N634" i="1"/>
  <c r="F634" i="1" s="1"/>
  <c r="N633" i="1"/>
  <c r="F633" i="1" s="1"/>
  <c r="N632" i="1"/>
  <c r="F632" i="1" s="1"/>
  <c r="N631" i="1"/>
  <c r="F631" i="1" s="1"/>
  <c r="N630" i="1"/>
  <c r="F630" i="1" s="1"/>
  <c r="N629" i="1"/>
  <c r="F629" i="1" s="1"/>
  <c r="N628" i="1"/>
  <c r="F628" i="1" s="1"/>
  <c r="N627" i="1"/>
  <c r="F627" i="1" s="1"/>
  <c r="N626" i="1"/>
  <c r="F626" i="1" s="1"/>
  <c r="N625" i="1"/>
  <c r="F625" i="1" s="1"/>
  <c r="N624" i="1"/>
  <c r="F624" i="1" s="1"/>
  <c r="N623" i="1"/>
  <c r="F623" i="1" s="1"/>
  <c r="N622" i="1"/>
  <c r="F622" i="1" s="1"/>
  <c r="N621" i="1"/>
  <c r="F621" i="1" s="1"/>
  <c r="N620" i="1"/>
  <c r="F620" i="1" s="1"/>
  <c r="N619" i="1"/>
  <c r="F619" i="1" s="1"/>
  <c r="N618" i="1"/>
  <c r="F618" i="1" s="1"/>
  <c r="N617" i="1"/>
  <c r="F617" i="1" s="1"/>
  <c r="N616" i="1"/>
  <c r="F616" i="1" s="1"/>
  <c r="N615" i="1"/>
  <c r="F615" i="1" s="1"/>
  <c r="N614" i="1"/>
  <c r="F614" i="1" s="1"/>
  <c r="N613" i="1"/>
  <c r="F613" i="1" s="1"/>
  <c r="N612" i="1"/>
  <c r="F612" i="1" s="1"/>
  <c r="N611" i="1"/>
  <c r="F611" i="1" s="1"/>
  <c r="N610" i="1"/>
  <c r="F610" i="1" s="1"/>
  <c r="N609" i="1"/>
  <c r="F609" i="1" s="1"/>
  <c r="N608" i="1"/>
  <c r="F608" i="1" s="1"/>
  <c r="N607" i="1"/>
  <c r="F607" i="1" s="1"/>
  <c r="N606" i="1"/>
  <c r="F606" i="1" s="1"/>
  <c r="N605" i="1"/>
  <c r="F605" i="1" s="1"/>
  <c r="N604" i="1"/>
  <c r="F604" i="1" s="1"/>
  <c r="N603" i="1"/>
  <c r="F603" i="1" s="1"/>
  <c r="N602" i="1"/>
  <c r="F602" i="1" s="1"/>
  <c r="N601" i="1"/>
  <c r="F601" i="1" s="1"/>
  <c r="N600" i="1"/>
  <c r="F600" i="1" s="1"/>
  <c r="N599" i="1"/>
  <c r="F599" i="1" s="1"/>
  <c r="N598" i="1"/>
  <c r="F598" i="1" s="1"/>
  <c r="N597" i="1"/>
  <c r="F597" i="1" s="1"/>
  <c r="N596" i="1"/>
  <c r="F596" i="1" s="1"/>
  <c r="N595" i="1"/>
  <c r="F595" i="1" s="1"/>
  <c r="N594" i="1"/>
  <c r="F594" i="1" s="1"/>
  <c r="N593" i="1"/>
  <c r="F593" i="1" s="1"/>
  <c r="N592" i="1"/>
  <c r="F592" i="1" s="1"/>
  <c r="N591" i="1"/>
  <c r="F591" i="1" s="1"/>
  <c r="N590" i="1"/>
  <c r="F590" i="1" s="1"/>
  <c r="N589" i="1"/>
  <c r="F589" i="1" s="1"/>
  <c r="N588" i="1"/>
  <c r="F588" i="1" s="1"/>
  <c r="N587" i="1"/>
  <c r="F587" i="1" s="1"/>
  <c r="N586" i="1"/>
  <c r="F586" i="1" s="1"/>
  <c r="N585" i="1"/>
  <c r="F585" i="1" s="1"/>
  <c r="N584" i="1"/>
  <c r="F584" i="1" s="1"/>
  <c r="N583" i="1"/>
  <c r="F583" i="1" s="1"/>
  <c r="N582" i="1"/>
  <c r="F582" i="1" s="1"/>
  <c r="N581" i="1"/>
  <c r="F581" i="1" s="1"/>
  <c r="N580" i="1"/>
  <c r="F580" i="1" s="1"/>
  <c r="N579" i="1"/>
  <c r="F579" i="1" s="1"/>
  <c r="N578" i="1"/>
  <c r="F578" i="1" s="1"/>
  <c r="N577" i="1"/>
  <c r="F577" i="1" s="1"/>
  <c r="N576" i="1"/>
  <c r="F576" i="1" s="1"/>
  <c r="N575" i="1"/>
  <c r="F575" i="1" s="1"/>
  <c r="N574" i="1"/>
  <c r="F574" i="1" s="1"/>
  <c r="N573" i="1"/>
  <c r="F573" i="1" s="1"/>
  <c r="N572" i="1"/>
  <c r="F572" i="1" s="1"/>
  <c r="N571" i="1"/>
  <c r="F571" i="1" s="1"/>
  <c r="N570" i="1"/>
  <c r="F570" i="1" s="1"/>
  <c r="N569" i="1"/>
  <c r="F569" i="1" s="1"/>
  <c r="N568" i="1"/>
  <c r="F568" i="1" s="1"/>
  <c r="N567" i="1"/>
  <c r="F567" i="1" s="1"/>
  <c r="N566" i="1"/>
  <c r="F566" i="1" s="1"/>
  <c r="N565" i="1"/>
  <c r="F565" i="1" s="1"/>
  <c r="N564" i="1"/>
  <c r="F564" i="1" s="1"/>
  <c r="N563" i="1"/>
  <c r="F563" i="1" s="1"/>
  <c r="N562" i="1"/>
  <c r="F562" i="1" s="1"/>
  <c r="N561" i="1"/>
  <c r="F561" i="1" s="1"/>
  <c r="N560" i="1"/>
  <c r="F560" i="1" s="1"/>
  <c r="N559" i="1"/>
  <c r="F559" i="1" s="1"/>
  <c r="N558" i="1"/>
  <c r="F558" i="1" s="1"/>
  <c r="N557" i="1"/>
  <c r="F557" i="1" s="1"/>
  <c r="N556" i="1"/>
  <c r="F556" i="1" s="1"/>
  <c r="N555" i="1"/>
  <c r="F555" i="1" s="1"/>
  <c r="N554" i="1"/>
  <c r="F554" i="1" s="1"/>
  <c r="N553" i="1"/>
  <c r="F553" i="1" s="1"/>
  <c r="N552" i="1"/>
  <c r="F552" i="1" s="1"/>
  <c r="N551" i="1"/>
  <c r="F551" i="1" s="1"/>
  <c r="N550" i="1"/>
  <c r="F550" i="1" s="1"/>
  <c r="N549" i="1"/>
  <c r="F549" i="1" s="1"/>
  <c r="N548" i="1"/>
  <c r="F548" i="1" s="1"/>
  <c r="N547" i="1"/>
  <c r="F547" i="1" s="1"/>
  <c r="N546" i="1"/>
  <c r="F546" i="1" s="1"/>
  <c r="N545" i="1"/>
  <c r="F545" i="1" s="1"/>
  <c r="N544" i="1"/>
  <c r="F544" i="1" s="1"/>
  <c r="N543" i="1"/>
  <c r="F543" i="1" s="1"/>
  <c r="N542" i="1"/>
  <c r="F542" i="1" s="1"/>
  <c r="N541" i="1"/>
  <c r="F541" i="1" s="1"/>
  <c r="N540" i="1"/>
  <c r="F540" i="1" s="1"/>
  <c r="N539" i="1"/>
  <c r="F539" i="1" s="1"/>
  <c r="N538" i="1"/>
  <c r="F538" i="1" s="1"/>
  <c r="N537" i="1"/>
  <c r="F537" i="1" s="1"/>
  <c r="N536" i="1"/>
  <c r="F536" i="1" s="1"/>
  <c r="N535" i="1"/>
  <c r="F535" i="1" s="1"/>
  <c r="N534" i="1"/>
  <c r="F534" i="1" s="1"/>
  <c r="N533" i="1"/>
  <c r="F533" i="1" s="1"/>
  <c r="N532" i="1"/>
  <c r="F532" i="1" s="1"/>
  <c r="N531" i="1"/>
  <c r="F531" i="1" s="1"/>
  <c r="N530" i="1"/>
  <c r="F530" i="1" s="1"/>
  <c r="N529" i="1"/>
  <c r="F529" i="1" s="1"/>
  <c r="N528" i="1"/>
  <c r="F528" i="1" s="1"/>
  <c r="N527" i="1"/>
  <c r="F527" i="1" s="1"/>
  <c r="N526" i="1"/>
  <c r="F526" i="1" s="1"/>
  <c r="N525" i="1"/>
  <c r="F525" i="1" s="1"/>
  <c r="N524" i="1"/>
  <c r="F524" i="1" s="1"/>
  <c r="N523" i="1"/>
  <c r="F523" i="1" s="1"/>
  <c r="N522" i="1"/>
  <c r="F522" i="1" s="1"/>
  <c r="N521" i="1"/>
  <c r="F521" i="1" s="1"/>
  <c r="N520" i="1"/>
  <c r="F520" i="1" s="1"/>
  <c r="N519" i="1"/>
  <c r="F519" i="1" s="1"/>
  <c r="N518" i="1"/>
  <c r="F518" i="1" s="1"/>
  <c r="N517" i="1"/>
  <c r="F517" i="1" s="1"/>
  <c r="N516" i="1"/>
  <c r="F516" i="1" s="1"/>
  <c r="N515" i="1"/>
  <c r="F515" i="1" s="1"/>
  <c r="N514" i="1"/>
  <c r="F514" i="1" s="1"/>
  <c r="N513" i="1"/>
  <c r="F513" i="1" s="1"/>
  <c r="N512" i="1"/>
  <c r="F512" i="1" s="1"/>
  <c r="N511" i="1"/>
  <c r="F511" i="1" s="1"/>
  <c r="N510" i="1"/>
  <c r="F510" i="1" s="1"/>
  <c r="N509" i="1"/>
  <c r="F509" i="1" s="1"/>
  <c r="N508" i="1"/>
  <c r="F508" i="1" s="1"/>
  <c r="N507" i="1"/>
  <c r="F507" i="1" s="1"/>
  <c r="N506" i="1"/>
  <c r="F506" i="1" s="1"/>
  <c r="N505" i="1"/>
  <c r="F505" i="1" s="1"/>
  <c r="N504" i="1"/>
  <c r="F504" i="1" s="1"/>
  <c r="N503" i="1"/>
  <c r="F503" i="1" s="1"/>
  <c r="N502" i="1"/>
  <c r="F502" i="1" s="1"/>
  <c r="N501" i="1"/>
  <c r="F501" i="1" s="1"/>
  <c r="N500" i="1"/>
  <c r="F500" i="1" s="1"/>
  <c r="N499" i="1"/>
  <c r="F499" i="1" s="1"/>
  <c r="N498" i="1"/>
  <c r="F498" i="1" s="1"/>
  <c r="N497" i="1"/>
  <c r="F497" i="1" s="1"/>
  <c r="N496" i="1"/>
  <c r="F496" i="1" s="1"/>
  <c r="N495" i="1"/>
  <c r="F495" i="1" s="1"/>
  <c r="N494" i="1"/>
  <c r="F494" i="1" s="1"/>
  <c r="N493" i="1"/>
  <c r="F493" i="1" s="1"/>
  <c r="N492" i="1"/>
  <c r="F492" i="1" s="1"/>
  <c r="N491" i="1"/>
  <c r="F491" i="1" s="1"/>
  <c r="N490" i="1"/>
  <c r="F490" i="1" s="1"/>
  <c r="N489" i="1"/>
  <c r="F489" i="1" s="1"/>
  <c r="N488" i="1"/>
  <c r="F488" i="1" s="1"/>
  <c r="N487" i="1"/>
  <c r="F487" i="1" s="1"/>
  <c r="N486" i="1"/>
  <c r="F486" i="1" s="1"/>
  <c r="N485" i="1"/>
  <c r="F485" i="1" s="1"/>
  <c r="N484" i="1"/>
  <c r="F484" i="1" s="1"/>
  <c r="N483" i="1"/>
  <c r="F483" i="1" s="1"/>
  <c r="N482" i="1"/>
  <c r="F482" i="1" s="1"/>
  <c r="N481" i="1"/>
  <c r="F481" i="1" s="1"/>
  <c r="N480" i="1"/>
  <c r="F480" i="1" s="1"/>
  <c r="N479" i="1"/>
  <c r="F479" i="1" s="1"/>
  <c r="N478" i="1"/>
  <c r="F478" i="1" s="1"/>
  <c r="N477" i="1"/>
  <c r="F477" i="1" s="1"/>
  <c r="N476" i="1"/>
  <c r="F476" i="1" s="1"/>
  <c r="N475" i="1"/>
  <c r="F475" i="1" s="1"/>
  <c r="N474" i="1"/>
  <c r="F474" i="1" s="1"/>
  <c r="N473" i="1"/>
  <c r="F473" i="1" s="1"/>
  <c r="N472" i="1"/>
  <c r="F472" i="1" s="1"/>
  <c r="N471" i="1"/>
  <c r="F471" i="1" s="1"/>
  <c r="N470" i="1"/>
  <c r="F470" i="1" s="1"/>
  <c r="N469" i="1"/>
  <c r="F469" i="1" s="1"/>
  <c r="N468" i="1"/>
  <c r="F468" i="1" s="1"/>
  <c r="N467" i="1"/>
  <c r="F467" i="1" s="1"/>
  <c r="N466" i="1"/>
  <c r="F466" i="1" s="1"/>
  <c r="N465" i="1"/>
  <c r="F465" i="1" s="1"/>
  <c r="N464" i="1"/>
  <c r="F464" i="1" s="1"/>
  <c r="N463" i="1"/>
  <c r="F463" i="1" s="1"/>
  <c r="N462" i="1"/>
  <c r="F462" i="1" s="1"/>
  <c r="N461" i="1"/>
  <c r="F461" i="1" s="1"/>
  <c r="N460" i="1"/>
  <c r="F460" i="1" s="1"/>
  <c r="N459" i="1"/>
  <c r="F459" i="1" s="1"/>
  <c r="N458" i="1"/>
  <c r="F458" i="1" s="1"/>
  <c r="N457" i="1"/>
  <c r="F457" i="1" s="1"/>
  <c r="N456" i="1"/>
  <c r="F456" i="1" s="1"/>
  <c r="N455" i="1"/>
  <c r="F455" i="1" s="1"/>
  <c r="N454" i="1"/>
  <c r="F454" i="1" s="1"/>
  <c r="N453" i="1"/>
  <c r="F453" i="1" s="1"/>
  <c r="N452" i="1"/>
  <c r="F452" i="1" s="1"/>
  <c r="N451" i="1"/>
  <c r="F451" i="1" s="1"/>
  <c r="N450" i="1"/>
  <c r="F450" i="1" s="1"/>
  <c r="N449" i="1"/>
  <c r="F449" i="1" s="1"/>
  <c r="N448" i="1"/>
  <c r="F448" i="1" s="1"/>
  <c r="N447" i="1"/>
  <c r="F447" i="1" s="1"/>
  <c r="N446" i="1"/>
  <c r="F446" i="1" s="1"/>
  <c r="N445" i="1"/>
  <c r="F445" i="1" s="1"/>
  <c r="N444" i="1"/>
  <c r="F444" i="1" s="1"/>
  <c r="N443" i="1"/>
  <c r="F443" i="1" s="1"/>
  <c r="N442" i="1"/>
  <c r="F442" i="1" s="1"/>
  <c r="N441" i="1"/>
  <c r="F441" i="1" s="1"/>
  <c r="N440" i="1"/>
  <c r="F440" i="1" s="1"/>
  <c r="N439" i="1"/>
  <c r="F439" i="1" s="1"/>
  <c r="N438" i="1"/>
  <c r="F438" i="1" s="1"/>
  <c r="N437" i="1"/>
  <c r="F437" i="1" s="1"/>
  <c r="N436" i="1"/>
  <c r="F436" i="1" s="1"/>
  <c r="N435" i="1"/>
  <c r="F435" i="1" s="1"/>
  <c r="N434" i="1"/>
  <c r="F434" i="1" s="1"/>
  <c r="N433" i="1"/>
  <c r="F433" i="1" s="1"/>
  <c r="N432" i="1"/>
  <c r="F432" i="1" s="1"/>
  <c r="N431" i="1"/>
  <c r="F431" i="1" s="1"/>
  <c r="N430" i="1"/>
  <c r="F430" i="1" s="1"/>
  <c r="N429" i="1"/>
  <c r="F429" i="1" s="1"/>
  <c r="N428" i="1"/>
  <c r="F428" i="1" s="1"/>
  <c r="N427" i="1"/>
  <c r="F427" i="1" s="1"/>
  <c r="N426" i="1"/>
  <c r="F426" i="1" s="1"/>
  <c r="N425" i="1"/>
  <c r="F425" i="1" s="1"/>
  <c r="N424" i="1"/>
  <c r="F424" i="1" s="1"/>
  <c r="N423" i="1"/>
  <c r="F423" i="1" s="1"/>
  <c r="N422" i="1"/>
  <c r="F422" i="1" s="1"/>
  <c r="N421" i="1"/>
  <c r="F421" i="1" s="1"/>
  <c r="N420" i="1"/>
  <c r="F420" i="1" s="1"/>
  <c r="N419" i="1"/>
  <c r="F419" i="1" s="1"/>
  <c r="N418" i="1"/>
  <c r="F418" i="1" s="1"/>
  <c r="N417" i="1"/>
  <c r="F417" i="1" s="1"/>
  <c r="N416" i="1"/>
  <c r="F416" i="1" s="1"/>
  <c r="N415" i="1"/>
  <c r="F415" i="1" s="1"/>
  <c r="N414" i="1"/>
  <c r="F414" i="1" s="1"/>
  <c r="N413" i="1"/>
  <c r="F413" i="1" s="1"/>
  <c r="N412" i="1"/>
  <c r="F412" i="1" s="1"/>
  <c r="N411" i="1"/>
  <c r="F411" i="1" s="1"/>
  <c r="N410" i="1"/>
  <c r="F410" i="1" s="1"/>
  <c r="N409" i="1"/>
  <c r="F409" i="1" s="1"/>
  <c r="N408" i="1"/>
  <c r="F408" i="1" s="1"/>
  <c r="N407" i="1"/>
  <c r="F407" i="1" s="1"/>
  <c r="N406" i="1"/>
  <c r="F406" i="1" s="1"/>
  <c r="N405" i="1"/>
  <c r="F405" i="1" s="1"/>
  <c r="N404" i="1"/>
  <c r="F404" i="1" s="1"/>
  <c r="N403" i="1"/>
  <c r="F403" i="1" s="1"/>
  <c r="N402" i="1"/>
  <c r="F402" i="1" s="1"/>
  <c r="N401" i="1"/>
  <c r="F401" i="1" s="1"/>
  <c r="N400" i="1"/>
  <c r="F400" i="1" s="1"/>
  <c r="N399" i="1"/>
  <c r="F399" i="1" s="1"/>
  <c r="N398" i="1"/>
  <c r="F398" i="1" s="1"/>
  <c r="N397" i="1"/>
  <c r="F397" i="1" s="1"/>
  <c r="N396" i="1"/>
  <c r="F396" i="1" s="1"/>
  <c r="N395" i="1"/>
  <c r="F395" i="1" s="1"/>
  <c r="N394" i="1"/>
  <c r="F394" i="1" s="1"/>
  <c r="N393" i="1"/>
  <c r="F393" i="1" s="1"/>
  <c r="N392" i="1"/>
  <c r="F392" i="1" s="1"/>
  <c r="N391" i="1"/>
  <c r="F391" i="1" s="1"/>
  <c r="N390" i="1"/>
  <c r="F390" i="1" s="1"/>
  <c r="N389" i="1"/>
  <c r="F389" i="1" s="1"/>
  <c r="N388" i="1"/>
  <c r="F388" i="1" s="1"/>
  <c r="N387" i="1"/>
  <c r="F387" i="1" s="1"/>
  <c r="N386" i="1"/>
  <c r="F386" i="1" s="1"/>
  <c r="N385" i="1"/>
  <c r="F385" i="1" s="1"/>
  <c r="N384" i="1"/>
  <c r="F384" i="1" s="1"/>
  <c r="N383" i="1"/>
  <c r="F383" i="1" s="1"/>
  <c r="N382" i="1"/>
  <c r="F382" i="1" s="1"/>
  <c r="N381" i="1"/>
  <c r="F381" i="1" s="1"/>
  <c r="N380" i="1"/>
  <c r="F380" i="1" s="1"/>
  <c r="N379" i="1"/>
  <c r="F379" i="1" s="1"/>
  <c r="N378" i="1"/>
  <c r="F378" i="1" s="1"/>
  <c r="N377" i="1"/>
  <c r="F377" i="1" s="1"/>
  <c r="N376" i="1"/>
  <c r="F376" i="1" s="1"/>
  <c r="N375" i="1"/>
  <c r="F375" i="1" s="1"/>
  <c r="N374" i="1"/>
  <c r="F374" i="1" s="1"/>
  <c r="N373" i="1"/>
  <c r="F373" i="1" s="1"/>
  <c r="N372" i="1"/>
  <c r="F372" i="1" s="1"/>
  <c r="N371" i="1"/>
  <c r="F371" i="1" s="1"/>
  <c r="N370" i="1"/>
  <c r="F370" i="1" s="1"/>
  <c r="N369" i="1"/>
  <c r="F369" i="1" s="1"/>
  <c r="N368" i="1"/>
  <c r="F368" i="1" s="1"/>
  <c r="N367" i="1"/>
  <c r="F367" i="1" s="1"/>
  <c r="N366" i="1"/>
  <c r="F366" i="1" s="1"/>
  <c r="N365" i="1"/>
  <c r="F365" i="1" s="1"/>
  <c r="N364" i="1"/>
  <c r="F364" i="1" s="1"/>
  <c r="N363" i="1"/>
  <c r="F363" i="1" s="1"/>
  <c r="N362" i="1"/>
  <c r="F362" i="1" s="1"/>
  <c r="N361" i="1"/>
  <c r="F361" i="1" s="1"/>
  <c r="N360" i="1"/>
  <c r="F360" i="1" s="1"/>
  <c r="N359" i="1"/>
  <c r="F359" i="1" s="1"/>
  <c r="N358" i="1"/>
  <c r="F358" i="1" s="1"/>
  <c r="N357" i="1"/>
  <c r="F357" i="1" s="1"/>
  <c r="N356" i="1"/>
  <c r="F356" i="1" s="1"/>
  <c r="N355" i="1"/>
  <c r="F355" i="1" s="1"/>
  <c r="N354" i="1"/>
  <c r="F354" i="1" s="1"/>
  <c r="N353" i="1"/>
  <c r="F353" i="1" s="1"/>
  <c r="N352" i="1"/>
  <c r="F352" i="1" s="1"/>
  <c r="N351" i="1"/>
  <c r="F351" i="1" s="1"/>
  <c r="N350" i="1"/>
  <c r="F350" i="1" s="1"/>
  <c r="N349" i="1"/>
  <c r="F349" i="1" s="1"/>
  <c r="N348" i="1"/>
  <c r="F348" i="1" s="1"/>
  <c r="N347" i="1"/>
  <c r="F347" i="1" s="1"/>
  <c r="N346" i="1"/>
  <c r="F346" i="1" s="1"/>
  <c r="N345" i="1"/>
  <c r="F345" i="1" s="1"/>
  <c r="N344" i="1"/>
  <c r="F344" i="1" s="1"/>
  <c r="N343" i="1"/>
  <c r="F343" i="1" s="1"/>
  <c r="N342" i="1"/>
  <c r="F342" i="1" s="1"/>
  <c r="N341" i="1"/>
  <c r="F341" i="1" s="1"/>
  <c r="N340" i="1"/>
  <c r="F340" i="1" s="1"/>
  <c r="N339" i="1"/>
  <c r="F339" i="1" s="1"/>
  <c r="N338" i="1"/>
  <c r="F338" i="1" s="1"/>
  <c r="N337" i="1"/>
  <c r="F337" i="1" s="1"/>
  <c r="N336" i="1"/>
  <c r="F336" i="1" s="1"/>
  <c r="N335" i="1"/>
  <c r="F335" i="1" s="1"/>
  <c r="N334" i="1"/>
  <c r="F334" i="1" s="1"/>
  <c r="N333" i="1"/>
  <c r="F333" i="1" s="1"/>
  <c r="N332" i="1"/>
  <c r="F332" i="1" s="1"/>
  <c r="N331" i="1"/>
  <c r="F331" i="1" s="1"/>
  <c r="N330" i="1"/>
  <c r="F330" i="1" s="1"/>
  <c r="N329" i="1"/>
  <c r="F329" i="1" s="1"/>
  <c r="N328" i="1"/>
  <c r="F328" i="1" s="1"/>
  <c r="N327" i="1"/>
  <c r="F327" i="1" s="1"/>
  <c r="N326" i="1"/>
  <c r="F326" i="1" s="1"/>
  <c r="N325" i="1"/>
  <c r="F325" i="1" s="1"/>
  <c r="N324" i="1"/>
  <c r="F324" i="1" s="1"/>
  <c r="N323" i="1"/>
  <c r="F323" i="1" s="1"/>
  <c r="N322" i="1"/>
  <c r="F322" i="1" s="1"/>
  <c r="N321" i="1"/>
  <c r="F321" i="1" s="1"/>
  <c r="N320" i="1"/>
  <c r="F320" i="1" s="1"/>
  <c r="N319" i="1"/>
  <c r="F319" i="1" s="1"/>
  <c r="N318" i="1"/>
  <c r="F318" i="1" s="1"/>
  <c r="N317" i="1"/>
  <c r="F317" i="1" s="1"/>
  <c r="N316" i="1"/>
  <c r="F316" i="1" s="1"/>
  <c r="N315" i="1"/>
  <c r="F315" i="1" s="1"/>
  <c r="N314" i="1"/>
  <c r="F314" i="1" s="1"/>
  <c r="N313" i="1"/>
  <c r="F313" i="1" s="1"/>
  <c r="N312" i="1"/>
  <c r="F312" i="1" s="1"/>
  <c r="N311" i="1"/>
  <c r="F311" i="1" s="1"/>
  <c r="N310" i="1"/>
  <c r="F310" i="1" s="1"/>
  <c r="N309" i="1"/>
  <c r="F309" i="1" s="1"/>
  <c r="N308" i="1"/>
  <c r="F308" i="1" s="1"/>
  <c r="N307" i="1"/>
  <c r="F307" i="1" s="1"/>
  <c r="N306" i="1"/>
  <c r="F306" i="1" s="1"/>
  <c r="N305" i="1"/>
  <c r="F305" i="1" s="1"/>
  <c r="N304" i="1"/>
  <c r="F304" i="1" s="1"/>
  <c r="N303" i="1"/>
  <c r="F303" i="1" s="1"/>
  <c r="N302" i="1"/>
  <c r="F302" i="1" s="1"/>
  <c r="N301" i="1"/>
  <c r="F301" i="1" s="1"/>
  <c r="N300" i="1"/>
  <c r="F300" i="1" s="1"/>
  <c r="N299" i="1"/>
  <c r="F299" i="1" s="1"/>
  <c r="N298" i="1"/>
  <c r="F298" i="1" s="1"/>
  <c r="N297" i="1"/>
  <c r="F297" i="1" s="1"/>
  <c r="N296" i="1"/>
  <c r="F296" i="1" s="1"/>
  <c r="N295" i="1"/>
  <c r="F295" i="1" s="1"/>
  <c r="N294" i="1"/>
  <c r="F294" i="1" s="1"/>
  <c r="N293" i="1"/>
  <c r="F293" i="1" s="1"/>
  <c r="N292" i="1"/>
  <c r="F292" i="1" s="1"/>
  <c r="N291" i="1"/>
  <c r="F291" i="1" s="1"/>
  <c r="N290" i="1"/>
  <c r="F290" i="1" s="1"/>
  <c r="N289" i="1"/>
  <c r="F289" i="1" s="1"/>
  <c r="N288" i="1"/>
  <c r="F288" i="1" s="1"/>
  <c r="N287" i="1"/>
  <c r="F287" i="1" s="1"/>
  <c r="N286" i="1"/>
  <c r="F286" i="1" s="1"/>
  <c r="N285" i="1"/>
  <c r="F285" i="1" s="1"/>
  <c r="N284" i="1"/>
  <c r="F284" i="1" s="1"/>
  <c r="N283" i="1"/>
  <c r="F283" i="1" s="1"/>
  <c r="N282" i="1"/>
  <c r="F282" i="1" s="1"/>
  <c r="N281" i="1"/>
  <c r="F281" i="1" s="1"/>
  <c r="N280" i="1"/>
  <c r="F280" i="1" s="1"/>
  <c r="N279" i="1"/>
  <c r="F279" i="1" s="1"/>
  <c r="N278" i="1"/>
  <c r="F278" i="1" s="1"/>
  <c r="N277" i="1"/>
  <c r="F277" i="1" s="1"/>
  <c r="N276" i="1"/>
  <c r="F276" i="1" s="1"/>
  <c r="N275" i="1"/>
  <c r="F275" i="1" s="1"/>
  <c r="N274" i="1"/>
  <c r="F274" i="1" s="1"/>
  <c r="N273" i="1"/>
  <c r="F273" i="1" s="1"/>
  <c r="N272" i="1"/>
  <c r="F272" i="1" s="1"/>
  <c r="N271" i="1"/>
  <c r="F271" i="1" s="1"/>
  <c r="N270" i="1"/>
  <c r="F270" i="1" s="1"/>
  <c r="N269" i="1"/>
  <c r="F269" i="1" s="1"/>
  <c r="N268" i="1"/>
  <c r="F268" i="1" s="1"/>
  <c r="N267" i="1"/>
  <c r="F267" i="1" s="1"/>
  <c r="N266" i="1"/>
  <c r="F266" i="1" s="1"/>
  <c r="N265" i="1"/>
  <c r="F265" i="1" s="1"/>
  <c r="N264" i="1"/>
  <c r="F264" i="1" s="1"/>
  <c r="N263" i="1"/>
  <c r="F263" i="1" s="1"/>
  <c r="N262" i="1"/>
  <c r="F262" i="1" s="1"/>
  <c r="N261" i="1"/>
  <c r="F261" i="1" s="1"/>
  <c r="N260" i="1"/>
  <c r="F260" i="1" s="1"/>
  <c r="N259" i="1"/>
  <c r="F259" i="1" s="1"/>
  <c r="N258" i="1"/>
  <c r="F258" i="1" s="1"/>
  <c r="N257" i="1"/>
  <c r="F257" i="1" s="1"/>
  <c r="N256" i="1"/>
  <c r="F256" i="1" s="1"/>
  <c r="N255" i="1"/>
  <c r="F255" i="1" s="1"/>
  <c r="N254" i="1"/>
  <c r="F254" i="1" s="1"/>
  <c r="N253" i="1"/>
  <c r="F253" i="1" s="1"/>
  <c r="N252" i="1"/>
  <c r="F252" i="1" s="1"/>
  <c r="N251" i="1"/>
  <c r="F251" i="1" s="1"/>
  <c r="N250" i="1"/>
  <c r="F250" i="1" s="1"/>
  <c r="N249" i="1"/>
  <c r="F249" i="1" s="1"/>
  <c r="N248" i="1"/>
  <c r="F248" i="1" s="1"/>
  <c r="N247" i="1"/>
  <c r="F247" i="1" s="1"/>
  <c r="N246" i="1"/>
  <c r="F246" i="1" s="1"/>
  <c r="N245" i="1"/>
  <c r="F245" i="1" s="1"/>
  <c r="N244" i="1"/>
  <c r="F244" i="1" s="1"/>
  <c r="N243" i="1"/>
  <c r="F243" i="1" s="1"/>
  <c r="N242" i="1"/>
  <c r="F242" i="1" s="1"/>
  <c r="N241" i="1"/>
  <c r="F241" i="1" s="1"/>
  <c r="N240" i="1"/>
  <c r="F240" i="1" s="1"/>
  <c r="N239" i="1"/>
  <c r="F239" i="1" s="1"/>
  <c r="N238" i="1"/>
  <c r="F238" i="1" s="1"/>
  <c r="N237" i="1"/>
  <c r="F237" i="1" s="1"/>
  <c r="N236" i="1"/>
  <c r="F236" i="1" s="1"/>
  <c r="N235" i="1"/>
  <c r="F235" i="1" s="1"/>
  <c r="N234" i="1"/>
  <c r="F234" i="1" s="1"/>
  <c r="N233" i="1"/>
  <c r="F233" i="1" s="1"/>
  <c r="N232" i="1"/>
  <c r="F232" i="1" s="1"/>
  <c r="N231" i="1"/>
  <c r="F231" i="1" s="1"/>
  <c r="N230" i="1"/>
  <c r="F230" i="1" s="1"/>
  <c r="N229" i="1"/>
  <c r="F229" i="1" s="1"/>
  <c r="N228" i="1"/>
  <c r="F228" i="1" s="1"/>
  <c r="N227" i="1"/>
  <c r="F227" i="1" s="1"/>
  <c r="N226" i="1"/>
  <c r="F226" i="1" s="1"/>
  <c r="N225" i="1"/>
  <c r="F225" i="1" s="1"/>
  <c r="N224" i="1"/>
  <c r="F224" i="1" s="1"/>
  <c r="N223" i="1"/>
  <c r="F223" i="1" s="1"/>
  <c r="N222" i="1"/>
  <c r="F222" i="1" s="1"/>
  <c r="N221" i="1"/>
  <c r="F221" i="1" s="1"/>
  <c r="N220" i="1"/>
  <c r="F220" i="1" s="1"/>
  <c r="N219" i="1"/>
  <c r="F219" i="1" s="1"/>
  <c r="N218" i="1"/>
  <c r="F218" i="1" s="1"/>
  <c r="N217" i="1"/>
  <c r="F217" i="1" s="1"/>
  <c r="N216" i="1"/>
  <c r="F216" i="1" s="1"/>
  <c r="N215" i="1"/>
  <c r="F215" i="1" s="1"/>
  <c r="N214" i="1"/>
  <c r="F214" i="1" s="1"/>
  <c r="N213" i="1"/>
  <c r="F213" i="1" s="1"/>
  <c r="N212" i="1"/>
  <c r="F212" i="1" s="1"/>
  <c r="N211" i="1"/>
  <c r="F211" i="1" s="1"/>
  <c r="N210" i="1"/>
  <c r="F210" i="1" s="1"/>
  <c r="N209" i="1"/>
  <c r="F209" i="1" s="1"/>
  <c r="N208" i="1"/>
  <c r="F208" i="1" s="1"/>
  <c r="N207" i="1"/>
  <c r="F207" i="1" s="1"/>
  <c r="N206" i="1"/>
  <c r="F206" i="1" s="1"/>
  <c r="N205" i="1"/>
  <c r="F205" i="1" s="1"/>
  <c r="N204" i="1"/>
  <c r="F204" i="1" s="1"/>
  <c r="N203" i="1"/>
  <c r="F203" i="1" s="1"/>
  <c r="N202" i="1"/>
  <c r="F202" i="1" s="1"/>
  <c r="N201" i="1"/>
  <c r="F201" i="1" s="1"/>
  <c r="N200" i="1"/>
  <c r="F200" i="1" s="1"/>
  <c r="N199" i="1"/>
  <c r="F199" i="1" s="1"/>
  <c r="N198" i="1"/>
  <c r="F198" i="1" s="1"/>
  <c r="N197" i="1"/>
  <c r="F197" i="1" s="1"/>
  <c r="N196" i="1"/>
  <c r="F196" i="1" s="1"/>
  <c r="N195" i="1"/>
  <c r="F195" i="1" s="1"/>
  <c r="N194" i="1"/>
  <c r="F194" i="1" s="1"/>
  <c r="N193" i="1"/>
  <c r="F193" i="1" s="1"/>
  <c r="N192" i="1"/>
  <c r="F192" i="1" s="1"/>
  <c r="N191" i="1"/>
  <c r="F191" i="1" s="1"/>
  <c r="N190" i="1"/>
  <c r="F190" i="1" s="1"/>
  <c r="N189" i="1"/>
  <c r="F189" i="1" s="1"/>
  <c r="N188" i="1"/>
  <c r="F188" i="1" s="1"/>
  <c r="N187" i="1"/>
  <c r="F187" i="1" s="1"/>
  <c r="N186" i="1"/>
  <c r="F186" i="1" s="1"/>
  <c r="N185" i="1"/>
  <c r="F185" i="1" s="1"/>
  <c r="N184" i="1"/>
  <c r="F184" i="1" s="1"/>
  <c r="N183" i="1"/>
  <c r="F183" i="1" s="1"/>
  <c r="N182" i="1"/>
  <c r="F182" i="1" s="1"/>
  <c r="N181" i="1"/>
  <c r="F181" i="1" s="1"/>
  <c r="N180" i="1"/>
  <c r="F180" i="1" s="1"/>
  <c r="N179" i="1"/>
  <c r="F179" i="1" s="1"/>
  <c r="N178" i="1"/>
  <c r="F178" i="1" s="1"/>
  <c r="N177" i="1"/>
  <c r="F177" i="1" s="1"/>
  <c r="N176" i="1"/>
  <c r="F176" i="1" s="1"/>
  <c r="N175" i="1"/>
  <c r="F175" i="1" s="1"/>
  <c r="N174" i="1"/>
  <c r="F174" i="1" s="1"/>
  <c r="N173" i="1"/>
  <c r="F173" i="1" s="1"/>
  <c r="N172" i="1"/>
  <c r="F172" i="1" s="1"/>
  <c r="N171" i="1"/>
  <c r="F171" i="1" s="1"/>
  <c r="N170" i="1"/>
  <c r="F170" i="1" s="1"/>
  <c r="N169" i="1"/>
  <c r="F169" i="1" s="1"/>
  <c r="N168" i="1"/>
  <c r="F168" i="1" s="1"/>
  <c r="N167" i="1"/>
  <c r="F167" i="1" s="1"/>
  <c r="N166" i="1"/>
  <c r="F166" i="1" s="1"/>
  <c r="N165" i="1"/>
  <c r="F165" i="1" s="1"/>
  <c r="N164" i="1"/>
  <c r="F164" i="1" s="1"/>
  <c r="N163" i="1"/>
  <c r="F163" i="1" s="1"/>
  <c r="N162" i="1"/>
  <c r="F162" i="1" s="1"/>
  <c r="N161" i="1"/>
  <c r="F161" i="1" s="1"/>
  <c r="N160" i="1"/>
  <c r="F160" i="1" s="1"/>
  <c r="N159" i="1"/>
  <c r="F159" i="1" s="1"/>
  <c r="N158" i="1"/>
  <c r="F158" i="1" s="1"/>
  <c r="N157" i="1"/>
  <c r="F157" i="1" s="1"/>
  <c r="N156" i="1"/>
  <c r="F156" i="1" s="1"/>
  <c r="N155" i="1"/>
  <c r="F155" i="1" s="1"/>
  <c r="N154" i="1"/>
  <c r="F154" i="1" s="1"/>
  <c r="N153" i="1"/>
  <c r="F153" i="1" s="1"/>
  <c r="N152" i="1"/>
  <c r="F152" i="1" s="1"/>
  <c r="N151" i="1"/>
  <c r="F151" i="1" s="1"/>
  <c r="N150" i="1"/>
  <c r="F150" i="1" s="1"/>
  <c r="N149" i="1"/>
  <c r="F149" i="1" s="1"/>
  <c r="N148" i="1"/>
  <c r="F148" i="1" s="1"/>
  <c r="N147" i="1"/>
  <c r="F147" i="1" s="1"/>
  <c r="N146" i="1"/>
  <c r="F146" i="1" s="1"/>
  <c r="N145" i="1"/>
  <c r="F145" i="1" s="1"/>
  <c r="N144" i="1"/>
  <c r="F144" i="1" s="1"/>
  <c r="N143" i="1"/>
  <c r="F143" i="1" s="1"/>
  <c r="N142" i="1"/>
  <c r="F142" i="1" s="1"/>
  <c r="N141" i="1"/>
  <c r="F141" i="1" s="1"/>
  <c r="N140" i="1"/>
  <c r="F140" i="1" s="1"/>
  <c r="N139" i="1"/>
  <c r="F139" i="1" s="1"/>
  <c r="N138" i="1"/>
  <c r="F138" i="1" s="1"/>
  <c r="N137" i="1"/>
  <c r="F137" i="1" s="1"/>
  <c r="N136" i="1"/>
  <c r="F136" i="1" s="1"/>
  <c r="N135" i="1"/>
  <c r="F135" i="1" s="1"/>
  <c r="N134" i="1"/>
  <c r="F134" i="1" s="1"/>
  <c r="N133" i="1"/>
  <c r="F133" i="1" s="1"/>
  <c r="N132" i="1"/>
  <c r="F132" i="1" s="1"/>
  <c r="N131" i="1"/>
  <c r="F131" i="1" s="1"/>
  <c r="N130" i="1"/>
  <c r="F130" i="1" s="1"/>
  <c r="N129" i="1"/>
  <c r="F129" i="1" s="1"/>
  <c r="N128" i="1"/>
  <c r="F128" i="1" s="1"/>
  <c r="N127" i="1"/>
  <c r="F127" i="1" s="1"/>
  <c r="N126" i="1"/>
  <c r="F126" i="1" s="1"/>
  <c r="N125" i="1"/>
  <c r="F125" i="1" s="1"/>
  <c r="N124" i="1"/>
  <c r="F124" i="1" s="1"/>
  <c r="N123" i="1"/>
  <c r="F123" i="1" s="1"/>
  <c r="N122" i="1"/>
  <c r="F122" i="1" s="1"/>
  <c r="N121" i="1"/>
  <c r="F121" i="1" s="1"/>
  <c r="N120" i="1"/>
  <c r="F120" i="1" s="1"/>
  <c r="N119" i="1"/>
  <c r="F119" i="1" s="1"/>
  <c r="N118" i="1"/>
  <c r="F118" i="1" s="1"/>
  <c r="N117" i="1"/>
  <c r="F117" i="1" s="1"/>
  <c r="N116" i="1"/>
  <c r="F116" i="1" s="1"/>
  <c r="N115" i="1"/>
  <c r="F115" i="1" s="1"/>
  <c r="N114" i="1"/>
  <c r="F114" i="1" s="1"/>
  <c r="N113" i="1"/>
  <c r="F113" i="1" s="1"/>
  <c r="N112" i="1"/>
  <c r="F112" i="1" s="1"/>
  <c r="N111" i="1"/>
  <c r="F111" i="1" s="1"/>
  <c r="N110" i="1"/>
  <c r="F110" i="1" s="1"/>
  <c r="N109" i="1"/>
  <c r="F109" i="1" s="1"/>
  <c r="N108" i="1"/>
  <c r="F108" i="1" s="1"/>
  <c r="N107" i="1"/>
  <c r="F107" i="1" s="1"/>
  <c r="N106" i="1"/>
  <c r="F106" i="1" s="1"/>
  <c r="N105" i="1"/>
  <c r="F105" i="1" s="1"/>
  <c r="N104" i="1"/>
  <c r="F104" i="1" s="1"/>
  <c r="N103" i="1"/>
  <c r="F103" i="1" s="1"/>
  <c r="N102" i="1"/>
  <c r="F102" i="1" s="1"/>
  <c r="N101" i="1"/>
  <c r="F101" i="1" s="1"/>
  <c r="N100" i="1"/>
  <c r="F100" i="1" s="1"/>
  <c r="N99" i="1"/>
  <c r="F99" i="1" s="1"/>
  <c r="N98" i="1"/>
  <c r="F98" i="1" s="1"/>
  <c r="N97" i="1"/>
  <c r="F97" i="1" s="1"/>
  <c r="N96" i="1"/>
  <c r="F96" i="1" s="1"/>
  <c r="N95" i="1"/>
  <c r="F95" i="1" s="1"/>
  <c r="N94" i="1"/>
  <c r="F94" i="1" s="1"/>
  <c r="N93" i="1"/>
  <c r="F93" i="1" s="1"/>
  <c r="N92" i="1"/>
  <c r="F92" i="1" s="1"/>
  <c r="N91" i="1"/>
  <c r="F91" i="1" s="1"/>
  <c r="N90" i="1"/>
  <c r="F90" i="1" s="1"/>
  <c r="N89" i="1"/>
  <c r="F89" i="1" s="1"/>
  <c r="N88" i="1"/>
  <c r="F88" i="1" s="1"/>
  <c r="N87" i="1"/>
  <c r="F87" i="1" s="1"/>
  <c r="N86" i="1"/>
  <c r="F86" i="1" s="1"/>
  <c r="N85" i="1"/>
  <c r="F85" i="1" s="1"/>
  <c r="N84" i="1"/>
  <c r="F84" i="1" s="1"/>
  <c r="N83" i="1"/>
  <c r="F83" i="1" s="1"/>
  <c r="N82" i="1"/>
  <c r="F82" i="1" s="1"/>
  <c r="N81" i="1"/>
  <c r="F81" i="1" s="1"/>
  <c r="N80" i="1"/>
  <c r="F80" i="1" s="1"/>
  <c r="N79" i="1"/>
  <c r="F79" i="1" s="1"/>
  <c r="N78" i="1"/>
  <c r="F78" i="1" s="1"/>
  <c r="N77" i="1"/>
  <c r="F77" i="1" s="1"/>
  <c r="N76" i="1"/>
  <c r="F76" i="1" s="1"/>
  <c r="N75" i="1"/>
  <c r="F75" i="1" s="1"/>
  <c r="N74" i="1"/>
  <c r="F74" i="1" s="1"/>
  <c r="N73" i="1"/>
  <c r="F73" i="1" s="1"/>
  <c r="N72" i="1"/>
  <c r="F72" i="1" s="1"/>
  <c r="N71" i="1"/>
  <c r="F71" i="1" s="1"/>
  <c r="N70" i="1"/>
  <c r="F70" i="1" s="1"/>
  <c r="N69" i="1"/>
  <c r="F69" i="1" s="1"/>
  <c r="N68" i="1"/>
  <c r="F68" i="1" s="1"/>
  <c r="N67" i="1"/>
  <c r="F67" i="1" s="1"/>
  <c r="N66" i="1"/>
  <c r="F66" i="1" s="1"/>
  <c r="N65" i="1"/>
  <c r="F65" i="1" s="1"/>
  <c r="N64" i="1"/>
  <c r="F64" i="1" s="1"/>
  <c r="N63" i="1"/>
  <c r="F63" i="1" s="1"/>
  <c r="N62" i="1"/>
  <c r="F62" i="1" s="1"/>
  <c r="N61" i="1"/>
  <c r="F61" i="1" s="1"/>
  <c r="N60" i="1"/>
  <c r="F60" i="1" s="1"/>
  <c r="N59" i="1"/>
  <c r="F59" i="1" s="1"/>
  <c r="N58" i="1"/>
  <c r="F58" i="1" s="1"/>
  <c r="N57" i="1"/>
  <c r="F57" i="1" s="1"/>
  <c r="N56" i="1"/>
  <c r="F56" i="1" s="1"/>
  <c r="N55" i="1"/>
  <c r="F55" i="1" s="1"/>
  <c r="N54" i="1"/>
  <c r="F54" i="1" s="1"/>
  <c r="N53" i="1"/>
  <c r="F53" i="1" s="1"/>
  <c r="N52" i="1"/>
  <c r="F52" i="1" s="1"/>
  <c r="N51" i="1"/>
  <c r="F51" i="1" s="1"/>
  <c r="N50" i="1"/>
  <c r="F50" i="1" s="1"/>
  <c r="N49" i="1"/>
  <c r="F49" i="1" s="1"/>
  <c r="N48" i="1"/>
  <c r="F48" i="1" s="1"/>
  <c r="N47" i="1"/>
  <c r="F47" i="1" s="1"/>
  <c r="N46" i="1"/>
  <c r="F46" i="1" s="1"/>
  <c r="N45" i="1"/>
  <c r="F45" i="1" s="1"/>
  <c r="N44" i="1"/>
  <c r="F44" i="1" s="1"/>
  <c r="N43" i="1"/>
  <c r="F43" i="1" s="1"/>
  <c r="N42" i="1"/>
  <c r="F42" i="1" s="1"/>
  <c r="N41" i="1"/>
  <c r="F41" i="1" s="1"/>
  <c r="N40" i="1"/>
  <c r="F40" i="1" s="1"/>
  <c r="N39" i="1"/>
  <c r="F39" i="1" s="1"/>
  <c r="N38" i="1"/>
  <c r="F38" i="1" s="1"/>
  <c r="N37" i="1"/>
  <c r="F37" i="1" s="1"/>
  <c r="N36" i="1"/>
  <c r="F36" i="1" s="1"/>
  <c r="N35" i="1"/>
  <c r="F35" i="1" s="1"/>
  <c r="N34" i="1"/>
  <c r="F34" i="1" s="1"/>
  <c r="N33" i="1"/>
  <c r="F33" i="1" s="1"/>
  <c r="N32" i="1"/>
  <c r="F32" i="1" s="1"/>
  <c r="N31" i="1"/>
  <c r="F31" i="1" s="1"/>
  <c r="N30" i="1"/>
  <c r="F30" i="1" s="1"/>
  <c r="N29" i="1"/>
  <c r="F29" i="1" s="1"/>
  <c r="N28" i="1"/>
  <c r="F28" i="1" s="1"/>
  <c r="N27" i="1"/>
  <c r="F27" i="1" s="1"/>
  <c r="N26" i="1"/>
  <c r="F26" i="1" s="1"/>
  <c r="N25" i="1"/>
  <c r="F25" i="1" s="1"/>
  <c r="N24" i="1"/>
  <c r="F24" i="1" s="1"/>
  <c r="N23" i="1"/>
  <c r="F23" i="1" s="1"/>
  <c r="N22" i="1"/>
  <c r="F22" i="1" s="1"/>
  <c r="N21" i="1"/>
  <c r="F21" i="1" s="1"/>
  <c r="N20" i="1"/>
  <c r="F20" i="1" s="1"/>
  <c r="N19" i="1"/>
  <c r="F19" i="1" s="1"/>
  <c r="N18" i="1"/>
  <c r="F18" i="1" s="1"/>
  <c r="N17" i="1"/>
  <c r="F17" i="1" s="1"/>
  <c r="N16" i="1"/>
  <c r="F16" i="1" s="1"/>
  <c r="N15" i="1"/>
  <c r="F15" i="1" s="1"/>
  <c r="N14" i="1"/>
  <c r="F14" i="1" s="1"/>
  <c r="N13" i="1"/>
  <c r="F13" i="1" s="1"/>
  <c r="N12" i="1"/>
  <c r="F12" i="1" s="1"/>
  <c r="N11" i="1"/>
  <c r="F11" i="1" s="1"/>
  <c r="N10" i="1"/>
  <c r="F10" i="1" s="1"/>
  <c r="N9" i="1"/>
  <c r="F9" i="1" s="1"/>
  <c r="N8" i="1"/>
  <c r="F8" i="1" s="1"/>
  <c r="N7" i="1"/>
  <c r="F7" i="1" s="1"/>
  <c r="N6" i="1"/>
  <c r="F6" i="1" s="1"/>
  <c r="N5" i="1"/>
  <c r="F5" i="1" s="1"/>
  <c r="N4" i="1"/>
  <c r="F4" i="1" s="1"/>
  <c r="N3" i="1"/>
  <c r="F3" i="1" s="1"/>
  <c r="N2" i="1"/>
  <c r="F2" i="1" s="1"/>
  <c r="S3" i="1"/>
  <c r="S4" i="1"/>
  <c r="S5" i="1"/>
  <c r="S6" i="1"/>
  <c r="S7" i="1"/>
  <c r="S8" i="1"/>
  <c r="S9" i="1"/>
  <c r="S10" i="1"/>
  <c r="S11" i="1"/>
  <c r="S12" i="1"/>
  <c r="S13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2" i="1"/>
  <c r="Q3" i="1"/>
  <c r="C3" i="1" s="1"/>
  <c r="Q4" i="1"/>
  <c r="C4" i="1" s="1"/>
  <c r="Q5" i="1"/>
  <c r="C5" i="1" s="1"/>
  <c r="Q6" i="1"/>
  <c r="C6" i="1" s="1"/>
  <c r="Q7" i="1"/>
  <c r="C7" i="1" s="1"/>
  <c r="Q8" i="1"/>
  <c r="C8" i="1" s="1"/>
  <c r="Q9" i="1"/>
  <c r="C9" i="1" s="1"/>
  <c r="Q10" i="1"/>
  <c r="C10" i="1" s="1"/>
  <c r="Q11" i="1"/>
  <c r="C11" i="1" s="1"/>
  <c r="Q12" i="1"/>
  <c r="C12" i="1" s="1"/>
  <c r="Q13" i="1"/>
  <c r="C13" i="1" s="1"/>
  <c r="Q14" i="1"/>
  <c r="C14" i="1" s="1"/>
  <c r="Q15" i="1"/>
  <c r="C15" i="1" s="1"/>
  <c r="Q16" i="1"/>
  <c r="C16" i="1" s="1"/>
  <c r="Q17" i="1"/>
  <c r="C17" i="1" s="1"/>
  <c r="Q18" i="1"/>
  <c r="C18" i="1" s="1"/>
  <c r="Q19" i="1"/>
  <c r="C19" i="1" s="1"/>
  <c r="Q20" i="1"/>
  <c r="C20" i="1" s="1"/>
  <c r="Q21" i="1"/>
  <c r="C21" i="1" s="1"/>
  <c r="Q22" i="1"/>
  <c r="C22" i="1" s="1"/>
  <c r="Q23" i="1"/>
  <c r="C23" i="1" s="1"/>
  <c r="Q24" i="1"/>
  <c r="C24" i="1" s="1"/>
  <c r="Q25" i="1"/>
  <c r="C25" i="1" s="1"/>
  <c r="Q26" i="1"/>
  <c r="C26" i="1" s="1"/>
  <c r="Q27" i="1"/>
  <c r="C27" i="1" s="1"/>
  <c r="Q28" i="1"/>
  <c r="C28" i="1" s="1"/>
  <c r="Q29" i="1"/>
  <c r="C29" i="1" s="1"/>
  <c r="Q30" i="1"/>
  <c r="C30" i="1" s="1"/>
  <c r="Q31" i="1"/>
  <c r="C31" i="1" s="1"/>
  <c r="Q32" i="1"/>
  <c r="C32" i="1" s="1"/>
  <c r="Q33" i="1"/>
  <c r="C33" i="1" s="1"/>
  <c r="Q34" i="1"/>
  <c r="C34" i="1" s="1"/>
  <c r="Q35" i="1"/>
  <c r="C35" i="1" s="1"/>
  <c r="Q36" i="1"/>
  <c r="C36" i="1" s="1"/>
  <c r="Q37" i="1"/>
  <c r="C37" i="1" s="1"/>
  <c r="Q38" i="1"/>
  <c r="C38" i="1" s="1"/>
  <c r="Q39" i="1"/>
  <c r="C39" i="1" s="1"/>
  <c r="Q40" i="1"/>
  <c r="C40" i="1" s="1"/>
  <c r="Q41" i="1"/>
  <c r="C41" i="1" s="1"/>
  <c r="Q42" i="1"/>
  <c r="C42" i="1" s="1"/>
  <c r="Q43" i="1"/>
  <c r="C43" i="1" s="1"/>
  <c r="Q44" i="1"/>
  <c r="C44" i="1" s="1"/>
  <c r="Q45" i="1"/>
  <c r="C45" i="1" s="1"/>
  <c r="Q46" i="1"/>
  <c r="C46" i="1" s="1"/>
  <c r="Q47" i="1"/>
  <c r="C47" i="1" s="1"/>
  <c r="Q48" i="1"/>
  <c r="C48" i="1" s="1"/>
  <c r="Q49" i="1"/>
  <c r="C49" i="1" s="1"/>
  <c r="Q50" i="1"/>
  <c r="C50" i="1" s="1"/>
  <c r="Q51" i="1"/>
  <c r="C51" i="1" s="1"/>
  <c r="Q52" i="1"/>
  <c r="C52" i="1" s="1"/>
  <c r="Q53" i="1"/>
  <c r="C53" i="1" s="1"/>
  <c r="Q54" i="1"/>
  <c r="C54" i="1" s="1"/>
  <c r="Q55" i="1"/>
  <c r="C55" i="1" s="1"/>
  <c r="Q56" i="1"/>
  <c r="C56" i="1" s="1"/>
  <c r="Q57" i="1"/>
  <c r="C57" i="1" s="1"/>
  <c r="Q58" i="1"/>
  <c r="C58" i="1" s="1"/>
  <c r="Q59" i="1"/>
  <c r="C59" i="1" s="1"/>
  <c r="Q60" i="1"/>
  <c r="C60" i="1" s="1"/>
  <c r="Q61" i="1"/>
  <c r="C61" i="1" s="1"/>
  <c r="Q62" i="1"/>
  <c r="C62" i="1" s="1"/>
  <c r="Q63" i="1"/>
  <c r="C63" i="1" s="1"/>
  <c r="Q64" i="1"/>
  <c r="C64" i="1" s="1"/>
  <c r="Q65" i="1"/>
  <c r="C65" i="1" s="1"/>
  <c r="Q66" i="1"/>
  <c r="C66" i="1" s="1"/>
  <c r="Q67" i="1"/>
  <c r="C67" i="1" s="1"/>
  <c r="Q68" i="1"/>
  <c r="C68" i="1" s="1"/>
  <c r="Q69" i="1"/>
  <c r="C69" i="1" s="1"/>
  <c r="Q70" i="1"/>
  <c r="C70" i="1" s="1"/>
  <c r="Q71" i="1"/>
  <c r="C71" i="1" s="1"/>
  <c r="Q72" i="1"/>
  <c r="C72" i="1" s="1"/>
  <c r="Q73" i="1"/>
  <c r="C73" i="1" s="1"/>
  <c r="Q74" i="1"/>
  <c r="C74" i="1" s="1"/>
  <c r="Q75" i="1"/>
  <c r="C75" i="1" s="1"/>
  <c r="Q76" i="1"/>
  <c r="C76" i="1" s="1"/>
  <c r="Q77" i="1"/>
  <c r="C77" i="1" s="1"/>
  <c r="Q78" i="1"/>
  <c r="C78" i="1" s="1"/>
  <c r="Q79" i="1"/>
  <c r="C79" i="1" s="1"/>
  <c r="Q80" i="1"/>
  <c r="C80" i="1" s="1"/>
  <c r="Q81" i="1"/>
  <c r="C81" i="1" s="1"/>
  <c r="Q82" i="1"/>
  <c r="C82" i="1" s="1"/>
  <c r="Q83" i="1"/>
  <c r="C83" i="1" s="1"/>
  <c r="Q84" i="1"/>
  <c r="C84" i="1" s="1"/>
  <c r="Q85" i="1"/>
  <c r="C85" i="1" s="1"/>
  <c r="Q86" i="1"/>
  <c r="C86" i="1" s="1"/>
  <c r="Q87" i="1"/>
  <c r="C87" i="1" s="1"/>
  <c r="Q88" i="1"/>
  <c r="C88" i="1" s="1"/>
  <c r="Q89" i="1"/>
  <c r="C89" i="1" s="1"/>
  <c r="Q90" i="1"/>
  <c r="C90" i="1" s="1"/>
  <c r="Q91" i="1"/>
  <c r="C91" i="1" s="1"/>
  <c r="Q92" i="1"/>
  <c r="C92" i="1" s="1"/>
  <c r="Q93" i="1"/>
  <c r="C93" i="1" s="1"/>
  <c r="Q94" i="1"/>
  <c r="C94" i="1" s="1"/>
  <c r="Q95" i="1"/>
  <c r="C95" i="1" s="1"/>
  <c r="Q96" i="1"/>
  <c r="C96" i="1" s="1"/>
  <c r="Q97" i="1"/>
  <c r="C97" i="1" s="1"/>
  <c r="Q98" i="1"/>
  <c r="C98" i="1" s="1"/>
  <c r="Q99" i="1"/>
  <c r="C99" i="1" s="1"/>
  <c r="Q100" i="1"/>
  <c r="C100" i="1" s="1"/>
  <c r="Q101" i="1"/>
  <c r="C101" i="1" s="1"/>
  <c r="Q102" i="1"/>
  <c r="C102" i="1" s="1"/>
  <c r="Q103" i="1"/>
  <c r="C103" i="1" s="1"/>
  <c r="Q104" i="1"/>
  <c r="C104" i="1" s="1"/>
  <c r="Q105" i="1"/>
  <c r="C105" i="1" s="1"/>
  <c r="Q106" i="1"/>
  <c r="C106" i="1" s="1"/>
  <c r="Q107" i="1"/>
  <c r="C107" i="1" s="1"/>
  <c r="Q108" i="1"/>
  <c r="C108" i="1" s="1"/>
  <c r="Q109" i="1"/>
  <c r="C109" i="1" s="1"/>
  <c r="Q110" i="1"/>
  <c r="C110" i="1" s="1"/>
  <c r="Q111" i="1"/>
  <c r="C111" i="1" s="1"/>
  <c r="Q112" i="1"/>
  <c r="C112" i="1" s="1"/>
  <c r="Q113" i="1"/>
  <c r="C113" i="1" s="1"/>
  <c r="Q114" i="1"/>
  <c r="C114" i="1" s="1"/>
  <c r="Q115" i="1"/>
  <c r="C115" i="1" s="1"/>
  <c r="Q116" i="1"/>
  <c r="C116" i="1" s="1"/>
  <c r="Q117" i="1"/>
  <c r="C117" i="1" s="1"/>
  <c r="Q118" i="1"/>
  <c r="C118" i="1" s="1"/>
  <c r="Q119" i="1"/>
  <c r="C119" i="1" s="1"/>
  <c r="Q120" i="1"/>
  <c r="C120" i="1" s="1"/>
  <c r="Q121" i="1"/>
  <c r="C121" i="1" s="1"/>
  <c r="Q122" i="1"/>
  <c r="C122" i="1" s="1"/>
  <c r="Q123" i="1"/>
  <c r="C123" i="1" s="1"/>
  <c r="Q124" i="1"/>
  <c r="C124" i="1" s="1"/>
  <c r="Q125" i="1"/>
  <c r="C125" i="1" s="1"/>
  <c r="Q126" i="1"/>
  <c r="C126" i="1" s="1"/>
  <c r="Q127" i="1"/>
  <c r="C127" i="1" s="1"/>
  <c r="Q128" i="1"/>
  <c r="C128" i="1" s="1"/>
  <c r="Q129" i="1"/>
  <c r="C129" i="1" s="1"/>
  <c r="Q130" i="1"/>
  <c r="C130" i="1" s="1"/>
  <c r="Q131" i="1"/>
  <c r="C131" i="1" s="1"/>
  <c r="Q132" i="1"/>
  <c r="C132" i="1" s="1"/>
  <c r="Q133" i="1"/>
  <c r="C133" i="1" s="1"/>
  <c r="Q134" i="1"/>
  <c r="C134" i="1" s="1"/>
  <c r="Q135" i="1"/>
  <c r="C135" i="1" s="1"/>
  <c r="Q136" i="1"/>
  <c r="C136" i="1" s="1"/>
  <c r="Q137" i="1"/>
  <c r="C137" i="1" s="1"/>
  <c r="Q138" i="1"/>
  <c r="C138" i="1" s="1"/>
  <c r="Q139" i="1"/>
  <c r="C139" i="1" s="1"/>
  <c r="Q140" i="1"/>
  <c r="C140" i="1" s="1"/>
  <c r="Q141" i="1"/>
  <c r="C141" i="1" s="1"/>
  <c r="Q142" i="1"/>
  <c r="C142" i="1" s="1"/>
  <c r="Q143" i="1"/>
  <c r="C143" i="1" s="1"/>
  <c r="Q144" i="1"/>
  <c r="C144" i="1" s="1"/>
  <c r="Q145" i="1"/>
  <c r="C145" i="1" s="1"/>
  <c r="Q146" i="1"/>
  <c r="C146" i="1" s="1"/>
  <c r="Q147" i="1"/>
  <c r="C147" i="1" s="1"/>
  <c r="Q148" i="1"/>
  <c r="C148" i="1" s="1"/>
  <c r="Q149" i="1"/>
  <c r="C149" i="1" s="1"/>
  <c r="Q150" i="1"/>
  <c r="C150" i="1" s="1"/>
  <c r="Q151" i="1"/>
  <c r="C151" i="1" s="1"/>
  <c r="Q152" i="1"/>
  <c r="C152" i="1" s="1"/>
  <c r="Q153" i="1"/>
  <c r="C153" i="1" s="1"/>
  <c r="Q154" i="1"/>
  <c r="C154" i="1" s="1"/>
  <c r="Q155" i="1"/>
  <c r="C155" i="1" s="1"/>
  <c r="Q156" i="1"/>
  <c r="C156" i="1" s="1"/>
  <c r="Q157" i="1"/>
  <c r="C157" i="1" s="1"/>
  <c r="Q158" i="1"/>
  <c r="C158" i="1" s="1"/>
  <c r="Q159" i="1"/>
  <c r="C159" i="1" s="1"/>
  <c r="Q160" i="1"/>
  <c r="C160" i="1" s="1"/>
  <c r="Q161" i="1"/>
  <c r="C161" i="1" s="1"/>
  <c r="Q162" i="1"/>
  <c r="C162" i="1" s="1"/>
  <c r="Q163" i="1"/>
  <c r="C163" i="1" s="1"/>
  <c r="Q164" i="1"/>
  <c r="C164" i="1" s="1"/>
  <c r="Q165" i="1"/>
  <c r="C165" i="1" s="1"/>
  <c r="Q166" i="1"/>
  <c r="C166" i="1" s="1"/>
  <c r="Q167" i="1"/>
  <c r="C167" i="1" s="1"/>
  <c r="Q168" i="1"/>
  <c r="C168" i="1" s="1"/>
  <c r="Q169" i="1"/>
  <c r="C169" i="1" s="1"/>
  <c r="Q170" i="1"/>
  <c r="C170" i="1" s="1"/>
  <c r="Q171" i="1"/>
  <c r="C171" i="1" s="1"/>
  <c r="Q172" i="1"/>
  <c r="C172" i="1" s="1"/>
  <c r="Q173" i="1"/>
  <c r="C173" i="1" s="1"/>
  <c r="Q174" i="1"/>
  <c r="C174" i="1" s="1"/>
  <c r="Q175" i="1"/>
  <c r="C175" i="1" s="1"/>
  <c r="Q176" i="1"/>
  <c r="C176" i="1" s="1"/>
  <c r="Q177" i="1"/>
  <c r="C177" i="1" s="1"/>
  <c r="Q178" i="1"/>
  <c r="C178" i="1" s="1"/>
  <c r="Q179" i="1"/>
  <c r="C179" i="1" s="1"/>
  <c r="Q180" i="1"/>
  <c r="C180" i="1" s="1"/>
  <c r="Q181" i="1"/>
  <c r="C181" i="1" s="1"/>
  <c r="Q182" i="1"/>
  <c r="C182" i="1" s="1"/>
  <c r="Q183" i="1"/>
  <c r="C183" i="1" s="1"/>
  <c r="Q184" i="1"/>
  <c r="C184" i="1" s="1"/>
  <c r="Q185" i="1"/>
  <c r="C185" i="1" s="1"/>
  <c r="Q186" i="1"/>
  <c r="C186" i="1" s="1"/>
  <c r="Q187" i="1"/>
  <c r="C187" i="1" s="1"/>
  <c r="Q188" i="1"/>
  <c r="C188" i="1" s="1"/>
  <c r="Q189" i="1"/>
  <c r="C189" i="1" s="1"/>
  <c r="Q190" i="1"/>
  <c r="C190" i="1" s="1"/>
  <c r="Q191" i="1"/>
  <c r="C191" i="1" s="1"/>
  <c r="Q192" i="1"/>
  <c r="C192" i="1" s="1"/>
  <c r="Q193" i="1"/>
  <c r="C193" i="1" s="1"/>
  <c r="Q194" i="1"/>
  <c r="C194" i="1" s="1"/>
  <c r="Q195" i="1"/>
  <c r="C195" i="1" s="1"/>
  <c r="Q196" i="1"/>
  <c r="C196" i="1" s="1"/>
  <c r="Q197" i="1"/>
  <c r="C197" i="1" s="1"/>
  <c r="Q198" i="1"/>
  <c r="C198" i="1" s="1"/>
  <c r="Q199" i="1"/>
  <c r="C199" i="1" s="1"/>
  <c r="Q200" i="1"/>
  <c r="C200" i="1" s="1"/>
  <c r="Q201" i="1"/>
  <c r="C201" i="1" s="1"/>
  <c r="Q202" i="1"/>
  <c r="C202" i="1" s="1"/>
  <c r="Q203" i="1"/>
  <c r="C203" i="1" s="1"/>
  <c r="Q204" i="1"/>
  <c r="C204" i="1" s="1"/>
  <c r="Q205" i="1"/>
  <c r="C205" i="1" s="1"/>
  <c r="Q206" i="1"/>
  <c r="C206" i="1" s="1"/>
  <c r="Q207" i="1"/>
  <c r="C207" i="1" s="1"/>
  <c r="Q208" i="1"/>
  <c r="C208" i="1" s="1"/>
  <c r="Q209" i="1"/>
  <c r="C209" i="1" s="1"/>
  <c r="Q210" i="1"/>
  <c r="C210" i="1" s="1"/>
  <c r="Q211" i="1"/>
  <c r="C211" i="1" s="1"/>
  <c r="Q212" i="1"/>
  <c r="C212" i="1" s="1"/>
  <c r="Q213" i="1"/>
  <c r="C213" i="1" s="1"/>
  <c r="Q214" i="1"/>
  <c r="C214" i="1" s="1"/>
  <c r="Q215" i="1"/>
  <c r="C215" i="1" s="1"/>
  <c r="Q216" i="1"/>
  <c r="C216" i="1" s="1"/>
  <c r="Q217" i="1"/>
  <c r="C217" i="1" s="1"/>
  <c r="Q218" i="1"/>
  <c r="C218" i="1" s="1"/>
  <c r="Q219" i="1"/>
  <c r="C219" i="1" s="1"/>
  <c r="Q220" i="1"/>
  <c r="C220" i="1" s="1"/>
  <c r="Q221" i="1"/>
  <c r="C221" i="1" s="1"/>
  <c r="Q222" i="1"/>
  <c r="C222" i="1" s="1"/>
  <c r="Q223" i="1"/>
  <c r="C223" i="1" s="1"/>
  <c r="Q224" i="1"/>
  <c r="C224" i="1" s="1"/>
  <c r="Q225" i="1"/>
  <c r="C225" i="1" s="1"/>
  <c r="Q226" i="1"/>
  <c r="C226" i="1" s="1"/>
  <c r="Q227" i="1"/>
  <c r="C227" i="1" s="1"/>
  <c r="Q228" i="1"/>
  <c r="C228" i="1" s="1"/>
  <c r="Q229" i="1"/>
  <c r="C229" i="1" s="1"/>
  <c r="Q230" i="1"/>
  <c r="C230" i="1" s="1"/>
  <c r="Q231" i="1"/>
  <c r="C231" i="1" s="1"/>
  <c r="Q232" i="1"/>
  <c r="C232" i="1" s="1"/>
  <c r="Q233" i="1"/>
  <c r="C233" i="1" s="1"/>
  <c r="Q234" i="1"/>
  <c r="C234" i="1" s="1"/>
  <c r="Q235" i="1"/>
  <c r="C235" i="1" s="1"/>
  <c r="Q236" i="1"/>
  <c r="C236" i="1" s="1"/>
  <c r="Q237" i="1"/>
  <c r="C237" i="1" s="1"/>
  <c r="Q238" i="1"/>
  <c r="C238" i="1" s="1"/>
  <c r="Q239" i="1"/>
  <c r="C239" i="1" s="1"/>
  <c r="Q240" i="1"/>
  <c r="C240" i="1" s="1"/>
  <c r="Q241" i="1"/>
  <c r="C241" i="1" s="1"/>
  <c r="Q242" i="1"/>
  <c r="C242" i="1" s="1"/>
  <c r="Q243" i="1"/>
  <c r="C243" i="1" s="1"/>
  <c r="Q244" i="1"/>
  <c r="C244" i="1" s="1"/>
  <c r="Q245" i="1"/>
  <c r="C245" i="1" s="1"/>
  <c r="Q246" i="1"/>
  <c r="C246" i="1" s="1"/>
  <c r="Q247" i="1"/>
  <c r="C247" i="1" s="1"/>
  <c r="Q248" i="1"/>
  <c r="C248" i="1" s="1"/>
  <c r="Q249" i="1"/>
  <c r="C249" i="1" s="1"/>
  <c r="Q250" i="1"/>
  <c r="C250" i="1" s="1"/>
  <c r="Q251" i="1"/>
  <c r="C251" i="1" s="1"/>
  <c r="Q252" i="1"/>
  <c r="C252" i="1" s="1"/>
  <c r="Q253" i="1"/>
  <c r="C253" i="1" s="1"/>
  <c r="Q254" i="1"/>
  <c r="C254" i="1" s="1"/>
  <c r="Q255" i="1"/>
  <c r="C255" i="1" s="1"/>
  <c r="Q256" i="1"/>
  <c r="C256" i="1" s="1"/>
  <c r="Q257" i="1"/>
  <c r="C257" i="1" s="1"/>
  <c r="Q258" i="1"/>
  <c r="C258" i="1" s="1"/>
  <c r="Q259" i="1"/>
  <c r="C259" i="1" s="1"/>
  <c r="Q260" i="1"/>
  <c r="C260" i="1" s="1"/>
  <c r="Q261" i="1"/>
  <c r="C261" i="1" s="1"/>
  <c r="Q262" i="1"/>
  <c r="C262" i="1" s="1"/>
  <c r="Q263" i="1"/>
  <c r="C263" i="1" s="1"/>
  <c r="Q264" i="1"/>
  <c r="C264" i="1" s="1"/>
  <c r="Q265" i="1"/>
  <c r="C265" i="1" s="1"/>
  <c r="Q266" i="1"/>
  <c r="C266" i="1" s="1"/>
  <c r="Q267" i="1"/>
  <c r="C267" i="1" s="1"/>
  <c r="Q268" i="1"/>
  <c r="C268" i="1" s="1"/>
  <c r="Q269" i="1"/>
  <c r="C269" i="1" s="1"/>
  <c r="Q270" i="1"/>
  <c r="C270" i="1" s="1"/>
  <c r="Q271" i="1"/>
  <c r="C271" i="1" s="1"/>
  <c r="Q272" i="1"/>
  <c r="C272" i="1" s="1"/>
  <c r="Q273" i="1"/>
  <c r="C273" i="1" s="1"/>
  <c r="Q274" i="1"/>
  <c r="C274" i="1" s="1"/>
  <c r="Q275" i="1"/>
  <c r="C275" i="1" s="1"/>
  <c r="Q276" i="1"/>
  <c r="C276" i="1" s="1"/>
  <c r="Q277" i="1"/>
  <c r="C277" i="1" s="1"/>
  <c r="Q278" i="1"/>
  <c r="C278" i="1" s="1"/>
  <c r="Q279" i="1"/>
  <c r="C279" i="1" s="1"/>
  <c r="Q280" i="1"/>
  <c r="C280" i="1" s="1"/>
  <c r="Q281" i="1"/>
  <c r="C281" i="1" s="1"/>
  <c r="Q282" i="1"/>
  <c r="C282" i="1" s="1"/>
  <c r="Q283" i="1"/>
  <c r="C283" i="1" s="1"/>
  <c r="Q284" i="1"/>
  <c r="C284" i="1" s="1"/>
  <c r="Q285" i="1"/>
  <c r="C285" i="1" s="1"/>
  <c r="Q286" i="1"/>
  <c r="C286" i="1" s="1"/>
  <c r="Q287" i="1"/>
  <c r="C287" i="1" s="1"/>
  <c r="Q288" i="1"/>
  <c r="C288" i="1" s="1"/>
  <c r="Q289" i="1"/>
  <c r="C289" i="1" s="1"/>
  <c r="Q290" i="1"/>
  <c r="C290" i="1" s="1"/>
  <c r="Q291" i="1"/>
  <c r="C291" i="1" s="1"/>
  <c r="Q292" i="1"/>
  <c r="C292" i="1" s="1"/>
  <c r="Q293" i="1"/>
  <c r="C293" i="1" s="1"/>
  <c r="Q294" i="1"/>
  <c r="C294" i="1" s="1"/>
  <c r="Q295" i="1"/>
  <c r="C295" i="1" s="1"/>
  <c r="Q296" i="1"/>
  <c r="C296" i="1" s="1"/>
  <c r="Q297" i="1"/>
  <c r="C297" i="1" s="1"/>
  <c r="Q298" i="1"/>
  <c r="C298" i="1" s="1"/>
  <c r="Q299" i="1"/>
  <c r="C299" i="1" s="1"/>
  <c r="Q300" i="1"/>
  <c r="C300" i="1" s="1"/>
  <c r="Q301" i="1"/>
  <c r="C301" i="1" s="1"/>
  <c r="Q302" i="1"/>
  <c r="C302" i="1" s="1"/>
  <c r="Q303" i="1"/>
  <c r="C303" i="1" s="1"/>
  <c r="Q304" i="1"/>
  <c r="C304" i="1" s="1"/>
  <c r="Q305" i="1"/>
  <c r="C305" i="1" s="1"/>
  <c r="Q306" i="1"/>
  <c r="C306" i="1" s="1"/>
  <c r="Q307" i="1"/>
  <c r="C307" i="1" s="1"/>
  <c r="Q308" i="1"/>
  <c r="C308" i="1" s="1"/>
  <c r="Q309" i="1"/>
  <c r="C309" i="1" s="1"/>
  <c r="Q310" i="1"/>
  <c r="C310" i="1" s="1"/>
  <c r="Q311" i="1"/>
  <c r="C311" i="1" s="1"/>
  <c r="Q312" i="1"/>
  <c r="C312" i="1" s="1"/>
  <c r="Q313" i="1"/>
  <c r="C313" i="1" s="1"/>
  <c r="Q314" i="1"/>
  <c r="C314" i="1" s="1"/>
  <c r="Q315" i="1"/>
  <c r="C315" i="1" s="1"/>
  <c r="Q316" i="1"/>
  <c r="C316" i="1" s="1"/>
  <c r="Q317" i="1"/>
  <c r="C317" i="1" s="1"/>
  <c r="Q318" i="1"/>
  <c r="C318" i="1" s="1"/>
  <c r="Q319" i="1"/>
  <c r="C319" i="1" s="1"/>
  <c r="Q320" i="1"/>
  <c r="C320" i="1" s="1"/>
  <c r="Q321" i="1"/>
  <c r="C321" i="1" s="1"/>
  <c r="Q322" i="1"/>
  <c r="C322" i="1" s="1"/>
  <c r="Q323" i="1"/>
  <c r="C323" i="1" s="1"/>
  <c r="Q324" i="1"/>
  <c r="C324" i="1" s="1"/>
  <c r="Q325" i="1"/>
  <c r="C325" i="1" s="1"/>
  <c r="Q326" i="1"/>
  <c r="C326" i="1" s="1"/>
  <c r="Q327" i="1"/>
  <c r="C327" i="1" s="1"/>
  <c r="Q328" i="1"/>
  <c r="C328" i="1" s="1"/>
  <c r="Q329" i="1"/>
  <c r="C329" i="1" s="1"/>
  <c r="Q330" i="1"/>
  <c r="C330" i="1" s="1"/>
  <c r="Q331" i="1"/>
  <c r="C331" i="1" s="1"/>
  <c r="Q332" i="1"/>
  <c r="C332" i="1" s="1"/>
  <c r="Q333" i="1"/>
  <c r="C333" i="1" s="1"/>
  <c r="Q334" i="1"/>
  <c r="C334" i="1" s="1"/>
  <c r="Q335" i="1"/>
  <c r="C335" i="1" s="1"/>
  <c r="Q336" i="1"/>
  <c r="C336" i="1" s="1"/>
  <c r="Q337" i="1"/>
  <c r="C337" i="1" s="1"/>
  <c r="Q338" i="1"/>
  <c r="C338" i="1" s="1"/>
  <c r="Q339" i="1"/>
  <c r="C339" i="1" s="1"/>
  <c r="Q340" i="1"/>
  <c r="C340" i="1" s="1"/>
  <c r="Q341" i="1"/>
  <c r="C341" i="1" s="1"/>
  <c r="Q342" i="1"/>
  <c r="C342" i="1" s="1"/>
  <c r="Q343" i="1"/>
  <c r="C343" i="1" s="1"/>
  <c r="Q344" i="1"/>
  <c r="C344" i="1" s="1"/>
  <c r="Q345" i="1"/>
  <c r="C345" i="1" s="1"/>
  <c r="Q346" i="1"/>
  <c r="C346" i="1" s="1"/>
  <c r="Q347" i="1"/>
  <c r="C347" i="1" s="1"/>
  <c r="Q348" i="1"/>
  <c r="C348" i="1" s="1"/>
  <c r="Q349" i="1"/>
  <c r="C349" i="1" s="1"/>
  <c r="Q350" i="1"/>
  <c r="C350" i="1" s="1"/>
  <c r="Q351" i="1"/>
  <c r="C351" i="1" s="1"/>
  <c r="Q352" i="1"/>
  <c r="C352" i="1" s="1"/>
  <c r="Q353" i="1"/>
  <c r="C353" i="1" s="1"/>
  <c r="Q354" i="1"/>
  <c r="C354" i="1" s="1"/>
  <c r="Q355" i="1"/>
  <c r="C355" i="1" s="1"/>
  <c r="Q356" i="1"/>
  <c r="C356" i="1" s="1"/>
  <c r="Q357" i="1"/>
  <c r="C357" i="1" s="1"/>
  <c r="Q358" i="1"/>
  <c r="C358" i="1" s="1"/>
  <c r="Q359" i="1"/>
  <c r="C359" i="1" s="1"/>
  <c r="Q360" i="1"/>
  <c r="C360" i="1" s="1"/>
  <c r="Q361" i="1"/>
  <c r="C361" i="1" s="1"/>
  <c r="Q362" i="1"/>
  <c r="C362" i="1" s="1"/>
  <c r="Q363" i="1"/>
  <c r="C363" i="1" s="1"/>
  <c r="Q364" i="1"/>
  <c r="C364" i="1" s="1"/>
  <c r="Q365" i="1"/>
  <c r="C365" i="1" s="1"/>
  <c r="Q366" i="1"/>
  <c r="C366" i="1" s="1"/>
  <c r="Q367" i="1"/>
  <c r="C367" i="1" s="1"/>
  <c r="Q368" i="1"/>
  <c r="C368" i="1" s="1"/>
  <c r="Q369" i="1"/>
  <c r="C369" i="1" s="1"/>
  <c r="Q370" i="1"/>
  <c r="C370" i="1" s="1"/>
  <c r="Q371" i="1"/>
  <c r="C371" i="1" s="1"/>
  <c r="Q372" i="1"/>
  <c r="C372" i="1" s="1"/>
  <c r="Q373" i="1"/>
  <c r="C373" i="1" s="1"/>
  <c r="Q374" i="1"/>
  <c r="C374" i="1" s="1"/>
  <c r="Q375" i="1"/>
  <c r="C375" i="1" s="1"/>
  <c r="Q376" i="1"/>
  <c r="C376" i="1" s="1"/>
  <c r="Q377" i="1"/>
  <c r="C377" i="1" s="1"/>
  <c r="Q378" i="1"/>
  <c r="C378" i="1" s="1"/>
  <c r="Q379" i="1"/>
  <c r="C379" i="1" s="1"/>
  <c r="Q380" i="1"/>
  <c r="C380" i="1" s="1"/>
  <c r="Q381" i="1"/>
  <c r="C381" i="1" s="1"/>
  <c r="Q382" i="1"/>
  <c r="C382" i="1" s="1"/>
  <c r="Q383" i="1"/>
  <c r="C383" i="1" s="1"/>
  <c r="Q384" i="1"/>
  <c r="C384" i="1" s="1"/>
  <c r="Q385" i="1"/>
  <c r="C385" i="1" s="1"/>
  <c r="Q386" i="1"/>
  <c r="C386" i="1" s="1"/>
  <c r="Q387" i="1"/>
  <c r="C387" i="1" s="1"/>
  <c r="Q388" i="1"/>
  <c r="C388" i="1" s="1"/>
  <c r="Q389" i="1"/>
  <c r="C389" i="1" s="1"/>
  <c r="Q390" i="1"/>
  <c r="C390" i="1" s="1"/>
  <c r="Q391" i="1"/>
  <c r="C391" i="1" s="1"/>
  <c r="Q392" i="1"/>
  <c r="C392" i="1" s="1"/>
  <c r="Q393" i="1"/>
  <c r="C393" i="1" s="1"/>
  <c r="Q394" i="1"/>
  <c r="C394" i="1" s="1"/>
  <c r="Q395" i="1"/>
  <c r="C395" i="1" s="1"/>
  <c r="Q396" i="1"/>
  <c r="C396" i="1" s="1"/>
  <c r="Q397" i="1"/>
  <c r="C397" i="1" s="1"/>
  <c r="Q398" i="1"/>
  <c r="C398" i="1" s="1"/>
  <c r="Q399" i="1"/>
  <c r="C399" i="1" s="1"/>
  <c r="Q400" i="1"/>
  <c r="C400" i="1" s="1"/>
  <c r="Q401" i="1"/>
  <c r="C401" i="1" s="1"/>
  <c r="Q402" i="1"/>
  <c r="C402" i="1" s="1"/>
  <c r="Q403" i="1"/>
  <c r="C403" i="1" s="1"/>
  <c r="Q404" i="1"/>
  <c r="C404" i="1" s="1"/>
  <c r="Q405" i="1"/>
  <c r="C405" i="1" s="1"/>
  <c r="Q406" i="1"/>
  <c r="C406" i="1" s="1"/>
  <c r="Q407" i="1"/>
  <c r="C407" i="1" s="1"/>
  <c r="Q408" i="1"/>
  <c r="C408" i="1" s="1"/>
  <c r="Q409" i="1"/>
  <c r="C409" i="1" s="1"/>
  <c r="Q410" i="1"/>
  <c r="C410" i="1" s="1"/>
  <c r="Q411" i="1"/>
  <c r="C411" i="1" s="1"/>
  <c r="Q412" i="1"/>
  <c r="C412" i="1" s="1"/>
  <c r="Q413" i="1"/>
  <c r="C413" i="1" s="1"/>
  <c r="Q414" i="1"/>
  <c r="C414" i="1" s="1"/>
  <c r="Q415" i="1"/>
  <c r="C415" i="1" s="1"/>
  <c r="Q416" i="1"/>
  <c r="C416" i="1" s="1"/>
  <c r="Q417" i="1"/>
  <c r="C417" i="1" s="1"/>
  <c r="Q418" i="1"/>
  <c r="C418" i="1" s="1"/>
  <c r="Q419" i="1"/>
  <c r="C419" i="1" s="1"/>
  <c r="Q420" i="1"/>
  <c r="C420" i="1" s="1"/>
  <c r="Q421" i="1"/>
  <c r="C421" i="1" s="1"/>
  <c r="Q422" i="1"/>
  <c r="C422" i="1" s="1"/>
  <c r="Q423" i="1"/>
  <c r="C423" i="1" s="1"/>
  <c r="Q424" i="1"/>
  <c r="C424" i="1" s="1"/>
  <c r="Q425" i="1"/>
  <c r="C425" i="1" s="1"/>
  <c r="Q426" i="1"/>
  <c r="C426" i="1" s="1"/>
  <c r="Q427" i="1"/>
  <c r="C427" i="1" s="1"/>
  <c r="Q428" i="1"/>
  <c r="C428" i="1" s="1"/>
  <c r="Q429" i="1"/>
  <c r="C429" i="1" s="1"/>
  <c r="Q430" i="1"/>
  <c r="C430" i="1" s="1"/>
  <c r="Q431" i="1"/>
  <c r="C431" i="1" s="1"/>
  <c r="Q432" i="1"/>
  <c r="C432" i="1" s="1"/>
  <c r="Q433" i="1"/>
  <c r="C433" i="1" s="1"/>
  <c r="Q434" i="1"/>
  <c r="C434" i="1" s="1"/>
  <c r="Q435" i="1"/>
  <c r="C435" i="1" s="1"/>
  <c r="Q436" i="1"/>
  <c r="C436" i="1" s="1"/>
  <c r="Q437" i="1"/>
  <c r="C437" i="1" s="1"/>
  <c r="Q438" i="1"/>
  <c r="C438" i="1" s="1"/>
  <c r="Q439" i="1"/>
  <c r="C439" i="1" s="1"/>
  <c r="Q440" i="1"/>
  <c r="C440" i="1" s="1"/>
  <c r="Q441" i="1"/>
  <c r="C441" i="1" s="1"/>
  <c r="Q442" i="1"/>
  <c r="C442" i="1" s="1"/>
  <c r="Q443" i="1"/>
  <c r="C443" i="1" s="1"/>
  <c r="Q444" i="1"/>
  <c r="C444" i="1" s="1"/>
  <c r="Q445" i="1"/>
  <c r="C445" i="1" s="1"/>
  <c r="Q446" i="1"/>
  <c r="C446" i="1" s="1"/>
  <c r="Q447" i="1"/>
  <c r="C447" i="1" s="1"/>
  <c r="Q448" i="1"/>
  <c r="C448" i="1" s="1"/>
  <c r="Q449" i="1"/>
  <c r="C449" i="1" s="1"/>
  <c r="Q450" i="1"/>
  <c r="C450" i="1" s="1"/>
  <c r="Q451" i="1"/>
  <c r="C451" i="1" s="1"/>
  <c r="Q452" i="1"/>
  <c r="C452" i="1" s="1"/>
  <c r="Q453" i="1"/>
  <c r="C453" i="1" s="1"/>
  <c r="Q454" i="1"/>
  <c r="C454" i="1" s="1"/>
  <c r="Q455" i="1"/>
  <c r="C455" i="1" s="1"/>
  <c r="Q456" i="1"/>
  <c r="C456" i="1" s="1"/>
  <c r="Q457" i="1"/>
  <c r="C457" i="1" s="1"/>
  <c r="Q458" i="1"/>
  <c r="C458" i="1" s="1"/>
  <c r="Q459" i="1"/>
  <c r="C459" i="1" s="1"/>
  <c r="Q460" i="1"/>
  <c r="C460" i="1" s="1"/>
  <c r="Q461" i="1"/>
  <c r="C461" i="1" s="1"/>
  <c r="Q462" i="1"/>
  <c r="C462" i="1" s="1"/>
  <c r="Q463" i="1"/>
  <c r="C463" i="1" s="1"/>
  <c r="Q464" i="1"/>
  <c r="C464" i="1" s="1"/>
  <c r="Q465" i="1"/>
  <c r="C465" i="1" s="1"/>
  <c r="Q466" i="1"/>
  <c r="C466" i="1" s="1"/>
  <c r="Q467" i="1"/>
  <c r="C467" i="1" s="1"/>
  <c r="Q468" i="1"/>
  <c r="C468" i="1" s="1"/>
  <c r="Q469" i="1"/>
  <c r="C469" i="1" s="1"/>
  <c r="Q470" i="1"/>
  <c r="C470" i="1" s="1"/>
  <c r="Q471" i="1"/>
  <c r="C471" i="1" s="1"/>
  <c r="Q472" i="1"/>
  <c r="C472" i="1" s="1"/>
  <c r="Q473" i="1"/>
  <c r="C473" i="1" s="1"/>
  <c r="Q474" i="1"/>
  <c r="C474" i="1" s="1"/>
  <c r="Q475" i="1"/>
  <c r="C475" i="1" s="1"/>
  <c r="Q476" i="1"/>
  <c r="C476" i="1" s="1"/>
  <c r="Q477" i="1"/>
  <c r="C477" i="1" s="1"/>
  <c r="Q478" i="1"/>
  <c r="C478" i="1" s="1"/>
  <c r="Q479" i="1"/>
  <c r="C479" i="1" s="1"/>
  <c r="Q480" i="1"/>
  <c r="C480" i="1" s="1"/>
  <c r="Q481" i="1"/>
  <c r="C481" i="1" s="1"/>
  <c r="Q482" i="1"/>
  <c r="C482" i="1" s="1"/>
  <c r="Q483" i="1"/>
  <c r="C483" i="1" s="1"/>
  <c r="Q484" i="1"/>
  <c r="C484" i="1" s="1"/>
  <c r="Q485" i="1"/>
  <c r="C485" i="1" s="1"/>
  <c r="Q486" i="1"/>
  <c r="C486" i="1" s="1"/>
  <c r="Q487" i="1"/>
  <c r="C487" i="1" s="1"/>
  <c r="Q488" i="1"/>
  <c r="C488" i="1" s="1"/>
  <c r="Q489" i="1"/>
  <c r="C489" i="1" s="1"/>
  <c r="Q490" i="1"/>
  <c r="C490" i="1" s="1"/>
  <c r="Q491" i="1"/>
  <c r="C491" i="1" s="1"/>
  <c r="Q492" i="1"/>
  <c r="C492" i="1" s="1"/>
  <c r="Q493" i="1"/>
  <c r="C493" i="1" s="1"/>
  <c r="Q494" i="1"/>
  <c r="C494" i="1" s="1"/>
  <c r="Q495" i="1"/>
  <c r="C495" i="1" s="1"/>
  <c r="Q496" i="1"/>
  <c r="C496" i="1" s="1"/>
  <c r="Q497" i="1"/>
  <c r="C497" i="1" s="1"/>
  <c r="Q498" i="1"/>
  <c r="C498" i="1" s="1"/>
  <c r="Q499" i="1"/>
  <c r="C499" i="1" s="1"/>
  <c r="Q500" i="1"/>
  <c r="C500" i="1" s="1"/>
  <c r="Q501" i="1"/>
  <c r="C501" i="1" s="1"/>
  <c r="Q502" i="1"/>
  <c r="C502" i="1" s="1"/>
  <c r="Q503" i="1"/>
  <c r="C503" i="1" s="1"/>
  <c r="Q504" i="1"/>
  <c r="C504" i="1" s="1"/>
  <c r="Q505" i="1"/>
  <c r="C505" i="1" s="1"/>
  <c r="Q506" i="1"/>
  <c r="C506" i="1" s="1"/>
  <c r="Q507" i="1"/>
  <c r="C507" i="1" s="1"/>
  <c r="Q508" i="1"/>
  <c r="C508" i="1" s="1"/>
  <c r="Q509" i="1"/>
  <c r="C509" i="1" s="1"/>
  <c r="Q510" i="1"/>
  <c r="C510" i="1" s="1"/>
  <c r="Q511" i="1"/>
  <c r="C511" i="1" s="1"/>
  <c r="Q512" i="1"/>
  <c r="C512" i="1" s="1"/>
  <c r="Q513" i="1"/>
  <c r="C513" i="1" s="1"/>
  <c r="Q514" i="1"/>
  <c r="C514" i="1" s="1"/>
  <c r="Q515" i="1"/>
  <c r="C515" i="1" s="1"/>
  <c r="Q516" i="1"/>
  <c r="C516" i="1" s="1"/>
  <c r="Q517" i="1"/>
  <c r="C517" i="1" s="1"/>
  <c r="Q518" i="1"/>
  <c r="C518" i="1" s="1"/>
  <c r="Q519" i="1"/>
  <c r="C519" i="1" s="1"/>
  <c r="Q520" i="1"/>
  <c r="C520" i="1" s="1"/>
  <c r="Q521" i="1"/>
  <c r="C521" i="1" s="1"/>
  <c r="Q522" i="1"/>
  <c r="C522" i="1" s="1"/>
  <c r="Q523" i="1"/>
  <c r="C523" i="1" s="1"/>
  <c r="Q524" i="1"/>
  <c r="C524" i="1" s="1"/>
  <c r="Q525" i="1"/>
  <c r="C525" i="1" s="1"/>
  <c r="Q526" i="1"/>
  <c r="C526" i="1" s="1"/>
  <c r="Q527" i="1"/>
  <c r="C527" i="1" s="1"/>
  <c r="Q528" i="1"/>
  <c r="C528" i="1" s="1"/>
  <c r="Q529" i="1"/>
  <c r="C529" i="1" s="1"/>
  <c r="Q530" i="1"/>
  <c r="C530" i="1" s="1"/>
  <c r="Q531" i="1"/>
  <c r="C531" i="1" s="1"/>
  <c r="Q532" i="1"/>
  <c r="C532" i="1" s="1"/>
  <c r="Q533" i="1"/>
  <c r="C533" i="1" s="1"/>
  <c r="Q534" i="1"/>
  <c r="C534" i="1" s="1"/>
  <c r="Q535" i="1"/>
  <c r="C535" i="1" s="1"/>
  <c r="Q536" i="1"/>
  <c r="C536" i="1" s="1"/>
  <c r="Q537" i="1"/>
  <c r="C537" i="1" s="1"/>
  <c r="Q538" i="1"/>
  <c r="C538" i="1" s="1"/>
  <c r="Q539" i="1"/>
  <c r="C539" i="1" s="1"/>
  <c r="Q540" i="1"/>
  <c r="C540" i="1" s="1"/>
  <c r="Q541" i="1"/>
  <c r="C541" i="1" s="1"/>
  <c r="Q542" i="1"/>
  <c r="C542" i="1" s="1"/>
  <c r="Q543" i="1"/>
  <c r="C543" i="1" s="1"/>
  <c r="Q544" i="1"/>
  <c r="C544" i="1" s="1"/>
  <c r="Q545" i="1"/>
  <c r="C545" i="1" s="1"/>
  <c r="Q546" i="1"/>
  <c r="C546" i="1" s="1"/>
  <c r="Q547" i="1"/>
  <c r="C547" i="1" s="1"/>
  <c r="Q548" i="1"/>
  <c r="C548" i="1" s="1"/>
  <c r="Q549" i="1"/>
  <c r="C549" i="1" s="1"/>
  <c r="Q550" i="1"/>
  <c r="C550" i="1" s="1"/>
  <c r="Q551" i="1"/>
  <c r="C551" i="1" s="1"/>
  <c r="Q552" i="1"/>
  <c r="C552" i="1" s="1"/>
  <c r="Q553" i="1"/>
  <c r="C553" i="1" s="1"/>
  <c r="Q554" i="1"/>
  <c r="C554" i="1" s="1"/>
  <c r="Q555" i="1"/>
  <c r="C555" i="1" s="1"/>
  <c r="Q556" i="1"/>
  <c r="C556" i="1" s="1"/>
  <c r="Q557" i="1"/>
  <c r="C557" i="1" s="1"/>
  <c r="Q558" i="1"/>
  <c r="C558" i="1" s="1"/>
  <c r="Q559" i="1"/>
  <c r="C559" i="1" s="1"/>
  <c r="Q560" i="1"/>
  <c r="C560" i="1" s="1"/>
  <c r="Q561" i="1"/>
  <c r="C561" i="1" s="1"/>
  <c r="Q562" i="1"/>
  <c r="C562" i="1" s="1"/>
  <c r="Q563" i="1"/>
  <c r="C563" i="1" s="1"/>
  <c r="Q564" i="1"/>
  <c r="C564" i="1" s="1"/>
  <c r="Q565" i="1"/>
  <c r="C565" i="1" s="1"/>
  <c r="Q566" i="1"/>
  <c r="C566" i="1" s="1"/>
  <c r="Q567" i="1"/>
  <c r="C567" i="1" s="1"/>
  <c r="Q568" i="1"/>
  <c r="C568" i="1" s="1"/>
  <c r="Q569" i="1"/>
  <c r="C569" i="1" s="1"/>
  <c r="Q570" i="1"/>
  <c r="C570" i="1" s="1"/>
  <c r="Q571" i="1"/>
  <c r="C571" i="1" s="1"/>
  <c r="Q572" i="1"/>
  <c r="C572" i="1" s="1"/>
  <c r="Q573" i="1"/>
  <c r="C573" i="1" s="1"/>
  <c r="Q574" i="1"/>
  <c r="C574" i="1" s="1"/>
  <c r="Q575" i="1"/>
  <c r="C575" i="1" s="1"/>
  <c r="Q576" i="1"/>
  <c r="C576" i="1" s="1"/>
  <c r="Q577" i="1"/>
  <c r="C577" i="1" s="1"/>
  <c r="Q578" i="1"/>
  <c r="C578" i="1" s="1"/>
  <c r="Q579" i="1"/>
  <c r="C579" i="1" s="1"/>
  <c r="Q580" i="1"/>
  <c r="C580" i="1" s="1"/>
  <c r="Q581" i="1"/>
  <c r="C581" i="1" s="1"/>
  <c r="Q582" i="1"/>
  <c r="C582" i="1" s="1"/>
  <c r="Q583" i="1"/>
  <c r="C583" i="1" s="1"/>
  <c r="Q584" i="1"/>
  <c r="C584" i="1" s="1"/>
  <c r="Q585" i="1"/>
  <c r="C585" i="1" s="1"/>
  <c r="Q586" i="1"/>
  <c r="C586" i="1" s="1"/>
  <c r="Q587" i="1"/>
  <c r="C587" i="1" s="1"/>
  <c r="Q588" i="1"/>
  <c r="C588" i="1" s="1"/>
  <c r="Q589" i="1"/>
  <c r="C589" i="1" s="1"/>
  <c r="Q590" i="1"/>
  <c r="C590" i="1" s="1"/>
  <c r="Q591" i="1"/>
  <c r="C591" i="1" s="1"/>
  <c r="Q592" i="1"/>
  <c r="C592" i="1" s="1"/>
  <c r="Q593" i="1"/>
  <c r="C593" i="1" s="1"/>
  <c r="Q594" i="1"/>
  <c r="C594" i="1" s="1"/>
  <c r="Q595" i="1"/>
  <c r="C595" i="1" s="1"/>
  <c r="Q596" i="1"/>
  <c r="C596" i="1" s="1"/>
  <c r="Q597" i="1"/>
  <c r="C597" i="1" s="1"/>
  <c r="Q598" i="1"/>
  <c r="C598" i="1" s="1"/>
  <c r="Q599" i="1"/>
  <c r="C599" i="1" s="1"/>
  <c r="Q600" i="1"/>
  <c r="C600" i="1" s="1"/>
  <c r="Q601" i="1"/>
  <c r="C601" i="1" s="1"/>
  <c r="Q602" i="1"/>
  <c r="C602" i="1" s="1"/>
  <c r="Q603" i="1"/>
  <c r="C603" i="1" s="1"/>
  <c r="Q604" i="1"/>
  <c r="C604" i="1" s="1"/>
  <c r="Q605" i="1"/>
  <c r="C605" i="1" s="1"/>
  <c r="Q606" i="1"/>
  <c r="C606" i="1" s="1"/>
  <c r="Q607" i="1"/>
  <c r="C607" i="1" s="1"/>
  <c r="Q608" i="1"/>
  <c r="C608" i="1" s="1"/>
  <c r="Q609" i="1"/>
  <c r="C609" i="1" s="1"/>
  <c r="Q610" i="1"/>
  <c r="C610" i="1" s="1"/>
  <c r="Q611" i="1"/>
  <c r="C611" i="1" s="1"/>
  <c r="Q612" i="1"/>
  <c r="C612" i="1" s="1"/>
  <c r="Q613" i="1"/>
  <c r="C613" i="1" s="1"/>
  <c r="Q614" i="1"/>
  <c r="C614" i="1" s="1"/>
  <c r="Q615" i="1"/>
  <c r="C615" i="1" s="1"/>
  <c r="Q616" i="1"/>
  <c r="C616" i="1" s="1"/>
  <c r="Q617" i="1"/>
  <c r="C617" i="1" s="1"/>
  <c r="Q618" i="1"/>
  <c r="C618" i="1" s="1"/>
  <c r="Q619" i="1"/>
  <c r="C619" i="1" s="1"/>
  <c r="Q620" i="1"/>
  <c r="C620" i="1" s="1"/>
  <c r="Q622" i="1"/>
  <c r="C622" i="1" s="1"/>
  <c r="Q623" i="1"/>
  <c r="C623" i="1" s="1"/>
  <c r="Q624" i="1"/>
  <c r="C624" i="1" s="1"/>
  <c r="Q625" i="1"/>
  <c r="C625" i="1" s="1"/>
  <c r="Q626" i="1"/>
  <c r="C626" i="1" s="1"/>
  <c r="Q627" i="1"/>
  <c r="C627" i="1" s="1"/>
  <c r="Q628" i="1"/>
  <c r="C628" i="1" s="1"/>
  <c r="Q629" i="1"/>
  <c r="C629" i="1" s="1"/>
  <c r="Q630" i="1"/>
  <c r="C630" i="1" s="1"/>
  <c r="Q631" i="1"/>
  <c r="C631" i="1" s="1"/>
  <c r="Q632" i="1"/>
  <c r="C632" i="1" s="1"/>
  <c r="Q633" i="1"/>
  <c r="C633" i="1" s="1"/>
  <c r="Q634" i="1"/>
  <c r="C634" i="1" s="1"/>
  <c r="Q635" i="1"/>
  <c r="C635" i="1" s="1"/>
  <c r="Q636" i="1"/>
  <c r="C636" i="1" s="1"/>
  <c r="Q637" i="1"/>
  <c r="C637" i="1" s="1"/>
  <c r="Q638" i="1"/>
  <c r="C638" i="1" s="1"/>
  <c r="Q639" i="1"/>
  <c r="C639" i="1" s="1"/>
  <c r="Q640" i="1"/>
  <c r="C640" i="1" s="1"/>
  <c r="Q2" i="1"/>
  <c r="C2" i="1" s="1"/>
  <c r="P3" i="1"/>
  <c r="D3" i="1" s="1"/>
  <c r="P4" i="1"/>
  <c r="D4" i="1" s="1"/>
  <c r="P5" i="1"/>
  <c r="D5" i="1" s="1"/>
  <c r="P6" i="1"/>
  <c r="D6" i="1" s="1"/>
  <c r="P7" i="1"/>
  <c r="D7" i="1" s="1"/>
  <c r="P8" i="1"/>
  <c r="D8" i="1" s="1"/>
  <c r="P9" i="1"/>
  <c r="D9" i="1" s="1"/>
  <c r="P10" i="1"/>
  <c r="D10" i="1" s="1"/>
  <c r="P11" i="1"/>
  <c r="D11" i="1" s="1"/>
  <c r="P12" i="1"/>
  <c r="D12" i="1" s="1"/>
  <c r="P13" i="1"/>
  <c r="D13" i="1" s="1"/>
  <c r="P14" i="1"/>
  <c r="D14" i="1" s="1"/>
  <c r="P15" i="1"/>
  <c r="D15" i="1" s="1"/>
  <c r="P16" i="1"/>
  <c r="D16" i="1" s="1"/>
  <c r="P17" i="1"/>
  <c r="D17" i="1" s="1"/>
  <c r="P18" i="1"/>
  <c r="D18" i="1" s="1"/>
  <c r="P19" i="1"/>
  <c r="D19" i="1" s="1"/>
  <c r="P20" i="1"/>
  <c r="D20" i="1" s="1"/>
  <c r="P21" i="1"/>
  <c r="D21" i="1" s="1"/>
  <c r="P22" i="1"/>
  <c r="D22" i="1" s="1"/>
  <c r="P23" i="1"/>
  <c r="D23" i="1" s="1"/>
  <c r="P24" i="1"/>
  <c r="D24" i="1" s="1"/>
  <c r="P25" i="1"/>
  <c r="D25" i="1" s="1"/>
  <c r="P26" i="1"/>
  <c r="D26" i="1" s="1"/>
  <c r="P27" i="1"/>
  <c r="D27" i="1" s="1"/>
  <c r="P28" i="1"/>
  <c r="D28" i="1" s="1"/>
  <c r="P29" i="1"/>
  <c r="D29" i="1" s="1"/>
  <c r="P30" i="1"/>
  <c r="D30" i="1" s="1"/>
  <c r="P31" i="1"/>
  <c r="D31" i="1" s="1"/>
  <c r="P32" i="1"/>
  <c r="D32" i="1" s="1"/>
  <c r="P33" i="1"/>
  <c r="D33" i="1" s="1"/>
  <c r="P34" i="1"/>
  <c r="D34" i="1" s="1"/>
  <c r="P35" i="1"/>
  <c r="D35" i="1" s="1"/>
  <c r="P36" i="1"/>
  <c r="D36" i="1" s="1"/>
  <c r="P37" i="1"/>
  <c r="D37" i="1" s="1"/>
  <c r="P38" i="1"/>
  <c r="D38" i="1" s="1"/>
  <c r="P39" i="1"/>
  <c r="D39" i="1" s="1"/>
  <c r="P40" i="1"/>
  <c r="D40" i="1" s="1"/>
  <c r="P41" i="1"/>
  <c r="D41" i="1" s="1"/>
  <c r="P42" i="1"/>
  <c r="D42" i="1" s="1"/>
  <c r="P43" i="1"/>
  <c r="D43" i="1" s="1"/>
  <c r="P44" i="1"/>
  <c r="D44" i="1" s="1"/>
  <c r="P45" i="1"/>
  <c r="D45" i="1" s="1"/>
  <c r="P46" i="1"/>
  <c r="D46" i="1" s="1"/>
  <c r="P47" i="1"/>
  <c r="D47" i="1" s="1"/>
  <c r="P48" i="1"/>
  <c r="D48" i="1" s="1"/>
  <c r="P49" i="1"/>
  <c r="D49" i="1" s="1"/>
  <c r="P50" i="1"/>
  <c r="D50" i="1" s="1"/>
  <c r="P51" i="1"/>
  <c r="D51" i="1" s="1"/>
  <c r="P52" i="1"/>
  <c r="D52" i="1" s="1"/>
  <c r="P53" i="1"/>
  <c r="D53" i="1" s="1"/>
  <c r="P54" i="1"/>
  <c r="D54" i="1" s="1"/>
  <c r="P55" i="1"/>
  <c r="D55" i="1" s="1"/>
  <c r="P56" i="1"/>
  <c r="D56" i="1" s="1"/>
  <c r="P57" i="1"/>
  <c r="D57" i="1" s="1"/>
  <c r="P58" i="1"/>
  <c r="D58" i="1" s="1"/>
  <c r="P59" i="1"/>
  <c r="D59" i="1" s="1"/>
  <c r="P60" i="1"/>
  <c r="D60" i="1" s="1"/>
  <c r="P61" i="1"/>
  <c r="D61" i="1" s="1"/>
  <c r="P62" i="1"/>
  <c r="D62" i="1" s="1"/>
  <c r="P63" i="1"/>
  <c r="D63" i="1" s="1"/>
  <c r="P64" i="1"/>
  <c r="D64" i="1" s="1"/>
  <c r="P65" i="1"/>
  <c r="D65" i="1" s="1"/>
  <c r="P66" i="1"/>
  <c r="D66" i="1" s="1"/>
  <c r="P67" i="1"/>
  <c r="D67" i="1" s="1"/>
  <c r="P68" i="1"/>
  <c r="D68" i="1" s="1"/>
  <c r="P69" i="1"/>
  <c r="D69" i="1" s="1"/>
  <c r="P70" i="1"/>
  <c r="D70" i="1" s="1"/>
  <c r="P71" i="1"/>
  <c r="D71" i="1" s="1"/>
  <c r="P72" i="1"/>
  <c r="D72" i="1" s="1"/>
  <c r="P73" i="1"/>
  <c r="D73" i="1" s="1"/>
  <c r="P74" i="1"/>
  <c r="D74" i="1" s="1"/>
  <c r="P75" i="1"/>
  <c r="D75" i="1" s="1"/>
  <c r="P76" i="1"/>
  <c r="D76" i="1" s="1"/>
  <c r="P77" i="1"/>
  <c r="D77" i="1" s="1"/>
  <c r="P78" i="1"/>
  <c r="D78" i="1" s="1"/>
  <c r="P79" i="1"/>
  <c r="D79" i="1" s="1"/>
  <c r="P80" i="1"/>
  <c r="D80" i="1" s="1"/>
  <c r="P81" i="1"/>
  <c r="D81" i="1" s="1"/>
  <c r="P82" i="1"/>
  <c r="D82" i="1" s="1"/>
  <c r="P83" i="1"/>
  <c r="D83" i="1" s="1"/>
  <c r="P84" i="1"/>
  <c r="D84" i="1" s="1"/>
  <c r="P85" i="1"/>
  <c r="D85" i="1" s="1"/>
  <c r="P86" i="1"/>
  <c r="D86" i="1" s="1"/>
  <c r="P87" i="1"/>
  <c r="D87" i="1" s="1"/>
  <c r="P88" i="1"/>
  <c r="D88" i="1" s="1"/>
  <c r="P89" i="1"/>
  <c r="D89" i="1" s="1"/>
  <c r="P90" i="1"/>
  <c r="D90" i="1" s="1"/>
  <c r="P91" i="1"/>
  <c r="D91" i="1" s="1"/>
  <c r="P92" i="1"/>
  <c r="D92" i="1" s="1"/>
  <c r="P93" i="1"/>
  <c r="D93" i="1" s="1"/>
  <c r="P94" i="1"/>
  <c r="D94" i="1" s="1"/>
  <c r="P95" i="1"/>
  <c r="D95" i="1" s="1"/>
  <c r="P96" i="1"/>
  <c r="D96" i="1" s="1"/>
  <c r="P97" i="1"/>
  <c r="D97" i="1" s="1"/>
  <c r="P98" i="1"/>
  <c r="D98" i="1" s="1"/>
  <c r="P99" i="1"/>
  <c r="D99" i="1" s="1"/>
  <c r="P100" i="1"/>
  <c r="D100" i="1" s="1"/>
  <c r="P101" i="1"/>
  <c r="D101" i="1" s="1"/>
  <c r="P102" i="1"/>
  <c r="D102" i="1" s="1"/>
  <c r="P103" i="1"/>
  <c r="D103" i="1" s="1"/>
  <c r="P104" i="1"/>
  <c r="D104" i="1" s="1"/>
  <c r="P105" i="1"/>
  <c r="D105" i="1" s="1"/>
  <c r="P106" i="1"/>
  <c r="D106" i="1" s="1"/>
  <c r="P107" i="1"/>
  <c r="D107" i="1" s="1"/>
  <c r="P108" i="1"/>
  <c r="D108" i="1" s="1"/>
  <c r="P109" i="1"/>
  <c r="D109" i="1" s="1"/>
  <c r="P110" i="1"/>
  <c r="D110" i="1" s="1"/>
  <c r="P111" i="1"/>
  <c r="D111" i="1" s="1"/>
  <c r="P112" i="1"/>
  <c r="D112" i="1" s="1"/>
  <c r="P113" i="1"/>
  <c r="D113" i="1" s="1"/>
  <c r="P114" i="1"/>
  <c r="D114" i="1" s="1"/>
  <c r="P115" i="1"/>
  <c r="D115" i="1" s="1"/>
  <c r="P116" i="1"/>
  <c r="D116" i="1" s="1"/>
  <c r="P117" i="1"/>
  <c r="D117" i="1" s="1"/>
  <c r="P118" i="1"/>
  <c r="D118" i="1" s="1"/>
  <c r="P119" i="1"/>
  <c r="D119" i="1" s="1"/>
  <c r="P120" i="1"/>
  <c r="D120" i="1" s="1"/>
  <c r="P121" i="1"/>
  <c r="D121" i="1" s="1"/>
  <c r="P122" i="1"/>
  <c r="D122" i="1" s="1"/>
  <c r="P123" i="1"/>
  <c r="D123" i="1" s="1"/>
  <c r="P124" i="1"/>
  <c r="D124" i="1" s="1"/>
  <c r="P125" i="1"/>
  <c r="D125" i="1" s="1"/>
  <c r="P126" i="1"/>
  <c r="D126" i="1" s="1"/>
  <c r="P127" i="1"/>
  <c r="D127" i="1" s="1"/>
  <c r="P128" i="1"/>
  <c r="D128" i="1" s="1"/>
  <c r="P129" i="1"/>
  <c r="D129" i="1" s="1"/>
  <c r="P130" i="1"/>
  <c r="D130" i="1" s="1"/>
  <c r="P131" i="1"/>
  <c r="D131" i="1" s="1"/>
  <c r="P132" i="1"/>
  <c r="D132" i="1" s="1"/>
  <c r="P133" i="1"/>
  <c r="D133" i="1" s="1"/>
  <c r="P134" i="1"/>
  <c r="D134" i="1" s="1"/>
  <c r="P135" i="1"/>
  <c r="D135" i="1" s="1"/>
  <c r="P136" i="1"/>
  <c r="D136" i="1" s="1"/>
  <c r="P137" i="1"/>
  <c r="D137" i="1" s="1"/>
  <c r="P138" i="1"/>
  <c r="D138" i="1" s="1"/>
  <c r="P139" i="1"/>
  <c r="D139" i="1" s="1"/>
  <c r="P140" i="1"/>
  <c r="D140" i="1" s="1"/>
  <c r="P141" i="1"/>
  <c r="D141" i="1" s="1"/>
  <c r="P142" i="1"/>
  <c r="D142" i="1" s="1"/>
  <c r="P143" i="1"/>
  <c r="D143" i="1" s="1"/>
  <c r="P144" i="1"/>
  <c r="D144" i="1" s="1"/>
  <c r="P145" i="1"/>
  <c r="D145" i="1" s="1"/>
  <c r="P146" i="1"/>
  <c r="D146" i="1" s="1"/>
  <c r="P147" i="1"/>
  <c r="D147" i="1" s="1"/>
  <c r="P148" i="1"/>
  <c r="D148" i="1" s="1"/>
  <c r="P149" i="1"/>
  <c r="D149" i="1" s="1"/>
  <c r="P150" i="1"/>
  <c r="D150" i="1" s="1"/>
  <c r="P151" i="1"/>
  <c r="D151" i="1" s="1"/>
  <c r="P152" i="1"/>
  <c r="D152" i="1" s="1"/>
  <c r="P153" i="1"/>
  <c r="D153" i="1" s="1"/>
  <c r="P154" i="1"/>
  <c r="D154" i="1" s="1"/>
  <c r="P155" i="1"/>
  <c r="D155" i="1" s="1"/>
  <c r="P156" i="1"/>
  <c r="D156" i="1" s="1"/>
  <c r="P157" i="1"/>
  <c r="D157" i="1" s="1"/>
  <c r="P158" i="1"/>
  <c r="D158" i="1" s="1"/>
  <c r="P159" i="1"/>
  <c r="D159" i="1" s="1"/>
  <c r="P160" i="1"/>
  <c r="D160" i="1" s="1"/>
  <c r="P161" i="1"/>
  <c r="D161" i="1" s="1"/>
  <c r="P162" i="1"/>
  <c r="D162" i="1" s="1"/>
  <c r="P163" i="1"/>
  <c r="D163" i="1" s="1"/>
  <c r="P164" i="1"/>
  <c r="D164" i="1" s="1"/>
  <c r="P165" i="1"/>
  <c r="D165" i="1" s="1"/>
  <c r="P166" i="1"/>
  <c r="D166" i="1" s="1"/>
  <c r="P167" i="1"/>
  <c r="D167" i="1" s="1"/>
  <c r="P168" i="1"/>
  <c r="D168" i="1" s="1"/>
  <c r="P169" i="1"/>
  <c r="D169" i="1" s="1"/>
  <c r="P170" i="1"/>
  <c r="D170" i="1" s="1"/>
  <c r="P171" i="1"/>
  <c r="D171" i="1" s="1"/>
  <c r="P172" i="1"/>
  <c r="D172" i="1" s="1"/>
  <c r="P173" i="1"/>
  <c r="D173" i="1" s="1"/>
  <c r="P174" i="1"/>
  <c r="D174" i="1" s="1"/>
  <c r="P175" i="1"/>
  <c r="D175" i="1" s="1"/>
  <c r="P176" i="1"/>
  <c r="D176" i="1" s="1"/>
  <c r="P177" i="1"/>
  <c r="D177" i="1" s="1"/>
  <c r="P178" i="1"/>
  <c r="D178" i="1" s="1"/>
  <c r="P179" i="1"/>
  <c r="D179" i="1" s="1"/>
  <c r="P180" i="1"/>
  <c r="D180" i="1" s="1"/>
  <c r="P181" i="1"/>
  <c r="D181" i="1" s="1"/>
  <c r="P182" i="1"/>
  <c r="D182" i="1" s="1"/>
  <c r="P183" i="1"/>
  <c r="D183" i="1" s="1"/>
  <c r="P184" i="1"/>
  <c r="D184" i="1" s="1"/>
  <c r="P185" i="1"/>
  <c r="D185" i="1" s="1"/>
  <c r="P186" i="1"/>
  <c r="D186" i="1" s="1"/>
  <c r="P187" i="1"/>
  <c r="D187" i="1" s="1"/>
  <c r="P188" i="1"/>
  <c r="D188" i="1" s="1"/>
  <c r="P189" i="1"/>
  <c r="D189" i="1" s="1"/>
  <c r="P190" i="1"/>
  <c r="D190" i="1" s="1"/>
  <c r="P191" i="1"/>
  <c r="D191" i="1" s="1"/>
  <c r="P192" i="1"/>
  <c r="D192" i="1" s="1"/>
  <c r="P193" i="1"/>
  <c r="D193" i="1" s="1"/>
  <c r="P194" i="1"/>
  <c r="D194" i="1" s="1"/>
  <c r="P195" i="1"/>
  <c r="D195" i="1" s="1"/>
  <c r="P196" i="1"/>
  <c r="D196" i="1" s="1"/>
  <c r="P197" i="1"/>
  <c r="D197" i="1" s="1"/>
  <c r="P198" i="1"/>
  <c r="D198" i="1" s="1"/>
  <c r="P199" i="1"/>
  <c r="D199" i="1" s="1"/>
  <c r="P200" i="1"/>
  <c r="D200" i="1" s="1"/>
  <c r="P201" i="1"/>
  <c r="D201" i="1" s="1"/>
  <c r="P202" i="1"/>
  <c r="D202" i="1" s="1"/>
  <c r="P203" i="1"/>
  <c r="D203" i="1" s="1"/>
  <c r="P204" i="1"/>
  <c r="D204" i="1" s="1"/>
  <c r="P205" i="1"/>
  <c r="D205" i="1" s="1"/>
  <c r="P206" i="1"/>
  <c r="D206" i="1" s="1"/>
  <c r="P207" i="1"/>
  <c r="D207" i="1" s="1"/>
  <c r="P208" i="1"/>
  <c r="D208" i="1" s="1"/>
  <c r="P209" i="1"/>
  <c r="D209" i="1" s="1"/>
  <c r="P210" i="1"/>
  <c r="D210" i="1" s="1"/>
  <c r="P211" i="1"/>
  <c r="D211" i="1" s="1"/>
  <c r="P212" i="1"/>
  <c r="D212" i="1" s="1"/>
  <c r="P213" i="1"/>
  <c r="D213" i="1" s="1"/>
  <c r="P214" i="1"/>
  <c r="D214" i="1" s="1"/>
  <c r="P215" i="1"/>
  <c r="D215" i="1" s="1"/>
  <c r="P216" i="1"/>
  <c r="D216" i="1" s="1"/>
  <c r="P217" i="1"/>
  <c r="D217" i="1" s="1"/>
  <c r="P218" i="1"/>
  <c r="D218" i="1" s="1"/>
  <c r="P219" i="1"/>
  <c r="D219" i="1" s="1"/>
  <c r="P220" i="1"/>
  <c r="D220" i="1" s="1"/>
  <c r="P221" i="1"/>
  <c r="D221" i="1" s="1"/>
  <c r="P222" i="1"/>
  <c r="D222" i="1" s="1"/>
  <c r="P223" i="1"/>
  <c r="D223" i="1" s="1"/>
  <c r="P224" i="1"/>
  <c r="D224" i="1" s="1"/>
  <c r="P225" i="1"/>
  <c r="D225" i="1" s="1"/>
  <c r="P226" i="1"/>
  <c r="D226" i="1" s="1"/>
  <c r="P227" i="1"/>
  <c r="D227" i="1" s="1"/>
  <c r="P228" i="1"/>
  <c r="D228" i="1" s="1"/>
  <c r="P229" i="1"/>
  <c r="D229" i="1" s="1"/>
  <c r="P230" i="1"/>
  <c r="D230" i="1" s="1"/>
  <c r="P231" i="1"/>
  <c r="D231" i="1" s="1"/>
  <c r="P232" i="1"/>
  <c r="D232" i="1" s="1"/>
  <c r="P233" i="1"/>
  <c r="D233" i="1" s="1"/>
  <c r="P234" i="1"/>
  <c r="D234" i="1" s="1"/>
  <c r="P235" i="1"/>
  <c r="D235" i="1" s="1"/>
  <c r="P236" i="1"/>
  <c r="D236" i="1" s="1"/>
  <c r="P237" i="1"/>
  <c r="D237" i="1" s="1"/>
  <c r="P238" i="1"/>
  <c r="D238" i="1" s="1"/>
  <c r="P239" i="1"/>
  <c r="D239" i="1" s="1"/>
  <c r="P240" i="1"/>
  <c r="D240" i="1" s="1"/>
  <c r="P241" i="1"/>
  <c r="D241" i="1" s="1"/>
  <c r="P242" i="1"/>
  <c r="D242" i="1" s="1"/>
  <c r="P243" i="1"/>
  <c r="D243" i="1" s="1"/>
  <c r="P244" i="1"/>
  <c r="D244" i="1" s="1"/>
  <c r="P245" i="1"/>
  <c r="D245" i="1" s="1"/>
  <c r="P246" i="1"/>
  <c r="D246" i="1" s="1"/>
  <c r="P247" i="1"/>
  <c r="D247" i="1" s="1"/>
  <c r="P248" i="1"/>
  <c r="D248" i="1" s="1"/>
  <c r="P249" i="1"/>
  <c r="D249" i="1" s="1"/>
  <c r="P250" i="1"/>
  <c r="D250" i="1" s="1"/>
  <c r="P251" i="1"/>
  <c r="D251" i="1" s="1"/>
  <c r="P252" i="1"/>
  <c r="D252" i="1" s="1"/>
  <c r="P253" i="1"/>
  <c r="D253" i="1" s="1"/>
  <c r="P254" i="1"/>
  <c r="D254" i="1" s="1"/>
  <c r="P255" i="1"/>
  <c r="D255" i="1" s="1"/>
  <c r="P256" i="1"/>
  <c r="D256" i="1" s="1"/>
  <c r="P257" i="1"/>
  <c r="D257" i="1" s="1"/>
  <c r="P258" i="1"/>
  <c r="D258" i="1" s="1"/>
  <c r="P259" i="1"/>
  <c r="D259" i="1" s="1"/>
  <c r="P260" i="1"/>
  <c r="D260" i="1" s="1"/>
  <c r="P261" i="1"/>
  <c r="D261" i="1" s="1"/>
  <c r="P262" i="1"/>
  <c r="D262" i="1" s="1"/>
  <c r="P263" i="1"/>
  <c r="D263" i="1" s="1"/>
  <c r="P264" i="1"/>
  <c r="D264" i="1" s="1"/>
  <c r="P265" i="1"/>
  <c r="D265" i="1" s="1"/>
  <c r="P266" i="1"/>
  <c r="D266" i="1" s="1"/>
  <c r="P267" i="1"/>
  <c r="D267" i="1" s="1"/>
  <c r="P268" i="1"/>
  <c r="D268" i="1" s="1"/>
  <c r="P269" i="1"/>
  <c r="D269" i="1" s="1"/>
  <c r="P270" i="1"/>
  <c r="D270" i="1" s="1"/>
  <c r="P271" i="1"/>
  <c r="D271" i="1" s="1"/>
  <c r="P272" i="1"/>
  <c r="D272" i="1" s="1"/>
  <c r="P273" i="1"/>
  <c r="D273" i="1" s="1"/>
  <c r="P274" i="1"/>
  <c r="D274" i="1" s="1"/>
  <c r="P275" i="1"/>
  <c r="D275" i="1" s="1"/>
  <c r="P276" i="1"/>
  <c r="D276" i="1" s="1"/>
  <c r="P277" i="1"/>
  <c r="D277" i="1" s="1"/>
  <c r="P278" i="1"/>
  <c r="D278" i="1" s="1"/>
  <c r="P279" i="1"/>
  <c r="D279" i="1" s="1"/>
  <c r="P280" i="1"/>
  <c r="D280" i="1" s="1"/>
  <c r="P281" i="1"/>
  <c r="D281" i="1" s="1"/>
  <c r="P282" i="1"/>
  <c r="D282" i="1" s="1"/>
  <c r="P283" i="1"/>
  <c r="D283" i="1" s="1"/>
  <c r="P284" i="1"/>
  <c r="D284" i="1" s="1"/>
  <c r="P285" i="1"/>
  <c r="D285" i="1" s="1"/>
  <c r="P286" i="1"/>
  <c r="D286" i="1" s="1"/>
  <c r="P287" i="1"/>
  <c r="D287" i="1" s="1"/>
  <c r="P288" i="1"/>
  <c r="D288" i="1" s="1"/>
  <c r="P289" i="1"/>
  <c r="D289" i="1" s="1"/>
  <c r="P290" i="1"/>
  <c r="D290" i="1" s="1"/>
  <c r="P291" i="1"/>
  <c r="D291" i="1" s="1"/>
  <c r="P292" i="1"/>
  <c r="D292" i="1" s="1"/>
  <c r="P293" i="1"/>
  <c r="D293" i="1" s="1"/>
  <c r="P294" i="1"/>
  <c r="D294" i="1" s="1"/>
  <c r="P295" i="1"/>
  <c r="D295" i="1" s="1"/>
  <c r="P296" i="1"/>
  <c r="D296" i="1" s="1"/>
  <c r="P297" i="1"/>
  <c r="D297" i="1" s="1"/>
  <c r="P298" i="1"/>
  <c r="D298" i="1" s="1"/>
  <c r="P299" i="1"/>
  <c r="D299" i="1" s="1"/>
  <c r="P300" i="1"/>
  <c r="D300" i="1" s="1"/>
  <c r="P301" i="1"/>
  <c r="D301" i="1" s="1"/>
  <c r="P302" i="1"/>
  <c r="D302" i="1" s="1"/>
  <c r="P303" i="1"/>
  <c r="D303" i="1" s="1"/>
  <c r="P304" i="1"/>
  <c r="D304" i="1" s="1"/>
  <c r="P305" i="1"/>
  <c r="D305" i="1" s="1"/>
  <c r="P306" i="1"/>
  <c r="D306" i="1" s="1"/>
  <c r="P307" i="1"/>
  <c r="D307" i="1" s="1"/>
  <c r="P308" i="1"/>
  <c r="D308" i="1" s="1"/>
  <c r="P309" i="1"/>
  <c r="D309" i="1" s="1"/>
  <c r="P310" i="1"/>
  <c r="D310" i="1" s="1"/>
  <c r="P311" i="1"/>
  <c r="D311" i="1" s="1"/>
  <c r="P312" i="1"/>
  <c r="D312" i="1" s="1"/>
  <c r="P313" i="1"/>
  <c r="D313" i="1" s="1"/>
  <c r="P314" i="1"/>
  <c r="D314" i="1" s="1"/>
  <c r="P315" i="1"/>
  <c r="D315" i="1" s="1"/>
  <c r="P316" i="1"/>
  <c r="D316" i="1" s="1"/>
  <c r="P317" i="1"/>
  <c r="D317" i="1" s="1"/>
  <c r="P318" i="1"/>
  <c r="D318" i="1" s="1"/>
  <c r="P319" i="1"/>
  <c r="D319" i="1" s="1"/>
  <c r="P320" i="1"/>
  <c r="D320" i="1" s="1"/>
  <c r="P321" i="1"/>
  <c r="D321" i="1" s="1"/>
  <c r="P322" i="1"/>
  <c r="D322" i="1" s="1"/>
  <c r="P323" i="1"/>
  <c r="D323" i="1" s="1"/>
  <c r="P324" i="1"/>
  <c r="D324" i="1" s="1"/>
  <c r="P325" i="1"/>
  <c r="D325" i="1" s="1"/>
  <c r="P326" i="1"/>
  <c r="D326" i="1" s="1"/>
  <c r="P327" i="1"/>
  <c r="D327" i="1" s="1"/>
  <c r="P328" i="1"/>
  <c r="D328" i="1" s="1"/>
  <c r="P329" i="1"/>
  <c r="D329" i="1" s="1"/>
  <c r="P330" i="1"/>
  <c r="D330" i="1" s="1"/>
  <c r="P331" i="1"/>
  <c r="D331" i="1" s="1"/>
  <c r="P332" i="1"/>
  <c r="D332" i="1" s="1"/>
  <c r="P333" i="1"/>
  <c r="D333" i="1" s="1"/>
  <c r="P334" i="1"/>
  <c r="D334" i="1" s="1"/>
  <c r="P335" i="1"/>
  <c r="D335" i="1" s="1"/>
  <c r="P336" i="1"/>
  <c r="D336" i="1" s="1"/>
  <c r="P337" i="1"/>
  <c r="D337" i="1" s="1"/>
  <c r="P338" i="1"/>
  <c r="D338" i="1" s="1"/>
  <c r="P339" i="1"/>
  <c r="D339" i="1" s="1"/>
  <c r="P340" i="1"/>
  <c r="D340" i="1" s="1"/>
  <c r="P341" i="1"/>
  <c r="D341" i="1" s="1"/>
  <c r="P342" i="1"/>
  <c r="D342" i="1" s="1"/>
  <c r="P343" i="1"/>
  <c r="D343" i="1" s="1"/>
  <c r="P344" i="1"/>
  <c r="D344" i="1" s="1"/>
  <c r="P345" i="1"/>
  <c r="D345" i="1" s="1"/>
  <c r="P346" i="1"/>
  <c r="D346" i="1" s="1"/>
  <c r="P347" i="1"/>
  <c r="D347" i="1" s="1"/>
  <c r="P348" i="1"/>
  <c r="D348" i="1" s="1"/>
  <c r="P349" i="1"/>
  <c r="D349" i="1" s="1"/>
  <c r="P350" i="1"/>
  <c r="D350" i="1" s="1"/>
  <c r="P351" i="1"/>
  <c r="D351" i="1" s="1"/>
  <c r="P352" i="1"/>
  <c r="D352" i="1" s="1"/>
  <c r="P353" i="1"/>
  <c r="D353" i="1" s="1"/>
  <c r="P354" i="1"/>
  <c r="D354" i="1" s="1"/>
  <c r="P355" i="1"/>
  <c r="D355" i="1" s="1"/>
  <c r="P356" i="1"/>
  <c r="D356" i="1" s="1"/>
  <c r="P357" i="1"/>
  <c r="D357" i="1" s="1"/>
  <c r="P358" i="1"/>
  <c r="D358" i="1" s="1"/>
  <c r="P359" i="1"/>
  <c r="D359" i="1" s="1"/>
  <c r="P360" i="1"/>
  <c r="D360" i="1" s="1"/>
  <c r="P361" i="1"/>
  <c r="D361" i="1" s="1"/>
  <c r="P362" i="1"/>
  <c r="D362" i="1" s="1"/>
  <c r="P363" i="1"/>
  <c r="D363" i="1" s="1"/>
  <c r="P364" i="1"/>
  <c r="D364" i="1" s="1"/>
  <c r="P365" i="1"/>
  <c r="D365" i="1" s="1"/>
  <c r="P366" i="1"/>
  <c r="D366" i="1" s="1"/>
  <c r="P367" i="1"/>
  <c r="D367" i="1" s="1"/>
  <c r="P368" i="1"/>
  <c r="D368" i="1" s="1"/>
  <c r="P369" i="1"/>
  <c r="D369" i="1" s="1"/>
  <c r="P370" i="1"/>
  <c r="D370" i="1" s="1"/>
  <c r="P371" i="1"/>
  <c r="D371" i="1" s="1"/>
  <c r="P372" i="1"/>
  <c r="D372" i="1" s="1"/>
  <c r="P373" i="1"/>
  <c r="D373" i="1" s="1"/>
  <c r="P374" i="1"/>
  <c r="D374" i="1" s="1"/>
  <c r="P375" i="1"/>
  <c r="D375" i="1" s="1"/>
  <c r="P376" i="1"/>
  <c r="D376" i="1" s="1"/>
  <c r="P377" i="1"/>
  <c r="D377" i="1" s="1"/>
  <c r="P378" i="1"/>
  <c r="D378" i="1" s="1"/>
  <c r="P379" i="1"/>
  <c r="D379" i="1" s="1"/>
  <c r="P380" i="1"/>
  <c r="D380" i="1" s="1"/>
  <c r="P381" i="1"/>
  <c r="D381" i="1" s="1"/>
  <c r="P382" i="1"/>
  <c r="D382" i="1" s="1"/>
  <c r="P383" i="1"/>
  <c r="D383" i="1" s="1"/>
  <c r="P384" i="1"/>
  <c r="D384" i="1" s="1"/>
  <c r="P385" i="1"/>
  <c r="D385" i="1" s="1"/>
  <c r="P386" i="1"/>
  <c r="D386" i="1" s="1"/>
  <c r="P387" i="1"/>
  <c r="D387" i="1" s="1"/>
  <c r="P388" i="1"/>
  <c r="D388" i="1" s="1"/>
  <c r="P389" i="1"/>
  <c r="D389" i="1" s="1"/>
  <c r="P390" i="1"/>
  <c r="D390" i="1" s="1"/>
  <c r="P391" i="1"/>
  <c r="D391" i="1" s="1"/>
  <c r="P392" i="1"/>
  <c r="D392" i="1" s="1"/>
  <c r="P393" i="1"/>
  <c r="D393" i="1" s="1"/>
  <c r="P394" i="1"/>
  <c r="D394" i="1" s="1"/>
  <c r="P395" i="1"/>
  <c r="D395" i="1" s="1"/>
  <c r="P396" i="1"/>
  <c r="D396" i="1" s="1"/>
  <c r="P397" i="1"/>
  <c r="D397" i="1" s="1"/>
  <c r="P398" i="1"/>
  <c r="D398" i="1" s="1"/>
  <c r="P399" i="1"/>
  <c r="D399" i="1" s="1"/>
  <c r="P400" i="1"/>
  <c r="D400" i="1" s="1"/>
  <c r="P401" i="1"/>
  <c r="D401" i="1" s="1"/>
  <c r="P402" i="1"/>
  <c r="D402" i="1" s="1"/>
  <c r="P403" i="1"/>
  <c r="D403" i="1" s="1"/>
  <c r="P404" i="1"/>
  <c r="D404" i="1" s="1"/>
  <c r="P405" i="1"/>
  <c r="D405" i="1" s="1"/>
  <c r="P406" i="1"/>
  <c r="D406" i="1" s="1"/>
  <c r="P407" i="1"/>
  <c r="D407" i="1" s="1"/>
  <c r="P408" i="1"/>
  <c r="D408" i="1" s="1"/>
  <c r="P409" i="1"/>
  <c r="D409" i="1" s="1"/>
  <c r="P410" i="1"/>
  <c r="D410" i="1" s="1"/>
  <c r="P411" i="1"/>
  <c r="D411" i="1" s="1"/>
  <c r="P412" i="1"/>
  <c r="D412" i="1" s="1"/>
  <c r="P413" i="1"/>
  <c r="D413" i="1" s="1"/>
  <c r="P414" i="1"/>
  <c r="D414" i="1" s="1"/>
  <c r="P415" i="1"/>
  <c r="D415" i="1" s="1"/>
  <c r="P416" i="1"/>
  <c r="D416" i="1" s="1"/>
  <c r="P417" i="1"/>
  <c r="D417" i="1" s="1"/>
  <c r="P418" i="1"/>
  <c r="D418" i="1" s="1"/>
  <c r="P419" i="1"/>
  <c r="D419" i="1" s="1"/>
  <c r="P420" i="1"/>
  <c r="D420" i="1" s="1"/>
  <c r="P421" i="1"/>
  <c r="D421" i="1" s="1"/>
  <c r="P422" i="1"/>
  <c r="D422" i="1" s="1"/>
  <c r="P423" i="1"/>
  <c r="D423" i="1" s="1"/>
  <c r="P424" i="1"/>
  <c r="D424" i="1" s="1"/>
  <c r="P425" i="1"/>
  <c r="D425" i="1" s="1"/>
  <c r="P426" i="1"/>
  <c r="D426" i="1" s="1"/>
  <c r="P427" i="1"/>
  <c r="D427" i="1" s="1"/>
  <c r="P428" i="1"/>
  <c r="D428" i="1" s="1"/>
  <c r="P429" i="1"/>
  <c r="D429" i="1" s="1"/>
  <c r="P430" i="1"/>
  <c r="D430" i="1" s="1"/>
  <c r="P431" i="1"/>
  <c r="D431" i="1" s="1"/>
  <c r="P432" i="1"/>
  <c r="D432" i="1" s="1"/>
  <c r="P433" i="1"/>
  <c r="D433" i="1" s="1"/>
  <c r="P434" i="1"/>
  <c r="D434" i="1" s="1"/>
  <c r="P435" i="1"/>
  <c r="D435" i="1" s="1"/>
  <c r="P436" i="1"/>
  <c r="D436" i="1" s="1"/>
  <c r="P437" i="1"/>
  <c r="D437" i="1" s="1"/>
  <c r="P438" i="1"/>
  <c r="D438" i="1" s="1"/>
  <c r="P439" i="1"/>
  <c r="D439" i="1" s="1"/>
  <c r="P440" i="1"/>
  <c r="D440" i="1" s="1"/>
  <c r="P441" i="1"/>
  <c r="D441" i="1" s="1"/>
  <c r="P442" i="1"/>
  <c r="D442" i="1" s="1"/>
  <c r="P443" i="1"/>
  <c r="D443" i="1" s="1"/>
  <c r="P444" i="1"/>
  <c r="D444" i="1" s="1"/>
  <c r="P445" i="1"/>
  <c r="D445" i="1" s="1"/>
  <c r="P446" i="1"/>
  <c r="D446" i="1" s="1"/>
  <c r="P447" i="1"/>
  <c r="D447" i="1" s="1"/>
  <c r="P448" i="1"/>
  <c r="D448" i="1" s="1"/>
  <c r="P449" i="1"/>
  <c r="D449" i="1" s="1"/>
  <c r="P450" i="1"/>
  <c r="D450" i="1" s="1"/>
  <c r="P451" i="1"/>
  <c r="D451" i="1" s="1"/>
  <c r="P452" i="1"/>
  <c r="D452" i="1" s="1"/>
  <c r="P453" i="1"/>
  <c r="D453" i="1" s="1"/>
  <c r="P454" i="1"/>
  <c r="D454" i="1" s="1"/>
  <c r="P455" i="1"/>
  <c r="D455" i="1" s="1"/>
  <c r="P456" i="1"/>
  <c r="D456" i="1" s="1"/>
  <c r="P457" i="1"/>
  <c r="D457" i="1" s="1"/>
  <c r="P458" i="1"/>
  <c r="D458" i="1" s="1"/>
  <c r="P459" i="1"/>
  <c r="D459" i="1" s="1"/>
  <c r="P460" i="1"/>
  <c r="D460" i="1" s="1"/>
  <c r="P461" i="1"/>
  <c r="D461" i="1" s="1"/>
  <c r="P462" i="1"/>
  <c r="D462" i="1" s="1"/>
  <c r="P463" i="1"/>
  <c r="D463" i="1" s="1"/>
  <c r="P464" i="1"/>
  <c r="D464" i="1" s="1"/>
  <c r="P465" i="1"/>
  <c r="D465" i="1" s="1"/>
  <c r="P466" i="1"/>
  <c r="D466" i="1" s="1"/>
  <c r="P467" i="1"/>
  <c r="D467" i="1" s="1"/>
  <c r="P468" i="1"/>
  <c r="D468" i="1" s="1"/>
  <c r="P469" i="1"/>
  <c r="D469" i="1" s="1"/>
  <c r="P470" i="1"/>
  <c r="D470" i="1" s="1"/>
  <c r="P471" i="1"/>
  <c r="D471" i="1" s="1"/>
  <c r="P472" i="1"/>
  <c r="D472" i="1" s="1"/>
  <c r="P473" i="1"/>
  <c r="D473" i="1" s="1"/>
  <c r="P474" i="1"/>
  <c r="D474" i="1" s="1"/>
  <c r="P475" i="1"/>
  <c r="D475" i="1" s="1"/>
  <c r="P476" i="1"/>
  <c r="D476" i="1" s="1"/>
  <c r="P477" i="1"/>
  <c r="D477" i="1" s="1"/>
  <c r="P478" i="1"/>
  <c r="D478" i="1" s="1"/>
  <c r="P479" i="1"/>
  <c r="D479" i="1" s="1"/>
  <c r="P480" i="1"/>
  <c r="D480" i="1" s="1"/>
  <c r="P481" i="1"/>
  <c r="D481" i="1" s="1"/>
  <c r="P482" i="1"/>
  <c r="D482" i="1" s="1"/>
  <c r="P483" i="1"/>
  <c r="D483" i="1" s="1"/>
  <c r="P484" i="1"/>
  <c r="D484" i="1" s="1"/>
  <c r="P485" i="1"/>
  <c r="D485" i="1" s="1"/>
  <c r="P486" i="1"/>
  <c r="D486" i="1" s="1"/>
  <c r="P487" i="1"/>
  <c r="D487" i="1" s="1"/>
  <c r="P488" i="1"/>
  <c r="D488" i="1" s="1"/>
  <c r="P489" i="1"/>
  <c r="D489" i="1" s="1"/>
  <c r="P490" i="1"/>
  <c r="D490" i="1" s="1"/>
  <c r="P491" i="1"/>
  <c r="D491" i="1" s="1"/>
  <c r="P492" i="1"/>
  <c r="D492" i="1" s="1"/>
  <c r="P493" i="1"/>
  <c r="D493" i="1" s="1"/>
  <c r="P494" i="1"/>
  <c r="D494" i="1" s="1"/>
  <c r="P495" i="1"/>
  <c r="D495" i="1" s="1"/>
  <c r="P496" i="1"/>
  <c r="D496" i="1" s="1"/>
  <c r="P497" i="1"/>
  <c r="D497" i="1" s="1"/>
  <c r="P498" i="1"/>
  <c r="D498" i="1" s="1"/>
  <c r="P499" i="1"/>
  <c r="D499" i="1" s="1"/>
  <c r="P500" i="1"/>
  <c r="D500" i="1" s="1"/>
  <c r="P501" i="1"/>
  <c r="D501" i="1" s="1"/>
  <c r="P502" i="1"/>
  <c r="D502" i="1" s="1"/>
  <c r="P503" i="1"/>
  <c r="D503" i="1" s="1"/>
  <c r="P504" i="1"/>
  <c r="D504" i="1" s="1"/>
  <c r="P505" i="1"/>
  <c r="D505" i="1" s="1"/>
  <c r="P506" i="1"/>
  <c r="D506" i="1" s="1"/>
  <c r="P507" i="1"/>
  <c r="D507" i="1" s="1"/>
  <c r="P508" i="1"/>
  <c r="D508" i="1" s="1"/>
  <c r="P509" i="1"/>
  <c r="D509" i="1" s="1"/>
  <c r="P510" i="1"/>
  <c r="D510" i="1" s="1"/>
  <c r="P511" i="1"/>
  <c r="D511" i="1" s="1"/>
  <c r="P512" i="1"/>
  <c r="D512" i="1" s="1"/>
  <c r="P513" i="1"/>
  <c r="D513" i="1" s="1"/>
  <c r="P514" i="1"/>
  <c r="D514" i="1" s="1"/>
  <c r="P515" i="1"/>
  <c r="D515" i="1" s="1"/>
  <c r="P516" i="1"/>
  <c r="D516" i="1" s="1"/>
  <c r="P517" i="1"/>
  <c r="D517" i="1" s="1"/>
  <c r="P518" i="1"/>
  <c r="D518" i="1" s="1"/>
  <c r="P519" i="1"/>
  <c r="D519" i="1" s="1"/>
  <c r="P520" i="1"/>
  <c r="D520" i="1" s="1"/>
  <c r="P521" i="1"/>
  <c r="D521" i="1" s="1"/>
  <c r="P522" i="1"/>
  <c r="D522" i="1" s="1"/>
  <c r="P523" i="1"/>
  <c r="D523" i="1" s="1"/>
  <c r="P524" i="1"/>
  <c r="D524" i="1" s="1"/>
  <c r="P525" i="1"/>
  <c r="D525" i="1" s="1"/>
  <c r="P526" i="1"/>
  <c r="D526" i="1" s="1"/>
  <c r="P527" i="1"/>
  <c r="D527" i="1" s="1"/>
  <c r="P528" i="1"/>
  <c r="D528" i="1" s="1"/>
  <c r="P529" i="1"/>
  <c r="D529" i="1" s="1"/>
  <c r="P530" i="1"/>
  <c r="D530" i="1" s="1"/>
  <c r="P531" i="1"/>
  <c r="D531" i="1" s="1"/>
  <c r="P532" i="1"/>
  <c r="D532" i="1" s="1"/>
  <c r="P533" i="1"/>
  <c r="D533" i="1" s="1"/>
  <c r="P534" i="1"/>
  <c r="D534" i="1" s="1"/>
  <c r="P535" i="1"/>
  <c r="D535" i="1" s="1"/>
  <c r="P536" i="1"/>
  <c r="D536" i="1" s="1"/>
  <c r="P537" i="1"/>
  <c r="D537" i="1" s="1"/>
  <c r="P538" i="1"/>
  <c r="D538" i="1" s="1"/>
  <c r="P539" i="1"/>
  <c r="D539" i="1" s="1"/>
  <c r="P540" i="1"/>
  <c r="D540" i="1" s="1"/>
  <c r="P541" i="1"/>
  <c r="D541" i="1" s="1"/>
  <c r="P542" i="1"/>
  <c r="D542" i="1" s="1"/>
  <c r="P543" i="1"/>
  <c r="D543" i="1" s="1"/>
  <c r="P544" i="1"/>
  <c r="D544" i="1" s="1"/>
  <c r="P545" i="1"/>
  <c r="D545" i="1" s="1"/>
  <c r="P546" i="1"/>
  <c r="D546" i="1" s="1"/>
  <c r="P547" i="1"/>
  <c r="D547" i="1" s="1"/>
  <c r="P548" i="1"/>
  <c r="D548" i="1" s="1"/>
  <c r="P549" i="1"/>
  <c r="D549" i="1" s="1"/>
  <c r="P550" i="1"/>
  <c r="D550" i="1" s="1"/>
  <c r="P551" i="1"/>
  <c r="D551" i="1" s="1"/>
  <c r="P552" i="1"/>
  <c r="D552" i="1" s="1"/>
  <c r="P553" i="1"/>
  <c r="D553" i="1" s="1"/>
  <c r="P554" i="1"/>
  <c r="D554" i="1" s="1"/>
  <c r="P555" i="1"/>
  <c r="D555" i="1" s="1"/>
  <c r="P556" i="1"/>
  <c r="D556" i="1" s="1"/>
  <c r="P557" i="1"/>
  <c r="D557" i="1" s="1"/>
  <c r="P558" i="1"/>
  <c r="D558" i="1" s="1"/>
  <c r="P559" i="1"/>
  <c r="D559" i="1" s="1"/>
  <c r="P560" i="1"/>
  <c r="D560" i="1" s="1"/>
  <c r="P561" i="1"/>
  <c r="D561" i="1" s="1"/>
  <c r="P562" i="1"/>
  <c r="D562" i="1" s="1"/>
  <c r="P563" i="1"/>
  <c r="D563" i="1" s="1"/>
  <c r="P564" i="1"/>
  <c r="D564" i="1" s="1"/>
  <c r="P565" i="1"/>
  <c r="D565" i="1" s="1"/>
  <c r="P566" i="1"/>
  <c r="D566" i="1" s="1"/>
  <c r="P567" i="1"/>
  <c r="D567" i="1" s="1"/>
  <c r="P568" i="1"/>
  <c r="D568" i="1" s="1"/>
  <c r="P569" i="1"/>
  <c r="D569" i="1" s="1"/>
  <c r="P570" i="1"/>
  <c r="D570" i="1" s="1"/>
  <c r="P571" i="1"/>
  <c r="D571" i="1" s="1"/>
  <c r="P572" i="1"/>
  <c r="D572" i="1" s="1"/>
  <c r="P573" i="1"/>
  <c r="D573" i="1" s="1"/>
  <c r="P574" i="1"/>
  <c r="D574" i="1" s="1"/>
  <c r="P575" i="1"/>
  <c r="D575" i="1" s="1"/>
  <c r="P576" i="1"/>
  <c r="D576" i="1" s="1"/>
  <c r="P577" i="1"/>
  <c r="D577" i="1" s="1"/>
  <c r="P578" i="1"/>
  <c r="D578" i="1" s="1"/>
  <c r="P579" i="1"/>
  <c r="D579" i="1" s="1"/>
  <c r="P580" i="1"/>
  <c r="D580" i="1" s="1"/>
  <c r="P581" i="1"/>
  <c r="D581" i="1" s="1"/>
  <c r="P582" i="1"/>
  <c r="D582" i="1" s="1"/>
  <c r="P583" i="1"/>
  <c r="D583" i="1" s="1"/>
  <c r="P584" i="1"/>
  <c r="D584" i="1" s="1"/>
  <c r="P585" i="1"/>
  <c r="D585" i="1" s="1"/>
  <c r="P586" i="1"/>
  <c r="D586" i="1" s="1"/>
  <c r="P587" i="1"/>
  <c r="D587" i="1" s="1"/>
  <c r="P588" i="1"/>
  <c r="D588" i="1" s="1"/>
  <c r="P589" i="1"/>
  <c r="D589" i="1" s="1"/>
  <c r="P590" i="1"/>
  <c r="D590" i="1" s="1"/>
  <c r="P591" i="1"/>
  <c r="D591" i="1" s="1"/>
  <c r="P592" i="1"/>
  <c r="D592" i="1" s="1"/>
  <c r="P593" i="1"/>
  <c r="D593" i="1" s="1"/>
  <c r="P594" i="1"/>
  <c r="D594" i="1" s="1"/>
  <c r="P595" i="1"/>
  <c r="D595" i="1" s="1"/>
  <c r="P596" i="1"/>
  <c r="D596" i="1" s="1"/>
  <c r="P597" i="1"/>
  <c r="D597" i="1" s="1"/>
  <c r="P598" i="1"/>
  <c r="D598" i="1" s="1"/>
  <c r="P599" i="1"/>
  <c r="D599" i="1" s="1"/>
  <c r="P600" i="1"/>
  <c r="D600" i="1" s="1"/>
  <c r="P601" i="1"/>
  <c r="D601" i="1" s="1"/>
  <c r="P602" i="1"/>
  <c r="D602" i="1" s="1"/>
  <c r="P603" i="1"/>
  <c r="D603" i="1" s="1"/>
  <c r="P604" i="1"/>
  <c r="D604" i="1" s="1"/>
  <c r="P605" i="1"/>
  <c r="D605" i="1" s="1"/>
  <c r="P606" i="1"/>
  <c r="D606" i="1" s="1"/>
  <c r="P607" i="1"/>
  <c r="D607" i="1" s="1"/>
  <c r="P608" i="1"/>
  <c r="D608" i="1" s="1"/>
  <c r="P609" i="1"/>
  <c r="D609" i="1" s="1"/>
  <c r="P610" i="1"/>
  <c r="D610" i="1" s="1"/>
  <c r="P611" i="1"/>
  <c r="D611" i="1" s="1"/>
  <c r="P612" i="1"/>
  <c r="D612" i="1" s="1"/>
  <c r="P613" i="1"/>
  <c r="D613" i="1" s="1"/>
  <c r="P614" i="1"/>
  <c r="D614" i="1" s="1"/>
  <c r="P615" i="1"/>
  <c r="D615" i="1" s="1"/>
  <c r="P616" i="1"/>
  <c r="D616" i="1" s="1"/>
  <c r="P617" i="1"/>
  <c r="D617" i="1" s="1"/>
  <c r="P618" i="1"/>
  <c r="D618" i="1" s="1"/>
  <c r="P619" i="1"/>
  <c r="D619" i="1" s="1"/>
  <c r="P620" i="1"/>
  <c r="D620" i="1" s="1"/>
  <c r="P621" i="1"/>
  <c r="D621" i="1" s="1"/>
  <c r="P622" i="1"/>
  <c r="D622" i="1" s="1"/>
  <c r="P623" i="1"/>
  <c r="D623" i="1" s="1"/>
  <c r="P624" i="1"/>
  <c r="D624" i="1" s="1"/>
  <c r="P625" i="1"/>
  <c r="D625" i="1" s="1"/>
  <c r="P626" i="1"/>
  <c r="D626" i="1" s="1"/>
  <c r="P627" i="1"/>
  <c r="D627" i="1" s="1"/>
  <c r="P628" i="1"/>
  <c r="D628" i="1" s="1"/>
  <c r="P629" i="1"/>
  <c r="D629" i="1" s="1"/>
  <c r="P630" i="1"/>
  <c r="D630" i="1" s="1"/>
  <c r="P631" i="1"/>
  <c r="D631" i="1" s="1"/>
  <c r="P632" i="1"/>
  <c r="D632" i="1" s="1"/>
  <c r="P633" i="1"/>
  <c r="D633" i="1" s="1"/>
  <c r="P634" i="1"/>
  <c r="D634" i="1" s="1"/>
  <c r="P635" i="1"/>
  <c r="D635" i="1" s="1"/>
  <c r="P636" i="1"/>
  <c r="D636" i="1" s="1"/>
  <c r="P637" i="1"/>
  <c r="D637" i="1" s="1"/>
  <c r="P638" i="1"/>
  <c r="D638" i="1" s="1"/>
  <c r="P639" i="1"/>
  <c r="D639" i="1" s="1"/>
  <c r="P640" i="1"/>
  <c r="D640" i="1" s="1"/>
  <c r="P2" i="1"/>
  <c r="D2" i="1" s="1"/>
  <c r="O3" i="1"/>
  <c r="E3" i="1" s="1"/>
  <c r="O4" i="1"/>
  <c r="E4" i="1" s="1"/>
  <c r="O5" i="1"/>
  <c r="E5" i="1" s="1"/>
  <c r="O6" i="1"/>
  <c r="E6" i="1" s="1"/>
  <c r="O7" i="1"/>
  <c r="E7" i="1" s="1"/>
  <c r="O8" i="1"/>
  <c r="E8" i="1" s="1"/>
  <c r="O9" i="1"/>
  <c r="E9" i="1" s="1"/>
  <c r="O10" i="1"/>
  <c r="E10" i="1" s="1"/>
  <c r="O11" i="1"/>
  <c r="E11" i="1" s="1"/>
  <c r="O12" i="1"/>
  <c r="E12" i="1" s="1"/>
  <c r="O13" i="1"/>
  <c r="E13" i="1" s="1"/>
  <c r="O14" i="1"/>
  <c r="E14" i="1" s="1"/>
  <c r="O15" i="1"/>
  <c r="E15" i="1" s="1"/>
  <c r="O16" i="1"/>
  <c r="E16" i="1" s="1"/>
  <c r="O17" i="1"/>
  <c r="E17" i="1" s="1"/>
  <c r="O18" i="1"/>
  <c r="E18" i="1" s="1"/>
  <c r="O19" i="1"/>
  <c r="E19" i="1" s="1"/>
  <c r="O20" i="1"/>
  <c r="E20" i="1" s="1"/>
  <c r="O21" i="1"/>
  <c r="E21" i="1" s="1"/>
  <c r="O22" i="1"/>
  <c r="E22" i="1" s="1"/>
  <c r="O23" i="1"/>
  <c r="E23" i="1" s="1"/>
  <c r="O24" i="1"/>
  <c r="E24" i="1" s="1"/>
  <c r="O25" i="1"/>
  <c r="E25" i="1" s="1"/>
  <c r="O26" i="1"/>
  <c r="E26" i="1" s="1"/>
  <c r="O27" i="1"/>
  <c r="E27" i="1" s="1"/>
  <c r="O28" i="1"/>
  <c r="E28" i="1" s="1"/>
  <c r="O29" i="1"/>
  <c r="E29" i="1" s="1"/>
  <c r="O30" i="1"/>
  <c r="E30" i="1" s="1"/>
  <c r="O31" i="1"/>
  <c r="E31" i="1" s="1"/>
  <c r="O32" i="1"/>
  <c r="E32" i="1" s="1"/>
  <c r="O33" i="1"/>
  <c r="E33" i="1" s="1"/>
  <c r="O34" i="1"/>
  <c r="E34" i="1" s="1"/>
  <c r="O35" i="1"/>
  <c r="E35" i="1" s="1"/>
  <c r="O36" i="1"/>
  <c r="E36" i="1" s="1"/>
  <c r="O37" i="1"/>
  <c r="E37" i="1" s="1"/>
  <c r="O38" i="1"/>
  <c r="E38" i="1" s="1"/>
  <c r="O39" i="1"/>
  <c r="E39" i="1" s="1"/>
  <c r="O40" i="1"/>
  <c r="E40" i="1" s="1"/>
  <c r="O41" i="1"/>
  <c r="E41" i="1" s="1"/>
  <c r="O42" i="1"/>
  <c r="E42" i="1" s="1"/>
  <c r="O43" i="1"/>
  <c r="E43" i="1" s="1"/>
  <c r="O44" i="1"/>
  <c r="E44" i="1" s="1"/>
  <c r="O45" i="1"/>
  <c r="E45" i="1" s="1"/>
  <c r="O46" i="1"/>
  <c r="E46" i="1" s="1"/>
  <c r="O47" i="1"/>
  <c r="E47" i="1" s="1"/>
  <c r="O48" i="1"/>
  <c r="E48" i="1" s="1"/>
  <c r="O49" i="1"/>
  <c r="E49" i="1" s="1"/>
  <c r="O50" i="1"/>
  <c r="E50" i="1" s="1"/>
  <c r="O51" i="1"/>
  <c r="E51" i="1" s="1"/>
  <c r="O52" i="1"/>
  <c r="E52" i="1" s="1"/>
  <c r="O53" i="1"/>
  <c r="E53" i="1" s="1"/>
  <c r="O54" i="1"/>
  <c r="E54" i="1" s="1"/>
  <c r="O55" i="1"/>
  <c r="E55" i="1" s="1"/>
  <c r="O56" i="1"/>
  <c r="E56" i="1" s="1"/>
  <c r="O57" i="1"/>
  <c r="E57" i="1" s="1"/>
  <c r="O58" i="1"/>
  <c r="E58" i="1" s="1"/>
  <c r="O59" i="1"/>
  <c r="E59" i="1" s="1"/>
  <c r="O60" i="1"/>
  <c r="E60" i="1" s="1"/>
  <c r="O61" i="1"/>
  <c r="E61" i="1" s="1"/>
  <c r="O62" i="1"/>
  <c r="E62" i="1" s="1"/>
  <c r="O63" i="1"/>
  <c r="E63" i="1" s="1"/>
  <c r="O64" i="1"/>
  <c r="E64" i="1" s="1"/>
  <c r="O65" i="1"/>
  <c r="E65" i="1" s="1"/>
  <c r="O66" i="1"/>
  <c r="E66" i="1" s="1"/>
  <c r="O67" i="1"/>
  <c r="E67" i="1" s="1"/>
  <c r="O68" i="1"/>
  <c r="E68" i="1" s="1"/>
  <c r="O69" i="1"/>
  <c r="E69" i="1" s="1"/>
  <c r="O70" i="1"/>
  <c r="E70" i="1" s="1"/>
  <c r="O71" i="1"/>
  <c r="E71" i="1" s="1"/>
  <c r="O72" i="1"/>
  <c r="E72" i="1" s="1"/>
  <c r="O73" i="1"/>
  <c r="E73" i="1" s="1"/>
  <c r="O74" i="1"/>
  <c r="E74" i="1" s="1"/>
  <c r="O75" i="1"/>
  <c r="E75" i="1" s="1"/>
  <c r="O76" i="1"/>
  <c r="E76" i="1" s="1"/>
  <c r="O77" i="1"/>
  <c r="E77" i="1" s="1"/>
  <c r="O78" i="1"/>
  <c r="E78" i="1" s="1"/>
  <c r="O79" i="1"/>
  <c r="E79" i="1" s="1"/>
  <c r="O80" i="1"/>
  <c r="E80" i="1" s="1"/>
  <c r="O81" i="1"/>
  <c r="E81" i="1" s="1"/>
  <c r="O82" i="1"/>
  <c r="E82" i="1" s="1"/>
  <c r="O83" i="1"/>
  <c r="E83" i="1" s="1"/>
  <c r="O84" i="1"/>
  <c r="E84" i="1" s="1"/>
  <c r="O85" i="1"/>
  <c r="E85" i="1" s="1"/>
  <c r="O86" i="1"/>
  <c r="E86" i="1" s="1"/>
  <c r="O87" i="1"/>
  <c r="E87" i="1" s="1"/>
  <c r="O88" i="1"/>
  <c r="E88" i="1" s="1"/>
  <c r="O89" i="1"/>
  <c r="E89" i="1" s="1"/>
  <c r="O90" i="1"/>
  <c r="E90" i="1" s="1"/>
  <c r="O91" i="1"/>
  <c r="E91" i="1" s="1"/>
  <c r="O92" i="1"/>
  <c r="E92" i="1" s="1"/>
  <c r="O93" i="1"/>
  <c r="E93" i="1" s="1"/>
  <c r="O94" i="1"/>
  <c r="E94" i="1" s="1"/>
  <c r="O95" i="1"/>
  <c r="E95" i="1" s="1"/>
  <c r="O96" i="1"/>
  <c r="E96" i="1" s="1"/>
  <c r="O97" i="1"/>
  <c r="E97" i="1" s="1"/>
  <c r="O98" i="1"/>
  <c r="E98" i="1" s="1"/>
  <c r="O99" i="1"/>
  <c r="E99" i="1" s="1"/>
  <c r="O100" i="1"/>
  <c r="E100" i="1" s="1"/>
  <c r="O101" i="1"/>
  <c r="E101" i="1" s="1"/>
  <c r="O102" i="1"/>
  <c r="E102" i="1" s="1"/>
  <c r="O103" i="1"/>
  <c r="E103" i="1" s="1"/>
  <c r="O104" i="1"/>
  <c r="E104" i="1" s="1"/>
  <c r="O105" i="1"/>
  <c r="E105" i="1" s="1"/>
  <c r="O106" i="1"/>
  <c r="E106" i="1" s="1"/>
  <c r="O107" i="1"/>
  <c r="E107" i="1" s="1"/>
  <c r="O108" i="1"/>
  <c r="E108" i="1" s="1"/>
  <c r="O109" i="1"/>
  <c r="E109" i="1" s="1"/>
  <c r="O110" i="1"/>
  <c r="E110" i="1" s="1"/>
  <c r="O111" i="1"/>
  <c r="E111" i="1" s="1"/>
  <c r="O112" i="1"/>
  <c r="E112" i="1" s="1"/>
  <c r="O113" i="1"/>
  <c r="E113" i="1" s="1"/>
  <c r="O114" i="1"/>
  <c r="E114" i="1" s="1"/>
  <c r="O115" i="1"/>
  <c r="E115" i="1" s="1"/>
  <c r="O116" i="1"/>
  <c r="E116" i="1" s="1"/>
  <c r="O117" i="1"/>
  <c r="E117" i="1" s="1"/>
  <c r="O118" i="1"/>
  <c r="E118" i="1" s="1"/>
  <c r="O119" i="1"/>
  <c r="E119" i="1" s="1"/>
  <c r="O120" i="1"/>
  <c r="E120" i="1" s="1"/>
  <c r="O121" i="1"/>
  <c r="E121" i="1" s="1"/>
  <c r="O122" i="1"/>
  <c r="E122" i="1" s="1"/>
  <c r="O123" i="1"/>
  <c r="E123" i="1" s="1"/>
  <c r="O124" i="1"/>
  <c r="E124" i="1" s="1"/>
  <c r="O125" i="1"/>
  <c r="E125" i="1" s="1"/>
  <c r="O126" i="1"/>
  <c r="E126" i="1" s="1"/>
  <c r="O127" i="1"/>
  <c r="E127" i="1" s="1"/>
  <c r="O128" i="1"/>
  <c r="E128" i="1" s="1"/>
  <c r="O129" i="1"/>
  <c r="E129" i="1" s="1"/>
  <c r="O130" i="1"/>
  <c r="E130" i="1" s="1"/>
  <c r="O131" i="1"/>
  <c r="E131" i="1" s="1"/>
  <c r="O132" i="1"/>
  <c r="E132" i="1" s="1"/>
  <c r="O133" i="1"/>
  <c r="E133" i="1" s="1"/>
  <c r="O134" i="1"/>
  <c r="E134" i="1" s="1"/>
  <c r="O135" i="1"/>
  <c r="E135" i="1" s="1"/>
  <c r="O136" i="1"/>
  <c r="E136" i="1" s="1"/>
  <c r="O137" i="1"/>
  <c r="E137" i="1" s="1"/>
  <c r="O138" i="1"/>
  <c r="E138" i="1" s="1"/>
  <c r="O139" i="1"/>
  <c r="E139" i="1" s="1"/>
  <c r="O140" i="1"/>
  <c r="E140" i="1" s="1"/>
  <c r="O141" i="1"/>
  <c r="E141" i="1" s="1"/>
  <c r="O142" i="1"/>
  <c r="E142" i="1" s="1"/>
  <c r="O143" i="1"/>
  <c r="E143" i="1" s="1"/>
  <c r="O144" i="1"/>
  <c r="E144" i="1" s="1"/>
  <c r="O145" i="1"/>
  <c r="E145" i="1" s="1"/>
  <c r="O146" i="1"/>
  <c r="E146" i="1" s="1"/>
  <c r="O147" i="1"/>
  <c r="E147" i="1" s="1"/>
  <c r="O148" i="1"/>
  <c r="E148" i="1" s="1"/>
  <c r="O149" i="1"/>
  <c r="E149" i="1" s="1"/>
  <c r="O150" i="1"/>
  <c r="E150" i="1" s="1"/>
  <c r="O151" i="1"/>
  <c r="E151" i="1" s="1"/>
  <c r="O152" i="1"/>
  <c r="E152" i="1" s="1"/>
  <c r="O153" i="1"/>
  <c r="E153" i="1" s="1"/>
  <c r="O154" i="1"/>
  <c r="E154" i="1" s="1"/>
  <c r="O155" i="1"/>
  <c r="E155" i="1" s="1"/>
  <c r="O156" i="1"/>
  <c r="E156" i="1" s="1"/>
  <c r="O157" i="1"/>
  <c r="E157" i="1" s="1"/>
  <c r="O158" i="1"/>
  <c r="E158" i="1" s="1"/>
  <c r="O159" i="1"/>
  <c r="E159" i="1" s="1"/>
  <c r="O160" i="1"/>
  <c r="E160" i="1" s="1"/>
  <c r="O161" i="1"/>
  <c r="E161" i="1" s="1"/>
  <c r="O162" i="1"/>
  <c r="E162" i="1" s="1"/>
  <c r="O163" i="1"/>
  <c r="E163" i="1" s="1"/>
  <c r="O164" i="1"/>
  <c r="E164" i="1" s="1"/>
  <c r="O165" i="1"/>
  <c r="E165" i="1" s="1"/>
  <c r="O166" i="1"/>
  <c r="E166" i="1" s="1"/>
  <c r="O167" i="1"/>
  <c r="E167" i="1" s="1"/>
  <c r="O168" i="1"/>
  <c r="E168" i="1" s="1"/>
  <c r="O169" i="1"/>
  <c r="E169" i="1" s="1"/>
  <c r="O170" i="1"/>
  <c r="E170" i="1" s="1"/>
  <c r="O171" i="1"/>
  <c r="E171" i="1" s="1"/>
  <c r="O172" i="1"/>
  <c r="E172" i="1" s="1"/>
  <c r="O173" i="1"/>
  <c r="E173" i="1" s="1"/>
  <c r="O174" i="1"/>
  <c r="E174" i="1" s="1"/>
  <c r="O175" i="1"/>
  <c r="E175" i="1" s="1"/>
  <c r="O176" i="1"/>
  <c r="E176" i="1" s="1"/>
  <c r="O177" i="1"/>
  <c r="E177" i="1" s="1"/>
  <c r="O178" i="1"/>
  <c r="E178" i="1" s="1"/>
  <c r="O179" i="1"/>
  <c r="E179" i="1" s="1"/>
  <c r="O180" i="1"/>
  <c r="E180" i="1" s="1"/>
  <c r="O181" i="1"/>
  <c r="E181" i="1" s="1"/>
  <c r="O182" i="1"/>
  <c r="E182" i="1" s="1"/>
  <c r="O183" i="1"/>
  <c r="E183" i="1" s="1"/>
  <c r="O184" i="1"/>
  <c r="E184" i="1" s="1"/>
  <c r="O185" i="1"/>
  <c r="E185" i="1" s="1"/>
  <c r="O186" i="1"/>
  <c r="E186" i="1" s="1"/>
  <c r="O187" i="1"/>
  <c r="E187" i="1" s="1"/>
  <c r="O188" i="1"/>
  <c r="E188" i="1" s="1"/>
  <c r="O189" i="1"/>
  <c r="E189" i="1" s="1"/>
  <c r="O190" i="1"/>
  <c r="E190" i="1" s="1"/>
  <c r="O191" i="1"/>
  <c r="E191" i="1" s="1"/>
  <c r="O192" i="1"/>
  <c r="E192" i="1" s="1"/>
  <c r="O193" i="1"/>
  <c r="E193" i="1" s="1"/>
  <c r="O194" i="1"/>
  <c r="E194" i="1" s="1"/>
  <c r="O195" i="1"/>
  <c r="E195" i="1" s="1"/>
  <c r="O196" i="1"/>
  <c r="E196" i="1" s="1"/>
  <c r="O197" i="1"/>
  <c r="E197" i="1" s="1"/>
  <c r="O198" i="1"/>
  <c r="E198" i="1" s="1"/>
  <c r="O199" i="1"/>
  <c r="E199" i="1" s="1"/>
  <c r="O200" i="1"/>
  <c r="E200" i="1" s="1"/>
  <c r="O201" i="1"/>
  <c r="E201" i="1" s="1"/>
  <c r="O202" i="1"/>
  <c r="E202" i="1" s="1"/>
  <c r="O203" i="1"/>
  <c r="E203" i="1" s="1"/>
  <c r="O204" i="1"/>
  <c r="E204" i="1" s="1"/>
  <c r="O205" i="1"/>
  <c r="E205" i="1" s="1"/>
  <c r="O206" i="1"/>
  <c r="E206" i="1" s="1"/>
  <c r="O207" i="1"/>
  <c r="E207" i="1" s="1"/>
  <c r="O208" i="1"/>
  <c r="E208" i="1" s="1"/>
  <c r="O209" i="1"/>
  <c r="E209" i="1" s="1"/>
  <c r="O210" i="1"/>
  <c r="E210" i="1" s="1"/>
  <c r="O211" i="1"/>
  <c r="E211" i="1" s="1"/>
  <c r="O212" i="1"/>
  <c r="E212" i="1" s="1"/>
  <c r="O213" i="1"/>
  <c r="E213" i="1" s="1"/>
  <c r="O214" i="1"/>
  <c r="E214" i="1" s="1"/>
  <c r="O215" i="1"/>
  <c r="E215" i="1" s="1"/>
  <c r="O216" i="1"/>
  <c r="E216" i="1" s="1"/>
  <c r="O217" i="1"/>
  <c r="E217" i="1" s="1"/>
  <c r="O218" i="1"/>
  <c r="E218" i="1" s="1"/>
  <c r="O219" i="1"/>
  <c r="E219" i="1" s="1"/>
  <c r="O220" i="1"/>
  <c r="E220" i="1" s="1"/>
  <c r="O221" i="1"/>
  <c r="E221" i="1" s="1"/>
  <c r="O222" i="1"/>
  <c r="E222" i="1" s="1"/>
  <c r="O223" i="1"/>
  <c r="E223" i="1" s="1"/>
  <c r="O224" i="1"/>
  <c r="E224" i="1" s="1"/>
  <c r="O225" i="1"/>
  <c r="E225" i="1" s="1"/>
  <c r="O226" i="1"/>
  <c r="E226" i="1" s="1"/>
  <c r="O227" i="1"/>
  <c r="E227" i="1" s="1"/>
  <c r="O228" i="1"/>
  <c r="E228" i="1" s="1"/>
  <c r="O229" i="1"/>
  <c r="E229" i="1" s="1"/>
  <c r="O230" i="1"/>
  <c r="E230" i="1" s="1"/>
  <c r="O231" i="1"/>
  <c r="E231" i="1" s="1"/>
  <c r="O232" i="1"/>
  <c r="E232" i="1" s="1"/>
  <c r="O233" i="1"/>
  <c r="E233" i="1" s="1"/>
  <c r="O234" i="1"/>
  <c r="E234" i="1" s="1"/>
  <c r="O235" i="1"/>
  <c r="E235" i="1" s="1"/>
  <c r="O236" i="1"/>
  <c r="E236" i="1" s="1"/>
  <c r="O237" i="1"/>
  <c r="E237" i="1" s="1"/>
  <c r="O238" i="1"/>
  <c r="E238" i="1" s="1"/>
  <c r="O239" i="1"/>
  <c r="E239" i="1" s="1"/>
  <c r="O240" i="1"/>
  <c r="E240" i="1" s="1"/>
  <c r="O241" i="1"/>
  <c r="E241" i="1" s="1"/>
  <c r="O242" i="1"/>
  <c r="E242" i="1" s="1"/>
  <c r="O243" i="1"/>
  <c r="E243" i="1" s="1"/>
  <c r="O244" i="1"/>
  <c r="E244" i="1" s="1"/>
  <c r="O245" i="1"/>
  <c r="E245" i="1" s="1"/>
  <c r="O246" i="1"/>
  <c r="E246" i="1" s="1"/>
  <c r="O247" i="1"/>
  <c r="E247" i="1" s="1"/>
  <c r="O248" i="1"/>
  <c r="E248" i="1" s="1"/>
  <c r="O249" i="1"/>
  <c r="E249" i="1" s="1"/>
  <c r="O250" i="1"/>
  <c r="E250" i="1" s="1"/>
  <c r="O251" i="1"/>
  <c r="E251" i="1" s="1"/>
  <c r="O252" i="1"/>
  <c r="E252" i="1" s="1"/>
  <c r="O253" i="1"/>
  <c r="E253" i="1" s="1"/>
  <c r="O254" i="1"/>
  <c r="E254" i="1" s="1"/>
  <c r="O255" i="1"/>
  <c r="E255" i="1" s="1"/>
  <c r="O256" i="1"/>
  <c r="E256" i="1" s="1"/>
  <c r="O257" i="1"/>
  <c r="E257" i="1" s="1"/>
  <c r="O258" i="1"/>
  <c r="E258" i="1" s="1"/>
  <c r="O259" i="1"/>
  <c r="E259" i="1" s="1"/>
  <c r="O260" i="1"/>
  <c r="E260" i="1" s="1"/>
  <c r="O261" i="1"/>
  <c r="E261" i="1" s="1"/>
  <c r="O262" i="1"/>
  <c r="E262" i="1" s="1"/>
  <c r="O263" i="1"/>
  <c r="E263" i="1" s="1"/>
  <c r="O264" i="1"/>
  <c r="E264" i="1" s="1"/>
  <c r="O265" i="1"/>
  <c r="E265" i="1" s="1"/>
  <c r="O266" i="1"/>
  <c r="E266" i="1" s="1"/>
  <c r="O267" i="1"/>
  <c r="E267" i="1" s="1"/>
  <c r="O268" i="1"/>
  <c r="E268" i="1" s="1"/>
  <c r="O269" i="1"/>
  <c r="E269" i="1" s="1"/>
  <c r="O270" i="1"/>
  <c r="E270" i="1" s="1"/>
  <c r="O271" i="1"/>
  <c r="E271" i="1" s="1"/>
  <c r="O272" i="1"/>
  <c r="E272" i="1" s="1"/>
  <c r="O273" i="1"/>
  <c r="E273" i="1" s="1"/>
  <c r="O274" i="1"/>
  <c r="E274" i="1" s="1"/>
  <c r="O275" i="1"/>
  <c r="E275" i="1" s="1"/>
  <c r="O276" i="1"/>
  <c r="E276" i="1" s="1"/>
  <c r="O277" i="1"/>
  <c r="E277" i="1" s="1"/>
  <c r="O278" i="1"/>
  <c r="E278" i="1" s="1"/>
  <c r="O279" i="1"/>
  <c r="E279" i="1" s="1"/>
  <c r="O280" i="1"/>
  <c r="E280" i="1" s="1"/>
  <c r="O281" i="1"/>
  <c r="E281" i="1" s="1"/>
  <c r="O282" i="1"/>
  <c r="E282" i="1" s="1"/>
  <c r="O283" i="1"/>
  <c r="E283" i="1" s="1"/>
  <c r="O284" i="1"/>
  <c r="E284" i="1" s="1"/>
  <c r="O285" i="1"/>
  <c r="E285" i="1" s="1"/>
  <c r="O286" i="1"/>
  <c r="E286" i="1" s="1"/>
  <c r="O287" i="1"/>
  <c r="E287" i="1" s="1"/>
  <c r="O288" i="1"/>
  <c r="E288" i="1" s="1"/>
  <c r="O289" i="1"/>
  <c r="E289" i="1" s="1"/>
  <c r="O290" i="1"/>
  <c r="E290" i="1" s="1"/>
  <c r="O291" i="1"/>
  <c r="E291" i="1" s="1"/>
  <c r="O292" i="1"/>
  <c r="E292" i="1" s="1"/>
  <c r="O293" i="1"/>
  <c r="E293" i="1" s="1"/>
  <c r="O294" i="1"/>
  <c r="E294" i="1" s="1"/>
  <c r="O295" i="1"/>
  <c r="E295" i="1" s="1"/>
  <c r="O296" i="1"/>
  <c r="E296" i="1" s="1"/>
  <c r="O297" i="1"/>
  <c r="E297" i="1" s="1"/>
  <c r="O298" i="1"/>
  <c r="E298" i="1" s="1"/>
  <c r="O299" i="1"/>
  <c r="E299" i="1" s="1"/>
  <c r="O300" i="1"/>
  <c r="E300" i="1" s="1"/>
  <c r="O301" i="1"/>
  <c r="E301" i="1" s="1"/>
  <c r="O302" i="1"/>
  <c r="E302" i="1" s="1"/>
  <c r="O303" i="1"/>
  <c r="E303" i="1" s="1"/>
  <c r="O304" i="1"/>
  <c r="E304" i="1" s="1"/>
  <c r="O305" i="1"/>
  <c r="E305" i="1" s="1"/>
  <c r="O306" i="1"/>
  <c r="E306" i="1" s="1"/>
  <c r="O307" i="1"/>
  <c r="E307" i="1" s="1"/>
  <c r="O308" i="1"/>
  <c r="E308" i="1" s="1"/>
  <c r="O309" i="1"/>
  <c r="E309" i="1" s="1"/>
  <c r="O310" i="1"/>
  <c r="E310" i="1" s="1"/>
  <c r="O311" i="1"/>
  <c r="E311" i="1" s="1"/>
  <c r="O312" i="1"/>
  <c r="E312" i="1" s="1"/>
  <c r="O313" i="1"/>
  <c r="E313" i="1" s="1"/>
  <c r="O314" i="1"/>
  <c r="E314" i="1" s="1"/>
  <c r="O315" i="1"/>
  <c r="E315" i="1" s="1"/>
  <c r="O316" i="1"/>
  <c r="E316" i="1" s="1"/>
  <c r="O317" i="1"/>
  <c r="E317" i="1" s="1"/>
  <c r="O318" i="1"/>
  <c r="E318" i="1" s="1"/>
  <c r="O319" i="1"/>
  <c r="E319" i="1" s="1"/>
  <c r="O320" i="1"/>
  <c r="E320" i="1" s="1"/>
  <c r="O321" i="1"/>
  <c r="E321" i="1" s="1"/>
  <c r="O322" i="1"/>
  <c r="E322" i="1" s="1"/>
  <c r="O323" i="1"/>
  <c r="E323" i="1" s="1"/>
  <c r="O324" i="1"/>
  <c r="E324" i="1" s="1"/>
  <c r="O325" i="1"/>
  <c r="E325" i="1" s="1"/>
  <c r="O326" i="1"/>
  <c r="E326" i="1" s="1"/>
  <c r="O327" i="1"/>
  <c r="E327" i="1" s="1"/>
  <c r="O328" i="1"/>
  <c r="E328" i="1" s="1"/>
  <c r="O329" i="1"/>
  <c r="E329" i="1" s="1"/>
  <c r="O330" i="1"/>
  <c r="E330" i="1" s="1"/>
  <c r="O331" i="1"/>
  <c r="E331" i="1" s="1"/>
  <c r="O332" i="1"/>
  <c r="E332" i="1" s="1"/>
  <c r="O333" i="1"/>
  <c r="E333" i="1" s="1"/>
  <c r="O334" i="1"/>
  <c r="E334" i="1" s="1"/>
  <c r="O335" i="1"/>
  <c r="E335" i="1" s="1"/>
  <c r="O336" i="1"/>
  <c r="E336" i="1" s="1"/>
  <c r="O337" i="1"/>
  <c r="E337" i="1" s="1"/>
  <c r="O338" i="1"/>
  <c r="E338" i="1" s="1"/>
  <c r="O339" i="1"/>
  <c r="E339" i="1" s="1"/>
  <c r="O340" i="1"/>
  <c r="E340" i="1" s="1"/>
  <c r="O341" i="1"/>
  <c r="E341" i="1" s="1"/>
  <c r="O342" i="1"/>
  <c r="E342" i="1" s="1"/>
  <c r="O343" i="1"/>
  <c r="E343" i="1" s="1"/>
  <c r="O344" i="1"/>
  <c r="E344" i="1" s="1"/>
  <c r="O345" i="1"/>
  <c r="E345" i="1" s="1"/>
  <c r="O346" i="1"/>
  <c r="E346" i="1" s="1"/>
  <c r="O347" i="1"/>
  <c r="E347" i="1" s="1"/>
  <c r="O348" i="1"/>
  <c r="E348" i="1" s="1"/>
  <c r="O349" i="1"/>
  <c r="E349" i="1" s="1"/>
  <c r="O350" i="1"/>
  <c r="E350" i="1" s="1"/>
  <c r="O351" i="1"/>
  <c r="E351" i="1" s="1"/>
  <c r="O352" i="1"/>
  <c r="E352" i="1" s="1"/>
  <c r="O353" i="1"/>
  <c r="E353" i="1" s="1"/>
  <c r="O354" i="1"/>
  <c r="E354" i="1" s="1"/>
  <c r="O355" i="1"/>
  <c r="E355" i="1" s="1"/>
  <c r="O356" i="1"/>
  <c r="E356" i="1" s="1"/>
  <c r="O357" i="1"/>
  <c r="E357" i="1" s="1"/>
  <c r="O358" i="1"/>
  <c r="E358" i="1" s="1"/>
  <c r="O359" i="1"/>
  <c r="E359" i="1" s="1"/>
  <c r="O360" i="1"/>
  <c r="E360" i="1" s="1"/>
  <c r="O361" i="1"/>
  <c r="E361" i="1" s="1"/>
  <c r="O362" i="1"/>
  <c r="E362" i="1" s="1"/>
  <c r="O363" i="1"/>
  <c r="E363" i="1" s="1"/>
  <c r="O364" i="1"/>
  <c r="E364" i="1" s="1"/>
  <c r="O365" i="1"/>
  <c r="E365" i="1" s="1"/>
  <c r="O366" i="1"/>
  <c r="E366" i="1" s="1"/>
  <c r="O367" i="1"/>
  <c r="E367" i="1" s="1"/>
  <c r="O368" i="1"/>
  <c r="E368" i="1" s="1"/>
  <c r="O369" i="1"/>
  <c r="E369" i="1" s="1"/>
  <c r="O370" i="1"/>
  <c r="E370" i="1" s="1"/>
  <c r="O371" i="1"/>
  <c r="E371" i="1" s="1"/>
  <c r="O372" i="1"/>
  <c r="E372" i="1" s="1"/>
  <c r="O373" i="1"/>
  <c r="E373" i="1" s="1"/>
  <c r="O374" i="1"/>
  <c r="E374" i="1" s="1"/>
  <c r="O375" i="1"/>
  <c r="E375" i="1" s="1"/>
  <c r="O376" i="1"/>
  <c r="E376" i="1" s="1"/>
  <c r="O377" i="1"/>
  <c r="E377" i="1" s="1"/>
  <c r="O378" i="1"/>
  <c r="E378" i="1" s="1"/>
  <c r="O379" i="1"/>
  <c r="E379" i="1" s="1"/>
  <c r="O380" i="1"/>
  <c r="E380" i="1" s="1"/>
  <c r="O381" i="1"/>
  <c r="E381" i="1" s="1"/>
  <c r="O382" i="1"/>
  <c r="E382" i="1" s="1"/>
  <c r="O383" i="1"/>
  <c r="E383" i="1" s="1"/>
  <c r="O384" i="1"/>
  <c r="E384" i="1" s="1"/>
  <c r="O385" i="1"/>
  <c r="E385" i="1" s="1"/>
  <c r="O386" i="1"/>
  <c r="E386" i="1" s="1"/>
  <c r="O387" i="1"/>
  <c r="E387" i="1" s="1"/>
  <c r="O388" i="1"/>
  <c r="E388" i="1" s="1"/>
  <c r="O389" i="1"/>
  <c r="E389" i="1" s="1"/>
  <c r="O390" i="1"/>
  <c r="E390" i="1" s="1"/>
  <c r="O391" i="1"/>
  <c r="E391" i="1" s="1"/>
  <c r="O392" i="1"/>
  <c r="E392" i="1" s="1"/>
  <c r="O393" i="1"/>
  <c r="E393" i="1" s="1"/>
  <c r="O394" i="1"/>
  <c r="E394" i="1" s="1"/>
  <c r="O395" i="1"/>
  <c r="E395" i="1" s="1"/>
  <c r="O396" i="1"/>
  <c r="E396" i="1" s="1"/>
  <c r="O397" i="1"/>
  <c r="E397" i="1" s="1"/>
  <c r="O398" i="1"/>
  <c r="E398" i="1" s="1"/>
  <c r="O399" i="1"/>
  <c r="E399" i="1" s="1"/>
  <c r="O400" i="1"/>
  <c r="E400" i="1" s="1"/>
  <c r="O401" i="1"/>
  <c r="E401" i="1" s="1"/>
  <c r="O402" i="1"/>
  <c r="E402" i="1" s="1"/>
  <c r="O403" i="1"/>
  <c r="E403" i="1" s="1"/>
  <c r="O404" i="1"/>
  <c r="E404" i="1" s="1"/>
  <c r="O405" i="1"/>
  <c r="E405" i="1" s="1"/>
  <c r="O406" i="1"/>
  <c r="E406" i="1" s="1"/>
  <c r="O407" i="1"/>
  <c r="E407" i="1" s="1"/>
  <c r="O408" i="1"/>
  <c r="E408" i="1" s="1"/>
  <c r="O409" i="1"/>
  <c r="E409" i="1" s="1"/>
  <c r="O410" i="1"/>
  <c r="E410" i="1" s="1"/>
  <c r="O411" i="1"/>
  <c r="E411" i="1" s="1"/>
  <c r="O412" i="1"/>
  <c r="E412" i="1" s="1"/>
  <c r="O413" i="1"/>
  <c r="E413" i="1" s="1"/>
  <c r="O414" i="1"/>
  <c r="E414" i="1" s="1"/>
  <c r="O415" i="1"/>
  <c r="E415" i="1" s="1"/>
  <c r="O416" i="1"/>
  <c r="E416" i="1" s="1"/>
  <c r="O417" i="1"/>
  <c r="E417" i="1" s="1"/>
  <c r="O418" i="1"/>
  <c r="E418" i="1" s="1"/>
  <c r="O419" i="1"/>
  <c r="E419" i="1" s="1"/>
  <c r="O420" i="1"/>
  <c r="E420" i="1" s="1"/>
  <c r="O421" i="1"/>
  <c r="E421" i="1" s="1"/>
  <c r="O422" i="1"/>
  <c r="E422" i="1" s="1"/>
  <c r="O423" i="1"/>
  <c r="E423" i="1" s="1"/>
  <c r="O424" i="1"/>
  <c r="E424" i="1" s="1"/>
  <c r="O425" i="1"/>
  <c r="E425" i="1" s="1"/>
  <c r="O426" i="1"/>
  <c r="E426" i="1" s="1"/>
  <c r="O427" i="1"/>
  <c r="E427" i="1" s="1"/>
  <c r="O428" i="1"/>
  <c r="E428" i="1" s="1"/>
  <c r="O429" i="1"/>
  <c r="E429" i="1" s="1"/>
  <c r="O430" i="1"/>
  <c r="E430" i="1" s="1"/>
  <c r="O431" i="1"/>
  <c r="E431" i="1" s="1"/>
  <c r="O432" i="1"/>
  <c r="E432" i="1" s="1"/>
  <c r="O433" i="1"/>
  <c r="E433" i="1" s="1"/>
  <c r="O434" i="1"/>
  <c r="E434" i="1" s="1"/>
  <c r="O435" i="1"/>
  <c r="E435" i="1" s="1"/>
  <c r="O436" i="1"/>
  <c r="E436" i="1" s="1"/>
  <c r="O437" i="1"/>
  <c r="E437" i="1" s="1"/>
  <c r="O438" i="1"/>
  <c r="E438" i="1" s="1"/>
  <c r="O439" i="1"/>
  <c r="E439" i="1" s="1"/>
  <c r="O440" i="1"/>
  <c r="E440" i="1" s="1"/>
  <c r="O441" i="1"/>
  <c r="E441" i="1" s="1"/>
  <c r="O442" i="1"/>
  <c r="E442" i="1" s="1"/>
  <c r="O443" i="1"/>
  <c r="E443" i="1" s="1"/>
  <c r="O444" i="1"/>
  <c r="E444" i="1" s="1"/>
  <c r="O445" i="1"/>
  <c r="E445" i="1" s="1"/>
  <c r="O446" i="1"/>
  <c r="E446" i="1" s="1"/>
  <c r="O447" i="1"/>
  <c r="E447" i="1" s="1"/>
  <c r="O448" i="1"/>
  <c r="E448" i="1" s="1"/>
  <c r="O449" i="1"/>
  <c r="E449" i="1" s="1"/>
  <c r="O450" i="1"/>
  <c r="E450" i="1" s="1"/>
  <c r="O451" i="1"/>
  <c r="E451" i="1" s="1"/>
  <c r="O452" i="1"/>
  <c r="E452" i="1" s="1"/>
  <c r="O453" i="1"/>
  <c r="E453" i="1" s="1"/>
  <c r="O454" i="1"/>
  <c r="E454" i="1" s="1"/>
  <c r="O455" i="1"/>
  <c r="E455" i="1" s="1"/>
  <c r="O456" i="1"/>
  <c r="E456" i="1" s="1"/>
  <c r="O457" i="1"/>
  <c r="E457" i="1" s="1"/>
  <c r="O458" i="1"/>
  <c r="E458" i="1" s="1"/>
  <c r="O459" i="1"/>
  <c r="E459" i="1" s="1"/>
  <c r="O460" i="1"/>
  <c r="E460" i="1" s="1"/>
  <c r="O461" i="1"/>
  <c r="E461" i="1" s="1"/>
  <c r="O462" i="1"/>
  <c r="E462" i="1" s="1"/>
  <c r="O463" i="1"/>
  <c r="E463" i="1" s="1"/>
  <c r="O464" i="1"/>
  <c r="E464" i="1" s="1"/>
  <c r="O465" i="1"/>
  <c r="E465" i="1" s="1"/>
  <c r="O466" i="1"/>
  <c r="E466" i="1" s="1"/>
  <c r="O467" i="1"/>
  <c r="E467" i="1" s="1"/>
  <c r="O468" i="1"/>
  <c r="E468" i="1" s="1"/>
  <c r="O469" i="1"/>
  <c r="E469" i="1" s="1"/>
  <c r="O470" i="1"/>
  <c r="E470" i="1" s="1"/>
  <c r="O471" i="1"/>
  <c r="E471" i="1" s="1"/>
  <c r="O472" i="1"/>
  <c r="E472" i="1" s="1"/>
  <c r="O473" i="1"/>
  <c r="E473" i="1" s="1"/>
  <c r="O474" i="1"/>
  <c r="E474" i="1" s="1"/>
  <c r="O475" i="1"/>
  <c r="E475" i="1" s="1"/>
  <c r="O476" i="1"/>
  <c r="E476" i="1" s="1"/>
  <c r="O477" i="1"/>
  <c r="E477" i="1" s="1"/>
  <c r="O478" i="1"/>
  <c r="E478" i="1" s="1"/>
  <c r="O479" i="1"/>
  <c r="E479" i="1" s="1"/>
  <c r="O480" i="1"/>
  <c r="E480" i="1" s="1"/>
  <c r="O481" i="1"/>
  <c r="E481" i="1" s="1"/>
  <c r="O482" i="1"/>
  <c r="E482" i="1" s="1"/>
  <c r="O483" i="1"/>
  <c r="E483" i="1" s="1"/>
  <c r="O484" i="1"/>
  <c r="E484" i="1" s="1"/>
  <c r="O485" i="1"/>
  <c r="E485" i="1" s="1"/>
  <c r="O486" i="1"/>
  <c r="E486" i="1" s="1"/>
  <c r="O487" i="1"/>
  <c r="E487" i="1" s="1"/>
  <c r="O488" i="1"/>
  <c r="E488" i="1" s="1"/>
  <c r="O489" i="1"/>
  <c r="E489" i="1" s="1"/>
  <c r="O490" i="1"/>
  <c r="E490" i="1" s="1"/>
  <c r="O491" i="1"/>
  <c r="E491" i="1" s="1"/>
  <c r="O492" i="1"/>
  <c r="E492" i="1" s="1"/>
  <c r="O493" i="1"/>
  <c r="E493" i="1" s="1"/>
  <c r="O494" i="1"/>
  <c r="E494" i="1" s="1"/>
  <c r="O495" i="1"/>
  <c r="E495" i="1" s="1"/>
  <c r="O496" i="1"/>
  <c r="E496" i="1" s="1"/>
  <c r="O497" i="1"/>
  <c r="E497" i="1" s="1"/>
  <c r="O498" i="1"/>
  <c r="E498" i="1" s="1"/>
  <c r="O499" i="1"/>
  <c r="E499" i="1" s="1"/>
  <c r="O500" i="1"/>
  <c r="E500" i="1" s="1"/>
  <c r="O501" i="1"/>
  <c r="E501" i="1" s="1"/>
  <c r="O502" i="1"/>
  <c r="E502" i="1" s="1"/>
  <c r="O503" i="1"/>
  <c r="E503" i="1" s="1"/>
  <c r="O504" i="1"/>
  <c r="E504" i="1" s="1"/>
  <c r="O505" i="1"/>
  <c r="E505" i="1" s="1"/>
  <c r="O506" i="1"/>
  <c r="E506" i="1" s="1"/>
  <c r="O507" i="1"/>
  <c r="E507" i="1" s="1"/>
  <c r="O508" i="1"/>
  <c r="E508" i="1" s="1"/>
  <c r="O509" i="1"/>
  <c r="E509" i="1" s="1"/>
  <c r="O510" i="1"/>
  <c r="E510" i="1" s="1"/>
  <c r="O511" i="1"/>
  <c r="E511" i="1" s="1"/>
  <c r="O512" i="1"/>
  <c r="E512" i="1" s="1"/>
  <c r="O513" i="1"/>
  <c r="E513" i="1" s="1"/>
  <c r="O514" i="1"/>
  <c r="E514" i="1" s="1"/>
  <c r="O515" i="1"/>
  <c r="E515" i="1" s="1"/>
  <c r="O516" i="1"/>
  <c r="E516" i="1" s="1"/>
  <c r="O517" i="1"/>
  <c r="E517" i="1" s="1"/>
  <c r="O518" i="1"/>
  <c r="E518" i="1" s="1"/>
  <c r="O519" i="1"/>
  <c r="E519" i="1" s="1"/>
  <c r="O520" i="1"/>
  <c r="E520" i="1" s="1"/>
  <c r="O521" i="1"/>
  <c r="E521" i="1" s="1"/>
  <c r="O522" i="1"/>
  <c r="E522" i="1" s="1"/>
  <c r="O523" i="1"/>
  <c r="E523" i="1" s="1"/>
  <c r="O524" i="1"/>
  <c r="E524" i="1" s="1"/>
  <c r="O525" i="1"/>
  <c r="E525" i="1" s="1"/>
  <c r="O526" i="1"/>
  <c r="E526" i="1" s="1"/>
  <c r="O527" i="1"/>
  <c r="E527" i="1" s="1"/>
  <c r="O528" i="1"/>
  <c r="E528" i="1" s="1"/>
  <c r="O529" i="1"/>
  <c r="E529" i="1" s="1"/>
  <c r="O530" i="1"/>
  <c r="E530" i="1" s="1"/>
  <c r="O531" i="1"/>
  <c r="E531" i="1" s="1"/>
  <c r="O532" i="1"/>
  <c r="E532" i="1" s="1"/>
  <c r="O533" i="1"/>
  <c r="E533" i="1" s="1"/>
  <c r="O534" i="1"/>
  <c r="E534" i="1" s="1"/>
  <c r="O535" i="1"/>
  <c r="E535" i="1" s="1"/>
  <c r="O536" i="1"/>
  <c r="E536" i="1" s="1"/>
  <c r="O537" i="1"/>
  <c r="E537" i="1" s="1"/>
  <c r="O538" i="1"/>
  <c r="E538" i="1" s="1"/>
  <c r="O539" i="1"/>
  <c r="E539" i="1" s="1"/>
  <c r="O540" i="1"/>
  <c r="E540" i="1" s="1"/>
  <c r="O541" i="1"/>
  <c r="E541" i="1" s="1"/>
  <c r="O542" i="1"/>
  <c r="E542" i="1" s="1"/>
  <c r="O543" i="1"/>
  <c r="E543" i="1" s="1"/>
  <c r="O544" i="1"/>
  <c r="E544" i="1" s="1"/>
  <c r="O545" i="1"/>
  <c r="E545" i="1" s="1"/>
  <c r="O546" i="1"/>
  <c r="E546" i="1" s="1"/>
  <c r="O547" i="1"/>
  <c r="E547" i="1" s="1"/>
  <c r="O548" i="1"/>
  <c r="E548" i="1" s="1"/>
  <c r="O549" i="1"/>
  <c r="E549" i="1" s="1"/>
  <c r="O550" i="1"/>
  <c r="E550" i="1" s="1"/>
  <c r="O551" i="1"/>
  <c r="E551" i="1" s="1"/>
  <c r="O552" i="1"/>
  <c r="E552" i="1" s="1"/>
  <c r="O553" i="1"/>
  <c r="E553" i="1" s="1"/>
  <c r="O554" i="1"/>
  <c r="E554" i="1" s="1"/>
  <c r="O555" i="1"/>
  <c r="E555" i="1" s="1"/>
  <c r="O556" i="1"/>
  <c r="E556" i="1" s="1"/>
  <c r="O557" i="1"/>
  <c r="E557" i="1" s="1"/>
  <c r="O558" i="1"/>
  <c r="E558" i="1" s="1"/>
  <c r="O559" i="1"/>
  <c r="E559" i="1" s="1"/>
  <c r="O560" i="1"/>
  <c r="E560" i="1" s="1"/>
  <c r="O561" i="1"/>
  <c r="E561" i="1" s="1"/>
  <c r="O562" i="1"/>
  <c r="E562" i="1" s="1"/>
  <c r="O563" i="1"/>
  <c r="E563" i="1" s="1"/>
  <c r="O564" i="1"/>
  <c r="E564" i="1" s="1"/>
  <c r="O565" i="1"/>
  <c r="E565" i="1" s="1"/>
  <c r="O566" i="1"/>
  <c r="E566" i="1" s="1"/>
  <c r="O567" i="1"/>
  <c r="E567" i="1" s="1"/>
  <c r="O568" i="1"/>
  <c r="E568" i="1" s="1"/>
  <c r="O569" i="1"/>
  <c r="E569" i="1" s="1"/>
  <c r="O570" i="1"/>
  <c r="E570" i="1" s="1"/>
  <c r="O571" i="1"/>
  <c r="E571" i="1" s="1"/>
  <c r="O572" i="1"/>
  <c r="E572" i="1" s="1"/>
  <c r="O573" i="1"/>
  <c r="E573" i="1" s="1"/>
  <c r="O574" i="1"/>
  <c r="E574" i="1" s="1"/>
  <c r="O575" i="1"/>
  <c r="E575" i="1" s="1"/>
  <c r="O576" i="1"/>
  <c r="E576" i="1" s="1"/>
  <c r="O577" i="1"/>
  <c r="E577" i="1" s="1"/>
  <c r="O578" i="1"/>
  <c r="E578" i="1" s="1"/>
  <c r="O579" i="1"/>
  <c r="E579" i="1" s="1"/>
  <c r="O580" i="1"/>
  <c r="E580" i="1" s="1"/>
  <c r="O581" i="1"/>
  <c r="E581" i="1" s="1"/>
  <c r="O582" i="1"/>
  <c r="E582" i="1" s="1"/>
  <c r="O583" i="1"/>
  <c r="E583" i="1" s="1"/>
  <c r="O584" i="1"/>
  <c r="E584" i="1" s="1"/>
  <c r="O585" i="1"/>
  <c r="E585" i="1" s="1"/>
  <c r="O586" i="1"/>
  <c r="E586" i="1" s="1"/>
  <c r="O587" i="1"/>
  <c r="E587" i="1" s="1"/>
  <c r="O588" i="1"/>
  <c r="E588" i="1" s="1"/>
  <c r="O589" i="1"/>
  <c r="E589" i="1" s="1"/>
  <c r="O590" i="1"/>
  <c r="E590" i="1" s="1"/>
  <c r="O591" i="1"/>
  <c r="E591" i="1" s="1"/>
  <c r="O592" i="1"/>
  <c r="E592" i="1" s="1"/>
  <c r="O593" i="1"/>
  <c r="E593" i="1" s="1"/>
  <c r="O594" i="1"/>
  <c r="E594" i="1" s="1"/>
  <c r="O595" i="1"/>
  <c r="E595" i="1" s="1"/>
  <c r="O596" i="1"/>
  <c r="E596" i="1" s="1"/>
  <c r="O597" i="1"/>
  <c r="E597" i="1" s="1"/>
  <c r="O598" i="1"/>
  <c r="E598" i="1" s="1"/>
  <c r="O599" i="1"/>
  <c r="E599" i="1" s="1"/>
  <c r="O600" i="1"/>
  <c r="E600" i="1" s="1"/>
  <c r="O601" i="1"/>
  <c r="E601" i="1" s="1"/>
  <c r="O602" i="1"/>
  <c r="E602" i="1" s="1"/>
  <c r="O603" i="1"/>
  <c r="E603" i="1" s="1"/>
  <c r="O604" i="1"/>
  <c r="E604" i="1" s="1"/>
  <c r="O605" i="1"/>
  <c r="E605" i="1" s="1"/>
  <c r="O606" i="1"/>
  <c r="E606" i="1" s="1"/>
  <c r="O607" i="1"/>
  <c r="E607" i="1" s="1"/>
  <c r="O608" i="1"/>
  <c r="E608" i="1" s="1"/>
  <c r="O609" i="1"/>
  <c r="E609" i="1" s="1"/>
  <c r="O610" i="1"/>
  <c r="E610" i="1" s="1"/>
  <c r="O611" i="1"/>
  <c r="E611" i="1" s="1"/>
  <c r="O612" i="1"/>
  <c r="E612" i="1" s="1"/>
  <c r="O613" i="1"/>
  <c r="E613" i="1" s="1"/>
  <c r="O614" i="1"/>
  <c r="E614" i="1" s="1"/>
  <c r="O615" i="1"/>
  <c r="E615" i="1" s="1"/>
  <c r="O616" i="1"/>
  <c r="E616" i="1" s="1"/>
  <c r="O617" i="1"/>
  <c r="E617" i="1" s="1"/>
  <c r="O618" i="1"/>
  <c r="E618" i="1" s="1"/>
  <c r="O619" i="1"/>
  <c r="E619" i="1" s="1"/>
  <c r="O620" i="1"/>
  <c r="E620" i="1" s="1"/>
  <c r="O621" i="1"/>
  <c r="E621" i="1" s="1"/>
  <c r="O622" i="1"/>
  <c r="E622" i="1" s="1"/>
  <c r="O623" i="1"/>
  <c r="E623" i="1" s="1"/>
  <c r="O624" i="1"/>
  <c r="E624" i="1" s="1"/>
  <c r="O625" i="1"/>
  <c r="E625" i="1" s="1"/>
  <c r="O626" i="1"/>
  <c r="E626" i="1" s="1"/>
  <c r="O627" i="1"/>
  <c r="E627" i="1" s="1"/>
  <c r="O628" i="1"/>
  <c r="E628" i="1" s="1"/>
  <c r="O629" i="1"/>
  <c r="E629" i="1" s="1"/>
  <c r="O630" i="1"/>
  <c r="E630" i="1" s="1"/>
  <c r="O631" i="1"/>
  <c r="E631" i="1" s="1"/>
  <c r="O632" i="1"/>
  <c r="E632" i="1" s="1"/>
  <c r="O633" i="1"/>
  <c r="E633" i="1" s="1"/>
  <c r="O634" i="1"/>
  <c r="E634" i="1" s="1"/>
  <c r="O635" i="1"/>
  <c r="E635" i="1" s="1"/>
  <c r="O636" i="1"/>
  <c r="E636" i="1" s="1"/>
  <c r="O637" i="1"/>
  <c r="E637" i="1" s="1"/>
  <c r="O638" i="1"/>
  <c r="E638" i="1" s="1"/>
  <c r="O639" i="1"/>
  <c r="E639" i="1" s="1"/>
  <c r="O640" i="1"/>
  <c r="E640" i="1" s="1"/>
  <c r="O2" i="1"/>
  <c r="E2" i="1" s="1"/>
  <c r="K14" i="2" s="1"/>
  <c r="F1655" i="2" l="1"/>
  <c r="G1438" i="2"/>
  <c r="E479" i="2"/>
  <c r="C1113" i="2"/>
  <c r="K27" i="2"/>
  <c r="G27" i="2"/>
  <c r="C14" i="2"/>
  <c r="G14" i="2"/>
  <c r="C68" i="2"/>
  <c r="B2285" i="2"/>
  <c r="K15" i="2"/>
  <c r="K23" i="2"/>
  <c r="K132" i="2"/>
  <c r="K140" i="2"/>
  <c r="K306" i="2"/>
  <c r="K314" i="2"/>
  <c r="K426" i="2"/>
  <c r="K434" i="2"/>
  <c r="K567" i="2"/>
  <c r="K677" i="2"/>
  <c r="K685" i="2"/>
  <c r="K860" i="2"/>
  <c r="K936" i="2"/>
  <c r="K944" i="2"/>
  <c r="K1041" i="2"/>
  <c r="K1124" i="2"/>
  <c r="K1210" i="2"/>
  <c r="K1285" i="2"/>
  <c r="K1293" i="2"/>
  <c r="K1397" i="2"/>
  <c r="K1502" i="2"/>
  <c r="K1596" i="2"/>
  <c r="K1604" i="2"/>
  <c r="K1782" i="2"/>
  <c r="K1790" i="2"/>
  <c r="K1907" i="2"/>
  <c r="K1979" i="2"/>
  <c r="K1987" i="2"/>
  <c r="K2100" i="2"/>
  <c r="K2188" i="2"/>
  <c r="K2196" i="2"/>
  <c r="K2282" i="2"/>
  <c r="J18" i="2"/>
  <c r="J26" i="2"/>
  <c r="J135" i="2"/>
  <c r="J225" i="2"/>
  <c r="J309" i="2"/>
  <c r="J317" i="2"/>
  <c r="J429" i="2"/>
  <c r="J562" i="2"/>
  <c r="J570" i="2"/>
  <c r="J680" i="2"/>
  <c r="J799" i="2"/>
  <c r="J863" i="2"/>
  <c r="J939" i="2"/>
  <c r="J1036" i="2"/>
  <c r="J1044" i="2"/>
  <c r="J1127" i="2"/>
  <c r="J1213" i="2"/>
  <c r="J1288" i="2"/>
  <c r="J1392" i="2"/>
  <c r="J1400" i="2"/>
  <c r="J1505" i="2"/>
  <c r="J1599" i="2"/>
  <c r="J1607" i="2"/>
  <c r="J1785" i="2"/>
  <c r="J1793" i="2"/>
  <c r="J1910" i="2"/>
  <c r="J1982" i="2"/>
  <c r="J2095" i="2"/>
  <c r="J2103" i="2"/>
  <c r="J2191" i="2"/>
  <c r="J2277" i="2"/>
  <c r="J2285" i="2"/>
  <c r="I21" i="2"/>
  <c r="I29" i="2"/>
  <c r="I138" i="2"/>
  <c r="I228" i="2"/>
  <c r="I312" i="2"/>
  <c r="I424" i="2"/>
  <c r="I432" i="2"/>
  <c r="I565" i="2"/>
  <c r="I675" i="2"/>
  <c r="I683" i="2"/>
  <c r="I802" i="2"/>
  <c r="I934" i="2"/>
  <c r="I942" i="2"/>
  <c r="I1039" i="2"/>
  <c r="I1122" i="2"/>
  <c r="I1208" i="2"/>
  <c r="I1283" i="2"/>
  <c r="I1291" i="2"/>
  <c r="I1395" i="2"/>
  <c r="I1500" i="2"/>
  <c r="I1594" i="2"/>
  <c r="I1602" i="2"/>
  <c r="I1726" i="2"/>
  <c r="I1788" i="2"/>
  <c r="I1905" i="2"/>
  <c r="I1977" i="2"/>
  <c r="I1985" i="2"/>
  <c r="I2098" i="2"/>
  <c r="I2186" i="2"/>
  <c r="I2194" i="2"/>
  <c r="I2280" i="2"/>
  <c r="H16" i="2"/>
  <c r="H24" i="2"/>
  <c r="H133" i="2"/>
  <c r="H141" i="2"/>
  <c r="H307" i="2"/>
  <c r="H315" i="2"/>
  <c r="H427" i="2"/>
  <c r="H560" i="2"/>
  <c r="H568" i="2"/>
  <c r="H678" i="2"/>
  <c r="H797" i="2"/>
  <c r="H861" i="2"/>
  <c r="H937" i="2"/>
  <c r="H945" i="2"/>
  <c r="H1042" i="2"/>
  <c r="H1125" i="2"/>
  <c r="H1211" i="2"/>
  <c r="H1286" i="2"/>
  <c r="H1294" i="2"/>
  <c r="H1398" i="2"/>
  <c r="H1503" i="2"/>
  <c r="H1597" i="2"/>
  <c r="H1605" i="2"/>
  <c r="H1783" i="2"/>
  <c r="H1791" i="2"/>
  <c r="H1908" i="2"/>
  <c r="H1980" i="2"/>
  <c r="H1988" i="2"/>
  <c r="H2101" i="2"/>
  <c r="H2189" i="2"/>
  <c r="H2197" i="2"/>
  <c r="H2283" i="2"/>
  <c r="G19" i="2"/>
  <c r="G136" i="2"/>
  <c r="G226" i="2"/>
  <c r="G310" i="2"/>
  <c r="G422" i="2"/>
  <c r="G430" i="2"/>
  <c r="G563" i="2"/>
  <c r="G571" i="2"/>
  <c r="G681" i="2"/>
  <c r="G800" i="2"/>
  <c r="G864" i="2"/>
  <c r="G940" i="2"/>
  <c r="G1037" i="2"/>
  <c r="G1045" i="2"/>
  <c r="G1128" i="2"/>
  <c r="G1214" i="2"/>
  <c r="G1289" i="2"/>
  <c r="G1393" i="2"/>
  <c r="G1498" i="2"/>
  <c r="G1506" i="2"/>
  <c r="G1600" i="2"/>
  <c r="G1608" i="2"/>
  <c r="G1786" i="2"/>
  <c r="G1794" i="2"/>
  <c r="G1911" i="2"/>
  <c r="G1983" i="2"/>
  <c r="G2096" i="2"/>
  <c r="G2104" i="2"/>
  <c r="G2192" i="2"/>
  <c r="G2278" i="2"/>
  <c r="F22" i="2"/>
  <c r="F131" i="2"/>
  <c r="F139" i="2"/>
  <c r="F305" i="2"/>
  <c r="F313" i="2"/>
  <c r="F425" i="2"/>
  <c r="F433" i="2"/>
  <c r="F566" i="2"/>
  <c r="F676" i="2"/>
  <c r="F684" i="2"/>
  <c r="F803" i="2"/>
  <c r="F935" i="2"/>
  <c r="F943" i="2"/>
  <c r="F1040" i="2"/>
  <c r="F1123" i="2"/>
  <c r="F1209" i="2"/>
  <c r="F1284" i="2"/>
  <c r="F1292" i="2"/>
  <c r="F1396" i="2"/>
  <c r="F1501" i="2"/>
  <c r="F1595" i="2"/>
  <c r="F1603" i="2"/>
  <c r="F1727" i="2"/>
  <c r="F1789" i="2"/>
  <c r="F1906" i="2"/>
  <c r="F1978" i="2"/>
  <c r="F1986" i="2"/>
  <c r="F2099" i="2"/>
  <c r="F2187" i="2"/>
  <c r="F2195" i="2"/>
  <c r="F2281" i="2"/>
  <c r="E17" i="2"/>
  <c r="E25" i="2"/>
  <c r="E134" i="2"/>
  <c r="E142" i="2"/>
  <c r="E308" i="2"/>
  <c r="E316" i="2"/>
  <c r="E428" i="2"/>
  <c r="E561" i="2"/>
  <c r="E569" i="2"/>
  <c r="E679" i="2"/>
  <c r="E798" i="2"/>
  <c r="E862" i="2"/>
  <c r="E938" i="2"/>
  <c r="E946" i="2"/>
  <c r="E1043" i="2"/>
  <c r="E1126" i="2"/>
  <c r="E1212" i="2"/>
  <c r="E1287" i="2"/>
  <c r="E1295" i="2"/>
  <c r="E1399" i="2"/>
  <c r="E1504" i="2"/>
  <c r="E1598" i="2"/>
  <c r="E1606" i="2"/>
  <c r="E1784" i="2"/>
  <c r="E1792" i="2"/>
  <c r="E1909" i="2"/>
  <c r="E1981" i="2"/>
  <c r="E1989" i="2"/>
  <c r="E2102" i="2"/>
  <c r="E2190" i="2"/>
  <c r="E2198" i="2"/>
  <c r="E2284" i="2"/>
  <c r="D20" i="2"/>
  <c r="D28" i="2"/>
  <c r="D137" i="2"/>
  <c r="D227" i="2"/>
  <c r="D311" i="2"/>
  <c r="D423" i="2"/>
  <c r="D431" i="2"/>
  <c r="D564" i="2"/>
  <c r="D572" i="2"/>
  <c r="D682" i="2"/>
  <c r="D801" i="2"/>
  <c r="D865" i="2"/>
  <c r="D941" i="2"/>
  <c r="D1038" i="2"/>
  <c r="D1121" i="2"/>
  <c r="D1129" i="2"/>
  <c r="D1282" i="2"/>
  <c r="D1290" i="2"/>
  <c r="D1394" i="2"/>
  <c r="D1499" i="2"/>
  <c r="D1507" i="2"/>
  <c r="D1601" i="2"/>
  <c r="D1609" i="2"/>
  <c r="D1787" i="2"/>
  <c r="D1795" i="2"/>
  <c r="D1976" i="2"/>
  <c r="D1984" i="2"/>
  <c r="D2097" i="2"/>
  <c r="D2105" i="2"/>
  <c r="D2193" i="2"/>
  <c r="D2279" i="2"/>
  <c r="C22" i="2"/>
  <c r="C131" i="2"/>
  <c r="C139" i="2"/>
  <c r="C305" i="2"/>
  <c r="C313" i="2"/>
  <c r="C425" i="2"/>
  <c r="C433" i="2"/>
  <c r="C566" i="2"/>
  <c r="C676" i="2"/>
  <c r="C684" i="2"/>
  <c r="C803" i="2"/>
  <c r="C935" i="2"/>
  <c r="C943" i="2"/>
  <c r="C1040" i="2"/>
  <c r="C1123" i="2"/>
  <c r="C1209" i="2"/>
  <c r="C1284" i="2"/>
  <c r="C1292" i="2"/>
  <c r="C1396" i="2"/>
  <c r="C1501" i="2"/>
  <c r="C1595" i="2"/>
  <c r="C1603" i="2"/>
  <c r="C1727" i="2"/>
  <c r="C1789" i="2"/>
  <c r="C1906" i="2"/>
  <c r="C1978" i="2"/>
  <c r="C1986" i="2"/>
  <c r="C2099" i="2"/>
  <c r="C2187" i="2"/>
  <c r="C2195" i="2"/>
  <c r="C2281" i="2"/>
  <c r="B2280" i="2"/>
  <c r="B2194" i="2"/>
  <c r="B2186" i="2"/>
  <c r="B2098" i="2"/>
  <c r="B1985" i="2"/>
  <c r="B1977" i="2"/>
  <c r="B1905" i="2"/>
  <c r="B1788" i="2"/>
  <c r="B1726" i="2"/>
  <c r="B1602" i="2"/>
  <c r="B1594" i="2"/>
  <c r="B1500" i="2"/>
  <c r="B1395" i="2"/>
  <c r="B1291" i="2"/>
  <c r="B1283" i="2"/>
  <c r="B1208" i="2"/>
  <c r="B1122" i="2"/>
  <c r="B1039" i="2"/>
  <c r="B942" i="2"/>
  <c r="B934" i="2"/>
  <c r="B802" i="2"/>
  <c r="B683" i="2"/>
  <c r="B675" i="2"/>
  <c r="B565" i="2"/>
  <c r="B432" i="2"/>
  <c r="B424" i="2"/>
  <c r="B312" i="2"/>
  <c r="B228" i="2"/>
  <c r="B138" i="2"/>
  <c r="B29" i="2"/>
  <c r="B21" i="2"/>
  <c r="K19" i="2"/>
  <c r="K136" i="2"/>
  <c r="K226" i="2"/>
  <c r="K310" i="2"/>
  <c r="K422" i="2"/>
  <c r="K430" i="2"/>
  <c r="K563" i="2"/>
  <c r="K571" i="2"/>
  <c r="K681" i="2"/>
  <c r="K800" i="2"/>
  <c r="K864" i="2"/>
  <c r="K940" i="2"/>
  <c r="K1037" i="2"/>
  <c r="K1045" i="2"/>
  <c r="K1128" i="2"/>
  <c r="K1214" i="2"/>
  <c r="K1289" i="2"/>
  <c r="K1393" i="2"/>
  <c r="K1498" i="2"/>
  <c r="K1506" i="2"/>
  <c r="K1600" i="2"/>
  <c r="K1608" i="2"/>
  <c r="K1786" i="2"/>
  <c r="K1794" i="2"/>
  <c r="K1911" i="2"/>
  <c r="K1983" i="2"/>
  <c r="K2096" i="2"/>
  <c r="K2104" i="2"/>
  <c r="K2192" i="2"/>
  <c r="K2278" i="2"/>
  <c r="J22" i="2"/>
  <c r="J131" i="2"/>
  <c r="J139" i="2"/>
  <c r="J305" i="2"/>
  <c r="J313" i="2"/>
  <c r="J425" i="2"/>
  <c r="J433" i="2"/>
  <c r="J566" i="2"/>
  <c r="J676" i="2"/>
  <c r="J684" i="2"/>
  <c r="J803" i="2"/>
  <c r="J935" i="2"/>
  <c r="J943" i="2"/>
  <c r="J1040" i="2"/>
  <c r="J1123" i="2"/>
  <c r="J1209" i="2"/>
  <c r="J1284" i="2"/>
  <c r="J1292" i="2"/>
  <c r="J1396" i="2"/>
  <c r="J1501" i="2"/>
  <c r="J1595" i="2"/>
  <c r="J1603" i="2"/>
  <c r="J1727" i="2"/>
  <c r="J1789" i="2"/>
  <c r="J1906" i="2"/>
  <c r="J1978" i="2"/>
  <c r="J1986" i="2"/>
  <c r="J2099" i="2"/>
  <c r="J2187" i="2"/>
  <c r="J2195" i="2"/>
  <c r="J2281" i="2"/>
  <c r="I17" i="2"/>
  <c r="I25" i="2"/>
  <c r="I134" i="2"/>
  <c r="I142" i="2"/>
  <c r="I308" i="2"/>
  <c r="I316" i="2"/>
  <c r="I428" i="2"/>
  <c r="I561" i="2"/>
  <c r="I569" i="2"/>
  <c r="I679" i="2"/>
  <c r="I798" i="2"/>
  <c r="I862" i="2"/>
  <c r="I938" i="2"/>
  <c r="I946" i="2"/>
  <c r="I1043" i="2"/>
  <c r="I1126" i="2"/>
  <c r="I1212" i="2"/>
  <c r="I1287" i="2"/>
  <c r="I1295" i="2"/>
  <c r="I1399" i="2"/>
  <c r="I1504" i="2"/>
  <c r="I1598" i="2"/>
  <c r="I1606" i="2"/>
  <c r="I1784" i="2"/>
  <c r="I1792" i="2"/>
  <c r="I1909" i="2"/>
  <c r="I1981" i="2"/>
  <c r="I1989" i="2"/>
  <c r="I2102" i="2"/>
  <c r="I2190" i="2"/>
  <c r="I2198" i="2"/>
  <c r="I2284" i="2"/>
  <c r="H20" i="2"/>
  <c r="H28" i="2"/>
  <c r="H137" i="2"/>
  <c r="H227" i="2"/>
  <c r="H311" i="2"/>
  <c r="H423" i="2"/>
  <c r="H431" i="2"/>
  <c r="H564" i="2"/>
  <c r="H572" i="2"/>
  <c r="H682" i="2"/>
  <c r="H801" i="2"/>
  <c r="H865" i="2"/>
  <c r="H941" i="2"/>
  <c r="H1038" i="2"/>
  <c r="H1121" i="2"/>
  <c r="H1129" i="2"/>
  <c r="H1282" i="2"/>
  <c r="H1290" i="2"/>
  <c r="H1394" i="2"/>
  <c r="H1499" i="2"/>
  <c r="H1507" i="2"/>
  <c r="H1601" i="2"/>
  <c r="H1609" i="2"/>
  <c r="H1787" i="2"/>
  <c r="H1795" i="2"/>
  <c r="H1976" i="2"/>
  <c r="H1984" i="2"/>
  <c r="H2097" i="2"/>
  <c r="H2105" i="2"/>
  <c r="H2193" i="2"/>
  <c r="H2279" i="2"/>
  <c r="G15" i="2"/>
  <c r="G23" i="2"/>
  <c r="G132" i="2"/>
  <c r="G140" i="2"/>
  <c r="G306" i="2"/>
  <c r="G314" i="2"/>
  <c r="G426" i="2"/>
  <c r="G434" i="2"/>
  <c r="G567" i="2"/>
  <c r="G677" i="2"/>
  <c r="G685" i="2"/>
  <c r="G860" i="2"/>
  <c r="G936" i="2"/>
  <c r="G944" i="2"/>
  <c r="G1041" i="2"/>
  <c r="G1124" i="2"/>
  <c r="G1210" i="2"/>
  <c r="G1285" i="2"/>
  <c r="G1293" i="2"/>
  <c r="G1397" i="2"/>
  <c r="G1502" i="2"/>
  <c r="G1596" i="2"/>
  <c r="G1604" i="2"/>
  <c r="G1782" i="2"/>
  <c r="G1790" i="2"/>
  <c r="G1907" i="2"/>
  <c r="G1979" i="2"/>
  <c r="G1987" i="2"/>
  <c r="G2100" i="2"/>
  <c r="G2188" i="2"/>
  <c r="G2196" i="2"/>
  <c r="G2282" i="2"/>
  <c r="F18" i="2"/>
  <c r="F26" i="2"/>
  <c r="F135" i="2"/>
  <c r="F225" i="2"/>
  <c r="F309" i="2"/>
  <c r="F317" i="2"/>
  <c r="F429" i="2"/>
  <c r="F562" i="2"/>
  <c r="F570" i="2"/>
  <c r="F680" i="2"/>
  <c r="F799" i="2"/>
  <c r="F863" i="2"/>
  <c r="F939" i="2"/>
  <c r="F1036" i="2"/>
  <c r="F1044" i="2"/>
  <c r="F1127" i="2"/>
  <c r="F1213" i="2"/>
  <c r="F1288" i="2"/>
  <c r="F1392" i="2"/>
  <c r="F1400" i="2"/>
  <c r="F1505" i="2"/>
  <c r="F1599" i="2"/>
  <c r="F1607" i="2"/>
  <c r="F1785" i="2"/>
  <c r="F1793" i="2"/>
  <c r="F1910" i="2"/>
  <c r="F1982" i="2"/>
  <c r="F2095" i="2"/>
  <c r="F2103" i="2"/>
  <c r="F2191" i="2"/>
  <c r="F2277" i="2"/>
  <c r="F2285" i="2"/>
  <c r="E21" i="2"/>
  <c r="E29" i="2"/>
  <c r="E138" i="2"/>
  <c r="E228" i="2"/>
  <c r="E312" i="2"/>
  <c r="E424" i="2"/>
  <c r="E432" i="2"/>
  <c r="E565" i="2"/>
  <c r="E675" i="2"/>
  <c r="E683" i="2"/>
  <c r="E802" i="2"/>
  <c r="E934" i="2"/>
  <c r="E942" i="2"/>
  <c r="E1039" i="2"/>
  <c r="E1122" i="2"/>
  <c r="E1208" i="2"/>
  <c r="E1283" i="2"/>
  <c r="E1291" i="2"/>
  <c r="E1395" i="2"/>
  <c r="E1500" i="2"/>
  <c r="E1594" i="2"/>
  <c r="E1602" i="2"/>
  <c r="E1726" i="2"/>
  <c r="E1788" i="2"/>
  <c r="E1905" i="2"/>
  <c r="E1977" i="2"/>
  <c r="E1985" i="2"/>
  <c r="E2098" i="2"/>
  <c r="E2186" i="2"/>
  <c r="E2194" i="2"/>
  <c r="E2280" i="2"/>
  <c r="D16" i="2"/>
  <c r="D24" i="2"/>
  <c r="D133" i="2"/>
  <c r="D141" i="2"/>
  <c r="D307" i="2"/>
  <c r="D315" i="2"/>
  <c r="D427" i="2"/>
  <c r="D560" i="2"/>
  <c r="B17" i="2"/>
  <c r="B134" i="2"/>
  <c r="B308" i="2"/>
  <c r="B428" i="2"/>
  <c r="B569" i="2"/>
  <c r="B798" i="2"/>
  <c r="B938" i="2"/>
  <c r="B1043" i="2"/>
  <c r="B1212" i="2"/>
  <c r="B1295" i="2"/>
  <c r="B1504" i="2"/>
  <c r="B1606" i="2"/>
  <c r="B1792" i="2"/>
  <c r="B1981" i="2"/>
  <c r="B2102" i="2"/>
  <c r="B2198" i="2"/>
  <c r="C2277" i="2"/>
  <c r="C2103" i="2"/>
  <c r="C1982" i="2"/>
  <c r="C1793" i="2"/>
  <c r="C1607" i="2"/>
  <c r="C1505" i="2"/>
  <c r="C1392" i="2"/>
  <c r="C1213" i="2"/>
  <c r="C1044" i="2"/>
  <c r="C939" i="2"/>
  <c r="C799" i="2"/>
  <c r="C570" i="2"/>
  <c r="C429" i="2"/>
  <c r="C309" i="2"/>
  <c r="C135" i="2"/>
  <c r="C18" i="2"/>
  <c r="D2283" i="2"/>
  <c r="D2189" i="2"/>
  <c r="D1988" i="2"/>
  <c r="D1908" i="2"/>
  <c r="D1783" i="2"/>
  <c r="D1597" i="2"/>
  <c r="D1398" i="2"/>
  <c r="D1286" i="2"/>
  <c r="D1125" i="2"/>
  <c r="D945" i="2"/>
  <c r="D861" i="2"/>
  <c r="D678" i="2"/>
  <c r="D31" i="2"/>
  <c r="D33" i="2"/>
  <c r="D35" i="2"/>
  <c r="D37" i="2"/>
  <c r="D39" i="2"/>
  <c r="D41" i="2"/>
  <c r="D143" i="2"/>
  <c r="D145" i="2"/>
  <c r="D147" i="2"/>
  <c r="D149" i="2"/>
  <c r="D151" i="2"/>
  <c r="D153" i="2"/>
  <c r="D155" i="2"/>
  <c r="D230" i="2"/>
  <c r="D232" i="2"/>
  <c r="D319" i="2"/>
  <c r="D321" i="2"/>
  <c r="D323" i="2"/>
  <c r="D325" i="2"/>
  <c r="D327" i="2"/>
  <c r="D329" i="2"/>
  <c r="D331" i="2"/>
  <c r="D333" i="2"/>
  <c r="D436" i="2"/>
  <c r="D438" i="2"/>
  <c r="D440" i="2"/>
  <c r="D442" i="2"/>
  <c r="D444" i="2"/>
  <c r="D446" i="2"/>
  <c r="D448" i="2"/>
  <c r="D450" i="2"/>
  <c r="D574" i="2"/>
  <c r="D576" i="2"/>
  <c r="D578" i="2"/>
  <c r="D580" i="2"/>
  <c r="D582" i="2"/>
  <c r="D584" i="2"/>
  <c r="D686" i="2"/>
  <c r="D688" i="2"/>
  <c r="D690" i="2"/>
  <c r="D692" i="2"/>
  <c r="D694" i="2"/>
  <c r="D696" i="2"/>
  <c r="D698" i="2"/>
  <c r="D700" i="2"/>
  <c r="D702" i="2"/>
  <c r="D704" i="2"/>
  <c r="D706" i="2"/>
  <c r="D708" i="2"/>
  <c r="D804" i="2"/>
  <c r="D806" i="2"/>
  <c r="D808" i="2"/>
  <c r="D810" i="2"/>
  <c r="D812" i="2"/>
  <c r="D866" i="2"/>
  <c r="D868" i="2"/>
  <c r="D870" i="2"/>
  <c r="D947" i="2"/>
  <c r="D949" i="2"/>
  <c r="D951" i="2"/>
  <c r="D953" i="2"/>
  <c r="D955" i="2"/>
  <c r="D957" i="2"/>
  <c r="D959" i="2"/>
  <c r="D1047" i="2"/>
  <c r="D1049" i="2"/>
  <c r="D1051" i="2"/>
  <c r="D1053" i="2"/>
  <c r="D1055" i="2"/>
  <c r="D1130" i="2"/>
  <c r="D1132" i="2"/>
  <c r="D1134" i="2"/>
  <c r="D1136" i="2"/>
  <c r="D1138" i="2"/>
  <c r="D1216" i="2"/>
  <c r="D1218" i="2"/>
  <c r="D1220" i="2"/>
  <c r="D1222" i="2"/>
  <c r="D1297" i="2"/>
  <c r="D1299" i="2"/>
  <c r="D1301" i="2"/>
  <c r="D1303" i="2"/>
  <c r="D1305" i="2"/>
  <c r="D1307" i="2"/>
  <c r="D1309" i="2"/>
  <c r="D1401" i="2"/>
  <c r="D1403" i="2"/>
  <c r="D1405" i="2"/>
  <c r="D1407" i="2"/>
  <c r="D1409" i="2"/>
  <c r="D1508" i="2"/>
  <c r="D1510" i="2"/>
  <c r="D1512" i="2"/>
  <c r="D1514" i="2"/>
  <c r="D1516" i="2"/>
  <c r="D1518" i="2"/>
  <c r="D1520" i="2"/>
  <c r="D1610" i="2"/>
  <c r="D1612" i="2"/>
  <c r="D1614" i="2"/>
  <c r="D1616" i="2"/>
  <c r="D1618" i="2"/>
  <c r="D1620" i="2"/>
  <c r="D1622" i="2"/>
  <c r="D1624" i="2"/>
  <c r="D1626" i="2"/>
  <c r="D1628" i="2"/>
  <c r="D1630" i="2"/>
  <c r="D1728" i="2"/>
  <c r="D1796" i="2"/>
  <c r="D1798" i="2"/>
  <c r="D1800" i="2"/>
  <c r="D1802" i="2"/>
  <c r="D1804" i="2"/>
  <c r="D1806" i="2"/>
  <c r="D1808" i="2"/>
  <c r="D1810" i="2"/>
  <c r="D1913" i="2"/>
  <c r="D1915" i="2"/>
  <c r="D1917" i="2"/>
  <c r="D1990" i="2"/>
  <c r="D1992" i="2"/>
  <c r="D1994" i="2"/>
  <c r="D1996" i="2"/>
  <c r="D1998" i="2"/>
  <c r="D2000" i="2"/>
  <c r="D2002" i="2"/>
  <c r="D2004" i="2"/>
  <c r="D2006" i="2"/>
  <c r="D2106" i="2"/>
  <c r="D2108" i="2"/>
  <c r="D2110" i="2"/>
  <c r="D2112" i="2"/>
  <c r="D2114" i="2"/>
  <c r="D2116" i="2"/>
  <c r="D2118" i="2"/>
  <c r="D2120" i="2"/>
  <c r="D2122" i="2"/>
  <c r="D2124" i="2"/>
  <c r="D2199" i="2"/>
  <c r="D2201" i="2"/>
  <c r="D2203" i="2"/>
  <c r="D2205" i="2"/>
  <c r="D2207" i="2"/>
  <c r="D2209" i="2"/>
  <c r="D2287" i="2"/>
  <c r="D2289" i="2"/>
  <c r="D2291" i="2"/>
  <c r="D2293" i="2"/>
  <c r="K30" i="2"/>
  <c r="K32" i="2"/>
  <c r="K34" i="2"/>
  <c r="K36" i="2"/>
  <c r="K38" i="2"/>
  <c r="K40" i="2"/>
  <c r="K42" i="2"/>
  <c r="K144" i="2"/>
  <c r="K146" i="2"/>
  <c r="K148" i="2"/>
  <c r="K150" i="2"/>
  <c r="K152" i="2"/>
  <c r="K154" i="2"/>
  <c r="K229" i="2"/>
  <c r="K231" i="2"/>
  <c r="K318" i="2"/>
  <c r="K320" i="2"/>
  <c r="K322" i="2"/>
  <c r="K324" i="2"/>
  <c r="K326" i="2"/>
  <c r="K328" i="2"/>
  <c r="K330" i="2"/>
  <c r="K332" i="2"/>
  <c r="K435" i="2"/>
  <c r="K437" i="2"/>
  <c r="K439" i="2"/>
  <c r="K441" i="2"/>
  <c r="K443" i="2"/>
  <c r="K445" i="2"/>
  <c r="K447" i="2"/>
  <c r="K449" i="2"/>
  <c r="K573" i="2"/>
  <c r="K575" i="2"/>
  <c r="K577" i="2"/>
  <c r="K579" i="2"/>
  <c r="K581" i="2"/>
  <c r="K583" i="2"/>
  <c r="K585" i="2"/>
  <c r="K687" i="2"/>
  <c r="K689" i="2"/>
  <c r="K691" i="2"/>
  <c r="K693" i="2"/>
  <c r="K695" i="2"/>
  <c r="K697" i="2"/>
  <c r="K699" i="2"/>
  <c r="K701" i="2"/>
  <c r="K703" i="2"/>
  <c r="K705" i="2"/>
  <c r="K707" i="2"/>
  <c r="K709" i="2"/>
  <c r="K805" i="2"/>
  <c r="K807" i="2"/>
  <c r="K809" i="2"/>
  <c r="K811" i="2"/>
  <c r="K813" i="2"/>
  <c r="K867" i="2"/>
  <c r="K869" i="2"/>
  <c r="K871" i="2"/>
  <c r="K948" i="2"/>
  <c r="K950" i="2"/>
  <c r="K952" i="2"/>
  <c r="K954" i="2"/>
  <c r="K956" i="2"/>
  <c r="K958" i="2"/>
  <c r="K1046" i="2"/>
  <c r="K1048" i="2"/>
  <c r="K1050" i="2"/>
  <c r="K1052" i="2"/>
  <c r="K1054" i="2"/>
  <c r="K1056" i="2"/>
  <c r="K1131" i="2"/>
  <c r="K1133" i="2"/>
  <c r="K1135" i="2"/>
  <c r="K1137" i="2"/>
  <c r="K1215" i="2"/>
  <c r="K1217" i="2"/>
  <c r="K1219" i="2"/>
  <c r="K1221" i="2"/>
  <c r="K1296" i="2"/>
  <c r="K1298" i="2"/>
  <c r="K1300" i="2"/>
  <c r="K1302" i="2"/>
  <c r="K1304" i="2"/>
  <c r="K1306" i="2"/>
  <c r="K1308" i="2"/>
  <c r="K1310" i="2"/>
  <c r="K1402" i="2"/>
  <c r="K1404" i="2"/>
  <c r="K1406" i="2"/>
  <c r="K1408" i="2"/>
  <c r="K1410" i="2"/>
  <c r="K1509" i="2"/>
  <c r="K1511" i="2"/>
  <c r="K1513" i="2"/>
  <c r="K1515" i="2"/>
  <c r="K1517" i="2"/>
  <c r="K1519" i="2"/>
  <c r="K1521" i="2"/>
  <c r="K1611" i="2"/>
  <c r="K1613" i="2"/>
  <c r="K1615" i="2"/>
  <c r="K1617" i="2"/>
  <c r="K1619" i="2"/>
  <c r="K1621" i="2"/>
  <c r="K1623" i="2"/>
  <c r="K1625" i="2"/>
  <c r="K1627" i="2"/>
  <c r="K1629" i="2"/>
  <c r="K1631" i="2"/>
  <c r="K1729" i="2"/>
  <c r="K1797" i="2"/>
  <c r="K1799" i="2"/>
  <c r="K1801" i="2"/>
  <c r="K1803" i="2"/>
  <c r="K1805" i="2"/>
  <c r="K1807" i="2"/>
  <c r="K1809" i="2"/>
  <c r="K1912" i="2"/>
  <c r="K1914" i="2"/>
  <c r="K1916" i="2"/>
  <c r="K1918" i="2"/>
  <c r="K1991" i="2"/>
  <c r="K1993" i="2"/>
  <c r="K1995" i="2"/>
  <c r="K1997" i="2"/>
  <c r="K1999" i="2"/>
  <c r="K2001" i="2"/>
  <c r="K2003" i="2"/>
  <c r="K2005" i="2"/>
  <c r="K2007" i="2"/>
  <c r="K2107" i="2"/>
  <c r="K2109" i="2"/>
  <c r="K2111" i="2"/>
  <c r="K2113" i="2"/>
  <c r="K2115" i="2"/>
  <c r="K2117" i="2"/>
  <c r="K2119" i="2"/>
  <c r="K2121" i="2"/>
  <c r="K2123" i="2"/>
  <c r="K2125" i="2"/>
  <c r="K2200" i="2"/>
  <c r="K2202" i="2"/>
  <c r="K2204" i="2"/>
  <c r="K2206" i="2"/>
  <c r="K2208" i="2"/>
  <c r="K2286" i="2"/>
  <c r="K2288" i="2"/>
  <c r="K2290" i="2"/>
  <c r="K2292" i="2"/>
  <c r="K2294" i="2"/>
  <c r="J31" i="2"/>
  <c r="J33" i="2"/>
  <c r="J35" i="2"/>
  <c r="J37" i="2"/>
  <c r="J39" i="2"/>
  <c r="J41" i="2"/>
  <c r="J143" i="2"/>
  <c r="J145" i="2"/>
  <c r="J147" i="2"/>
  <c r="J149" i="2"/>
  <c r="J151" i="2"/>
  <c r="J153" i="2"/>
  <c r="J155" i="2"/>
  <c r="J230" i="2"/>
  <c r="J232" i="2"/>
  <c r="J319" i="2"/>
  <c r="J321" i="2"/>
  <c r="J323" i="2"/>
  <c r="J325" i="2"/>
  <c r="J327" i="2"/>
  <c r="J329" i="2"/>
  <c r="J331" i="2"/>
  <c r="J333" i="2"/>
  <c r="J436" i="2"/>
  <c r="J438" i="2"/>
  <c r="J440" i="2"/>
  <c r="J442" i="2"/>
  <c r="J444" i="2"/>
  <c r="J446" i="2"/>
  <c r="J448" i="2"/>
  <c r="J450" i="2"/>
  <c r="J574" i="2"/>
  <c r="J576" i="2"/>
  <c r="J578" i="2"/>
  <c r="J580" i="2"/>
  <c r="J582" i="2"/>
  <c r="J584" i="2"/>
  <c r="J686" i="2"/>
  <c r="J688" i="2"/>
  <c r="J690" i="2"/>
  <c r="J692" i="2"/>
  <c r="J694" i="2"/>
  <c r="J696" i="2"/>
  <c r="J698" i="2"/>
  <c r="J700" i="2"/>
  <c r="J702" i="2"/>
  <c r="J704" i="2"/>
  <c r="J706" i="2"/>
  <c r="J708" i="2"/>
  <c r="J804" i="2"/>
  <c r="J806" i="2"/>
  <c r="J808" i="2"/>
  <c r="J810" i="2"/>
  <c r="J812" i="2"/>
  <c r="J866" i="2"/>
  <c r="J868" i="2"/>
  <c r="J870" i="2"/>
  <c r="J947" i="2"/>
  <c r="J949" i="2"/>
  <c r="J951" i="2"/>
  <c r="J953" i="2"/>
  <c r="J955" i="2"/>
  <c r="J957" i="2"/>
  <c r="J959" i="2"/>
  <c r="J1047" i="2"/>
  <c r="J1049" i="2"/>
  <c r="J1051" i="2"/>
  <c r="J1053" i="2"/>
  <c r="J1055" i="2"/>
  <c r="J1130" i="2"/>
  <c r="J1132" i="2"/>
  <c r="J1134" i="2"/>
  <c r="J1136" i="2"/>
  <c r="J1138" i="2"/>
  <c r="J1216" i="2"/>
  <c r="J1218" i="2"/>
  <c r="J1220" i="2"/>
  <c r="J1222" i="2"/>
  <c r="J1297" i="2"/>
  <c r="J1299" i="2"/>
  <c r="J1301" i="2"/>
  <c r="J1303" i="2"/>
  <c r="J1305" i="2"/>
  <c r="J1307" i="2"/>
  <c r="J1309" i="2"/>
  <c r="J1401" i="2"/>
  <c r="J1403" i="2"/>
  <c r="J1405" i="2"/>
  <c r="J1407" i="2"/>
  <c r="J1409" i="2"/>
  <c r="J1508" i="2"/>
  <c r="J1510" i="2"/>
  <c r="J1512" i="2"/>
  <c r="J1514" i="2"/>
  <c r="J1516" i="2"/>
  <c r="J1518" i="2"/>
  <c r="J1520" i="2"/>
  <c r="J1610" i="2"/>
  <c r="J1612" i="2"/>
  <c r="J1614" i="2"/>
  <c r="J1616" i="2"/>
  <c r="J1618" i="2"/>
  <c r="J1620" i="2"/>
  <c r="J1622" i="2"/>
  <c r="J1624" i="2"/>
  <c r="J1626" i="2"/>
  <c r="J1628" i="2"/>
  <c r="J1630" i="2"/>
  <c r="J1728" i="2"/>
  <c r="J1796" i="2"/>
  <c r="J1798" i="2"/>
  <c r="J1800" i="2"/>
  <c r="J1802" i="2"/>
  <c r="J1804" i="2"/>
  <c r="J1806" i="2"/>
  <c r="J1808" i="2"/>
  <c r="J1810" i="2"/>
  <c r="J1913" i="2"/>
  <c r="J1915" i="2"/>
  <c r="J1917" i="2"/>
  <c r="J1990" i="2"/>
  <c r="J1992" i="2"/>
  <c r="J1994" i="2"/>
  <c r="J1996" i="2"/>
  <c r="J1998" i="2"/>
  <c r="J2000" i="2"/>
  <c r="J2002" i="2"/>
  <c r="J2004" i="2"/>
  <c r="J2006" i="2"/>
  <c r="J2106" i="2"/>
  <c r="J2108" i="2"/>
  <c r="J2110" i="2"/>
  <c r="J2112" i="2"/>
  <c r="J2114" i="2"/>
  <c r="J2116" i="2"/>
  <c r="J2118" i="2"/>
  <c r="J2120" i="2"/>
  <c r="J2122" i="2"/>
  <c r="J2124" i="2"/>
  <c r="J2199" i="2"/>
  <c r="J2201" i="2"/>
  <c r="J2203" i="2"/>
  <c r="J2205" i="2"/>
  <c r="J2207" i="2"/>
  <c r="J2209" i="2"/>
  <c r="J2287" i="2"/>
  <c r="J2289" i="2"/>
  <c r="J2291" i="2"/>
  <c r="J2293" i="2"/>
  <c r="I30" i="2"/>
  <c r="I32" i="2"/>
  <c r="I34" i="2"/>
  <c r="I36" i="2"/>
  <c r="I38" i="2"/>
  <c r="I40" i="2"/>
  <c r="I42" i="2"/>
  <c r="I144" i="2"/>
  <c r="I146" i="2"/>
  <c r="I148" i="2"/>
  <c r="I150" i="2"/>
  <c r="I152" i="2"/>
  <c r="I154" i="2"/>
  <c r="I229" i="2"/>
  <c r="I231" i="2"/>
  <c r="I318" i="2"/>
  <c r="I320" i="2"/>
  <c r="I322" i="2"/>
  <c r="I324" i="2"/>
  <c r="I326" i="2"/>
  <c r="I328" i="2"/>
  <c r="I330" i="2"/>
  <c r="I332" i="2"/>
  <c r="I435" i="2"/>
  <c r="I437" i="2"/>
  <c r="I439" i="2"/>
  <c r="I441" i="2"/>
  <c r="I443" i="2"/>
  <c r="I445" i="2"/>
  <c r="I447" i="2"/>
  <c r="I449" i="2"/>
  <c r="I573" i="2"/>
  <c r="I575" i="2"/>
  <c r="I577" i="2"/>
  <c r="I579" i="2"/>
  <c r="I581" i="2"/>
  <c r="I583" i="2"/>
  <c r="I585" i="2"/>
  <c r="I687" i="2"/>
  <c r="I689" i="2"/>
  <c r="I691" i="2"/>
  <c r="I693" i="2"/>
  <c r="I695" i="2"/>
  <c r="I697" i="2"/>
  <c r="I699" i="2"/>
  <c r="I701" i="2"/>
  <c r="I703" i="2"/>
  <c r="I705" i="2"/>
  <c r="I707" i="2"/>
  <c r="I709" i="2"/>
  <c r="I805" i="2"/>
  <c r="I807" i="2"/>
  <c r="I809" i="2"/>
  <c r="I811" i="2"/>
  <c r="I813" i="2"/>
  <c r="I867" i="2"/>
  <c r="I869" i="2"/>
  <c r="I871" i="2"/>
  <c r="I948" i="2"/>
  <c r="I950" i="2"/>
  <c r="I952" i="2"/>
  <c r="I954" i="2"/>
  <c r="I956" i="2"/>
  <c r="I958" i="2"/>
  <c r="I1046" i="2"/>
  <c r="I1048" i="2"/>
  <c r="I1050" i="2"/>
  <c r="I1052" i="2"/>
  <c r="I1054" i="2"/>
  <c r="I1056" i="2"/>
  <c r="I1131" i="2"/>
  <c r="I1133" i="2"/>
  <c r="I1135" i="2"/>
  <c r="I1137" i="2"/>
  <c r="I1215" i="2"/>
  <c r="I1217" i="2"/>
  <c r="I1219" i="2"/>
  <c r="I1221" i="2"/>
  <c r="I1296" i="2"/>
  <c r="I1298" i="2"/>
  <c r="I1300" i="2"/>
  <c r="I1302" i="2"/>
  <c r="I1304" i="2"/>
  <c r="I1306" i="2"/>
  <c r="I1308" i="2"/>
  <c r="I1310" i="2"/>
  <c r="I1402" i="2"/>
  <c r="I1404" i="2"/>
  <c r="I1406" i="2"/>
  <c r="I1408" i="2"/>
  <c r="I1410" i="2"/>
  <c r="I1509" i="2"/>
  <c r="I1511" i="2"/>
  <c r="I1513" i="2"/>
  <c r="I1515" i="2"/>
  <c r="I1517" i="2"/>
  <c r="I1519" i="2"/>
  <c r="I1521" i="2"/>
  <c r="I1611" i="2"/>
  <c r="I1613" i="2"/>
  <c r="I1615" i="2"/>
  <c r="I1617" i="2"/>
  <c r="I1619" i="2"/>
  <c r="I1621" i="2"/>
  <c r="I1623" i="2"/>
  <c r="I1625" i="2"/>
  <c r="I1627" i="2"/>
  <c r="I1629" i="2"/>
  <c r="I1631" i="2"/>
  <c r="I1729" i="2"/>
  <c r="I1797" i="2"/>
  <c r="I1799" i="2"/>
  <c r="I1801" i="2"/>
  <c r="I1803" i="2"/>
  <c r="I1805" i="2"/>
  <c r="I1807" i="2"/>
  <c r="I1809" i="2"/>
  <c r="I1912" i="2"/>
  <c r="I1914" i="2"/>
  <c r="I1916" i="2"/>
  <c r="I1918" i="2"/>
  <c r="I1991" i="2"/>
  <c r="I1993" i="2"/>
  <c r="I1995" i="2"/>
  <c r="I1997" i="2"/>
  <c r="I1999" i="2"/>
  <c r="I2001" i="2"/>
  <c r="I2003" i="2"/>
  <c r="I2005" i="2"/>
  <c r="I2007" i="2"/>
  <c r="I2107" i="2"/>
  <c r="I2109" i="2"/>
  <c r="I2111" i="2"/>
  <c r="I2113" i="2"/>
  <c r="I2115" i="2"/>
  <c r="I2117" i="2"/>
  <c r="I2119" i="2"/>
  <c r="I2121" i="2"/>
  <c r="I2123" i="2"/>
  <c r="I2125" i="2"/>
  <c r="I2200" i="2"/>
  <c r="I2202" i="2"/>
  <c r="I2204" i="2"/>
  <c r="I2206" i="2"/>
  <c r="I2208" i="2"/>
  <c r="I2286" i="2"/>
  <c r="I2288" i="2"/>
  <c r="I2290" i="2"/>
  <c r="I2292" i="2"/>
  <c r="I2294" i="2"/>
  <c r="H31" i="2"/>
  <c r="H33" i="2"/>
  <c r="H35" i="2"/>
  <c r="H37" i="2"/>
  <c r="H39" i="2"/>
  <c r="H41" i="2"/>
  <c r="H143" i="2"/>
  <c r="H145" i="2"/>
  <c r="H147" i="2"/>
  <c r="H149" i="2"/>
  <c r="H151" i="2"/>
  <c r="H153" i="2"/>
  <c r="H155" i="2"/>
  <c r="H230" i="2"/>
  <c r="H232" i="2"/>
  <c r="H319" i="2"/>
  <c r="H321" i="2"/>
  <c r="H323" i="2"/>
  <c r="H325" i="2"/>
  <c r="H327" i="2"/>
  <c r="H329" i="2"/>
  <c r="H331" i="2"/>
  <c r="H333" i="2"/>
  <c r="H436" i="2"/>
  <c r="H438" i="2"/>
  <c r="H440" i="2"/>
  <c r="H442" i="2"/>
  <c r="H444" i="2"/>
  <c r="H446" i="2"/>
  <c r="H448" i="2"/>
  <c r="H450" i="2"/>
  <c r="H574" i="2"/>
  <c r="H576" i="2"/>
  <c r="H578" i="2"/>
  <c r="H580" i="2"/>
  <c r="H582" i="2"/>
  <c r="H584" i="2"/>
  <c r="H686" i="2"/>
  <c r="H688" i="2"/>
  <c r="H690" i="2"/>
  <c r="H692" i="2"/>
  <c r="H694" i="2"/>
  <c r="H696" i="2"/>
  <c r="H698" i="2"/>
  <c r="H700" i="2"/>
  <c r="H702" i="2"/>
  <c r="H704" i="2"/>
  <c r="H706" i="2"/>
  <c r="H708" i="2"/>
  <c r="H804" i="2"/>
  <c r="H806" i="2"/>
  <c r="H808" i="2"/>
  <c r="H810" i="2"/>
  <c r="H812" i="2"/>
  <c r="H866" i="2"/>
  <c r="H868" i="2"/>
  <c r="H870" i="2"/>
  <c r="H947" i="2"/>
  <c r="H949" i="2"/>
  <c r="H951" i="2"/>
  <c r="H953" i="2"/>
  <c r="H955" i="2"/>
  <c r="H957" i="2"/>
  <c r="H959" i="2"/>
  <c r="H1047" i="2"/>
  <c r="H1049" i="2"/>
  <c r="H1051" i="2"/>
  <c r="H1053" i="2"/>
  <c r="H1055" i="2"/>
  <c r="H1130" i="2"/>
  <c r="H1132" i="2"/>
  <c r="H1134" i="2"/>
  <c r="H1136" i="2"/>
  <c r="H1138" i="2"/>
  <c r="H1216" i="2"/>
  <c r="H1218" i="2"/>
  <c r="H1220" i="2"/>
  <c r="H1222" i="2"/>
  <c r="H1297" i="2"/>
  <c r="H1299" i="2"/>
  <c r="H1301" i="2"/>
  <c r="H1303" i="2"/>
  <c r="H1305" i="2"/>
  <c r="H1307" i="2"/>
  <c r="H1309" i="2"/>
  <c r="H1401" i="2"/>
  <c r="H1403" i="2"/>
  <c r="H1405" i="2"/>
  <c r="H1407" i="2"/>
  <c r="H1409" i="2"/>
  <c r="H1508" i="2"/>
  <c r="H1510" i="2"/>
  <c r="H1512" i="2"/>
  <c r="H1514" i="2"/>
  <c r="H1516" i="2"/>
  <c r="H1518" i="2"/>
  <c r="H1520" i="2"/>
  <c r="H1610" i="2"/>
  <c r="H1612" i="2"/>
  <c r="H1614" i="2"/>
  <c r="H1616" i="2"/>
  <c r="H1618" i="2"/>
  <c r="H1620" i="2"/>
  <c r="H1622" i="2"/>
  <c r="H1624" i="2"/>
  <c r="H1626" i="2"/>
  <c r="H1628" i="2"/>
  <c r="H1630" i="2"/>
  <c r="H1728" i="2"/>
  <c r="H1796" i="2"/>
  <c r="H1798" i="2"/>
  <c r="H1800" i="2"/>
  <c r="H1802" i="2"/>
  <c r="H1804" i="2"/>
  <c r="H1806" i="2"/>
  <c r="H1808" i="2"/>
  <c r="H1810" i="2"/>
  <c r="H1913" i="2"/>
  <c r="H1915" i="2"/>
  <c r="H1917" i="2"/>
  <c r="H1990" i="2"/>
  <c r="H1992" i="2"/>
  <c r="H1994" i="2"/>
  <c r="H1996" i="2"/>
  <c r="H1998" i="2"/>
  <c r="H2000" i="2"/>
  <c r="H2002" i="2"/>
  <c r="H2004" i="2"/>
  <c r="H2006" i="2"/>
  <c r="H2106" i="2"/>
  <c r="H2108" i="2"/>
  <c r="H2110" i="2"/>
  <c r="H2112" i="2"/>
  <c r="H2114" i="2"/>
  <c r="H2116" i="2"/>
  <c r="H2118" i="2"/>
  <c r="H2120" i="2"/>
  <c r="H2122" i="2"/>
  <c r="H2124" i="2"/>
  <c r="H2199" i="2"/>
  <c r="H2201" i="2"/>
  <c r="H2203" i="2"/>
  <c r="H2205" i="2"/>
  <c r="H2207" i="2"/>
  <c r="H2209" i="2"/>
  <c r="H2287" i="2"/>
  <c r="H2289" i="2"/>
  <c r="H2291" i="2"/>
  <c r="H2293" i="2"/>
  <c r="G30" i="2"/>
  <c r="G32" i="2"/>
  <c r="G34" i="2"/>
  <c r="G36" i="2"/>
  <c r="G38" i="2"/>
  <c r="G40" i="2"/>
  <c r="G42" i="2"/>
  <c r="G144" i="2"/>
  <c r="G146" i="2"/>
  <c r="G148" i="2"/>
  <c r="G150" i="2"/>
  <c r="G152" i="2"/>
  <c r="G154" i="2"/>
  <c r="G229" i="2"/>
  <c r="G231" i="2"/>
  <c r="G318" i="2"/>
  <c r="G320" i="2"/>
  <c r="G322" i="2"/>
  <c r="G324" i="2"/>
  <c r="G326" i="2"/>
  <c r="G328" i="2"/>
  <c r="G330" i="2"/>
  <c r="G332" i="2"/>
  <c r="G435" i="2"/>
  <c r="G437" i="2"/>
  <c r="G439" i="2"/>
  <c r="G441" i="2"/>
  <c r="G443" i="2"/>
  <c r="G445" i="2"/>
  <c r="G447" i="2"/>
  <c r="G449" i="2"/>
  <c r="G573" i="2"/>
  <c r="G575" i="2"/>
  <c r="G577" i="2"/>
  <c r="G579" i="2"/>
  <c r="G581" i="2"/>
  <c r="G583" i="2"/>
  <c r="G585" i="2"/>
  <c r="G687" i="2"/>
  <c r="G689" i="2"/>
  <c r="G691" i="2"/>
  <c r="G693" i="2"/>
  <c r="G695" i="2"/>
  <c r="G697" i="2"/>
  <c r="G699" i="2"/>
  <c r="G701" i="2"/>
  <c r="G703" i="2"/>
  <c r="G705" i="2"/>
  <c r="G707" i="2"/>
  <c r="G709" i="2"/>
  <c r="G805" i="2"/>
  <c r="G807" i="2"/>
  <c r="G809" i="2"/>
  <c r="G811" i="2"/>
  <c r="G813" i="2"/>
  <c r="G867" i="2"/>
  <c r="G869" i="2"/>
  <c r="G871" i="2"/>
  <c r="G948" i="2"/>
  <c r="G950" i="2"/>
  <c r="G952" i="2"/>
  <c r="G954" i="2"/>
  <c r="G956" i="2"/>
  <c r="G958" i="2"/>
  <c r="G1046" i="2"/>
  <c r="G1048" i="2"/>
  <c r="G1050" i="2"/>
  <c r="G1052" i="2"/>
  <c r="G1054" i="2"/>
  <c r="G1056" i="2"/>
  <c r="G1131" i="2"/>
  <c r="G1133" i="2"/>
  <c r="G1135" i="2"/>
  <c r="G1137" i="2"/>
  <c r="G1215" i="2"/>
  <c r="G1217" i="2"/>
  <c r="G1219" i="2"/>
  <c r="G1221" i="2"/>
  <c r="G1296" i="2"/>
  <c r="G1298" i="2"/>
  <c r="G1300" i="2"/>
  <c r="G1302" i="2"/>
  <c r="G1304" i="2"/>
  <c r="G1306" i="2"/>
  <c r="G1308" i="2"/>
  <c r="G1310" i="2"/>
  <c r="G1402" i="2"/>
  <c r="G1404" i="2"/>
  <c r="G1406" i="2"/>
  <c r="G1408" i="2"/>
  <c r="G1410" i="2"/>
  <c r="G1509" i="2"/>
  <c r="G1511" i="2"/>
  <c r="G1513" i="2"/>
  <c r="G1515" i="2"/>
  <c r="G1517" i="2"/>
  <c r="G1519" i="2"/>
  <c r="G1521" i="2"/>
  <c r="G1611" i="2"/>
  <c r="G1613" i="2"/>
  <c r="G1615" i="2"/>
  <c r="G1617" i="2"/>
  <c r="G1619" i="2"/>
  <c r="G1621" i="2"/>
  <c r="G1623" i="2"/>
  <c r="G1625" i="2"/>
  <c r="G1627" i="2"/>
  <c r="G1629" i="2"/>
  <c r="G1631" i="2"/>
  <c r="G1729" i="2"/>
  <c r="G1797" i="2"/>
  <c r="G1799" i="2"/>
  <c r="G1801" i="2"/>
  <c r="G1803" i="2"/>
  <c r="G1805" i="2"/>
  <c r="G1807" i="2"/>
  <c r="G1809" i="2"/>
  <c r="G1912" i="2"/>
  <c r="G1914" i="2"/>
  <c r="G1916" i="2"/>
  <c r="G1918" i="2"/>
  <c r="G1991" i="2"/>
  <c r="G1993" i="2"/>
  <c r="G1995" i="2"/>
  <c r="G1997" i="2"/>
  <c r="G1999" i="2"/>
  <c r="G2001" i="2"/>
  <c r="G2003" i="2"/>
  <c r="G2005" i="2"/>
  <c r="G2007" i="2"/>
  <c r="G2107" i="2"/>
  <c r="G2109" i="2"/>
  <c r="G2111" i="2"/>
  <c r="G2113" i="2"/>
  <c r="G2115" i="2"/>
  <c r="G2117" i="2"/>
  <c r="G2119" i="2"/>
  <c r="G2121" i="2"/>
  <c r="G2123" i="2"/>
  <c r="G2125" i="2"/>
  <c r="G2200" i="2"/>
  <c r="G2202" i="2"/>
  <c r="G2204" i="2"/>
  <c r="G2206" i="2"/>
  <c r="G2208" i="2"/>
  <c r="G2286" i="2"/>
  <c r="G2288" i="2"/>
  <c r="G2290" i="2"/>
  <c r="G2292" i="2"/>
  <c r="G2294" i="2"/>
  <c r="F31" i="2"/>
  <c r="F33" i="2"/>
  <c r="F35" i="2"/>
  <c r="F37" i="2"/>
  <c r="F39" i="2"/>
  <c r="F41" i="2"/>
  <c r="F143" i="2"/>
  <c r="F145" i="2"/>
  <c r="F147" i="2"/>
  <c r="F149" i="2"/>
  <c r="F151" i="2"/>
  <c r="F153" i="2"/>
  <c r="F155" i="2"/>
  <c r="F230" i="2"/>
  <c r="F232" i="2"/>
  <c r="F319" i="2"/>
  <c r="F321" i="2"/>
  <c r="F323" i="2"/>
  <c r="F325" i="2"/>
  <c r="F327" i="2"/>
  <c r="F329" i="2"/>
  <c r="F331" i="2"/>
  <c r="F333" i="2"/>
  <c r="F436" i="2"/>
  <c r="F438" i="2"/>
  <c r="F440" i="2"/>
  <c r="F442" i="2"/>
  <c r="F444" i="2"/>
  <c r="F446" i="2"/>
  <c r="F448" i="2"/>
  <c r="F450" i="2"/>
  <c r="F574" i="2"/>
  <c r="F576" i="2"/>
  <c r="F578" i="2"/>
  <c r="F580" i="2"/>
  <c r="F582" i="2"/>
  <c r="F584" i="2"/>
  <c r="F686" i="2"/>
  <c r="F688" i="2"/>
  <c r="F690" i="2"/>
  <c r="F692" i="2"/>
  <c r="F694" i="2"/>
  <c r="F696" i="2"/>
  <c r="F698" i="2"/>
  <c r="F700" i="2"/>
  <c r="F702" i="2"/>
  <c r="F704" i="2"/>
  <c r="F706" i="2"/>
  <c r="F708" i="2"/>
  <c r="F804" i="2"/>
  <c r="F806" i="2"/>
  <c r="F808" i="2"/>
  <c r="F810" i="2"/>
  <c r="F812" i="2"/>
  <c r="F866" i="2"/>
  <c r="F868" i="2"/>
  <c r="F870" i="2"/>
  <c r="F947" i="2"/>
  <c r="F949" i="2"/>
  <c r="F951" i="2"/>
  <c r="F953" i="2"/>
  <c r="F955" i="2"/>
  <c r="F957" i="2"/>
  <c r="F959" i="2"/>
  <c r="F1047" i="2"/>
  <c r="F1049" i="2"/>
  <c r="F1051" i="2"/>
  <c r="F1053" i="2"/>
  <c r="F1055" i="2"/>
  <c r="F1130" i="2"/>
  <c r="F1132" i="2"/>
  <c r="F1134" i="2"/>
  <c r="F1136" i="2"/>
  <c r="F1138" i="2"/>
  <c r="F1216" i="2"/>
  <c r="F1218" i="2"/>
  <c r="F1220" i="2"/>
  <c r="F1222" i="2"/>
  <c r="F1297" i="2"/>
  <c r="F1299" i="2"/>
  <c r="F1301" i="2"/>
  <c r="F1303" i="2"/>
  <c r="F1305" i="2"/>
  <c r="F1307" i="2"/>
  <c r="F1309" i="2"/>
  <c r="F1401" i="2"/>
  <c r="F1403" i="2"/>
  <c r="F1405" i="2"/>
  <c r="F1407" i="2"/>
  <c r="F1409" i="2"/>
  <c r="F1508" i="2"/>
  <c r="F1510" i="2"/>
  <c r="F1512" i="2"/>
  <c r="F1514" i="2"/>
  <c r="F1516" i="2"/>
  <c r="F1518" i="2"/>
  <c r="F1520" i="2"/>
  <c r="F1610" i="2"/>
  <c r="F1612" i="2"/>
  <c r="F1614" i="2"/>
  <c r="F1616" i="2"/>
  <c r="F1618" i="2"/>
  <c r="F1620" i="2"/>
  <c r="F1622" i="2"/>
  <c r="F1624" i="2"/>
  <c r="F1626" i="2"/>
  <c r="F1628" i="2"/>
  <c r="F1630" i="2"/>
  <c r="F1728" i="2"/>
  <c r="F1796" i="2"/>
  <c r="F1798" i="2"/>
  <c r="F1800" i="2"/>
  <c r="F1802" i="2"/>
  <c r="F1804" i="2"/>
  <c r="F1806" i="2"/>
  <c r="F1808" i="2"/>
  <c r="F1810" i="2"/>
  <c r="F1913" i="2"/>
  <c r="F1915" i="2"/>
  <c r="F1917" i="2"/>
  <c r="F1990" i="2"/>
  <c r="F1992" i="2"/>
  <c r="F1994" i="2"/>
  <c r="F1996" i="2"/>
  <c r="F1998" i="2"/>
  <c r="F2000" i="2"/>
  <c r="F2002" i="2"/>
  <c r="F2004" i="2"/>
  <c r="F2006" i="2"/>
  <c r="F2106" i="2"/>
  <c r="F2108" i="2"/>
  <c r="F2110" i="2"/>
  <c r="F2112" i="2"/>
  <c r="F2114" i="2"/>
  <c r="F2116" i="2"/>
  <c r="F2118" i="2"/>
  <c r="F2120" i="2"/>
  <c r="F2122" i="2"/>
  <c r="F2124" i="2"/>
  <c r="F2199" i="2"/>
  <c r="F2201" i="2"/>
  <c r="F2203" i="2"/>
  <c r="F2205" i="2"/>
  <c r="F2207" i="2"/>
  <c r="F2209" i="2"/>
  <c r="F2287" i="2"/>
  <c r="F2289" i="2"/>
  <c r="F2291" i="2"/>
  <c r="F2293" i="2"/>
  <c r="E30" i="2"/>
  <c r="E32" i="2"/>
  <c r="E34" i="2"/>
  <c r="E36" i="2"/>
  <c r="E38" i="2"/>
  <c r="E40" i="2"/>
  <c r="E42" i="2"/>
  <c r="E144" i="2"/>
  <c r="E146" i="2"/>
  <c r="E148" i="2"/>
  <c r="E150" i="2"/>
  <c r="E152" i="2"/>
  <c r="E154" i="2"/>
  <c r="E229" i="2"/>
  <c r="E231" i="2"/>
  <c r="E318" i="2"/>
  <c r="E320" i="2"/>
  <c r="E322" i="2"/>
  <c r="E324" i="2"/>
  <c r="E326" i="2"/>
  <c r="E328" i="2"/>
  <c r="E330" i="2"/>
  <c r="E332" i="2"/>
  <c r="E435" i="2"/>
  <c r="E437" i="2"/>
  <c r="E439" i="2"/>
  <c r="E441" i="2"/>
  <c r="E443" i="2"/>
  <c r="E445" i="2"/>
  <c r="E447" i="2"/>
  <c r="E449" i="2"/>
  <c r="E573" i="2"/>
  <c r="E575" i="2"/>
  <c r="E577" i="2"/>
  <c r="E579" i="2"/>
  <c r="E581" i="2"/>
  <c r="E583" i="2"/>
  <c r="E585" i="2"/>
  <c r="E687" i="2"/>
  <c r="E689" i="2"/>
  <c r="E691" i="2"/>
  <c r="E693" i="2"/>
  <c r="E695" i="2"/>
  <c r="E697" i="2"/>
  <c r="E699" i="2"/>
  <c r="E701" i="2"/>
  <c r="E703" i="2"/>
  <c r="E705" i="2"/>
  <c r="E707" i="2"/>
  <c r="E709" i="2"/>
  <c r="E805" i="2"/>
  <c r="E807" i="2"/>
  <c r="E809" i="2"/>
  <c r="E811" i="2"/>
  <c r="E813" i="2"/>
  <c r="E867" i="2"/>
  <c r="E869" i="2"/>
  <c r="E871" i="2"/>
  <c r="E948" i="2"/>
  <c r="E950" i="2"/>
  <c r="E952" i="2"/>
  <c r="E954" i="2"/>
  <c r="E956" i="2"/>
  <c r="E958" i="2"/>
  <c r="E1046" i="2"/>
  <c r="E1048" i="2"/>
  <c r="E1050" i="2"/>
  <c r="E1052" i="2"/>
  <c r="E1054" i="2"/>
  <c r="E1056" i="2"/>
  <c r="E1131" i="2"/>
  <c r="E1133" i="2"/>
  <c r="E1135" i="2"/>
  <c r="E1137" i="2"/>
  <c r="E1215" i="2"/>
  <c r="E1217" i="2"/>
  <c r="E1219" i="2"/>
  <c r="E1221" i="2"/>
  <c r="E1296" i="2"/>
  <c r="E1298" i="2"/>
  <c r="E1300" i="2"/>
  <c r="E1302" i="2"/>
  <c r="E1304" i="2"/>
  <c r="E1306" i="2"/>
  <c r="E1308" i="2"/>
  <c r="E1310" i="2"/>
  <c r="E1402" i="2"/>
  <c r="E1404" i="2"/>
  <c r="E1406" i="2"/>
  <c r="E1408" i="2"/>
  <c r="E1410" i="2"/>
  <c r="E1509" i="2"/>
  <c r="E1511" i="2"/>
  <c r="E1513" i="2"/>
  <c r="E1515" i="2"/>
  <c r="E1517" i="2"/>
  <c r="E1519" i="2"/>
  <c r="E1521" i="2"/>
  <c r="E1611" i="2"/>
  <c r="E1613" i="2"/>
  <c r="E1615" i="2"/>
  <c r="E1617" i="2"/>
  <c r="E1619" i="2"/>
  <c r="E1621" i="2"/>
  <c r="E1623" i="2"/>
  <c r="E1625" i="2"/>
  <c r="E1627" i="2"/>
  <c r="E1629" i="2"/>
  <c r="E1631" i="2"/>
  <c r="E1729" i="2"/>
  <c r="E1797" i="2"/>
  <c r="E1799" i="2"/>
  <c r="E1801" i="2"/>
  <c r="E1803" i="2"/>
  <c r="E1805" i="2"/>
  <c r="E1807" i="2"/>
  <c r="E1809" i="2"/>
  <c r="E1912" i="2"/>
  <c r="E1914" i="2"/>
  <c r="E1916" i="2"/>
  <c r="E1918" i="2"/>
  <c r="E1991" i="2"/>
  <c r="E1993" i="2"/>
  <c r="E1995" i="2"/>
  <c r="E1997" i="2"/>
  <c r="E1999" i="2"/>
  <c r="E2001" i="2"/>
  <c r="E2003" i="2"/>
  <c r="E2005" i="2"/>
  <c r="E2007" i="2"/>
  <c r="E2107" i="2"/>
  <c r="E2109" i="2"/>
  <c r="E2111" i="2"/>
  <c r="E2113" i="2"/>
  <c r="E2115" i="2"/>
  <c r="E2117" i="2"/>
  <c r="E2119" i="2"/>
  <c r="E2121" i="2"/>
  <c r="E2123" i="2"/>
  <c r="E2125" i="2"/>
  <c r="E2200" i="2"/>
  <c r="E2202" i="2"/>
  <c r="E2204" i="2"/>
  <c r="E2206" i="2"/>
  <c r="E2208" i="2"/>
  <c r="E2286" i="2"/>
  <c r="E2288" i="2"/>
  <c r="E2290" i="2"/>
  <c r="E2292" i="2"/>
  <c r="E2294" i="2"/>
  <c r="C31" i="2"/>
  <c r="C33" i="2"/>
  <c r="C35" i="2"/>
  <c r="C37" i="2"/>
  <c r="C39" i="2"/>
  <c r="C41" i="2"/>
  <c r="C143" i="2"/>
  <c r="C145" i="2"/>
  <c r="C147" i="2"/>
  <c r="C149" i="2"/>
  <c r="C151" i="2"/>
  <c r="C153" i="2"/>
  <c r="C155" i="2"/>
  <c r="C230" i="2"/>
  <c r="C232" i="2"/>
  <c r="C319" i="2"/>
  <c r="C321" i="2"/>
  <c r="C323" i="2"/>
  <c r="C325" i="2"/>
  <c r="C327" i="2"/>
  <c r="C329" i="2"/>
  <c r="C331" i="2"/>
  <c r="C333" i="2"/>
  <c r="C436" i="2"/>
  <c r="C438" i="2"/>
  <c r="C440" i="2"/>
  <c r="C442" i="2"/>
  <c r="C444" i="2"/>
  <c r="C446" i="2"/>
  <c r="C448" i="2"/>
  <c r="C450" i="2"/>
  <c r="C574" i="2"/>
  <c r="C576" i="2"/>
  <c r="C578" i="2"/>
  <c r="C580" i="2"/>
  <c r="C582" i="2"/>
  <c r="C584" i="2"/>
  <c r="C686" i="2"/>
  <c r="C688" i="2"/>
  <c r="C690" i="2"/>
  <c r="C692" i="2"/>
  <c r="C694" i="2"/>
  <c r="C696" i="2"/>
  <c r="C698" i="2"/>
  <c r="C700" i="2"/>
  <c r="C702" i="2"/>
  <c r="C704" i="2"/>
  <c r="C706" i="2"/>
  <c r="C708" i="2"/>
  <c r="C804" i="2"/>
  <c r="C806" i="2"/>
  <c r="C808" i="2"/>
  <c r="C810" i="2"/>
  <c r="C812" i="2"/>
  <c r="C866" i="2"/>
  <c r="C868" i="2"/>
  <c r="C870" i="2"/>
  <c r="C947" i="2"/>
  <c r="C949" i="2"/>
  <c r="C951" i="2"/>
  <c r="C953" i="2"/>
  <c r="C955" i="2"/>
  <c r="C957" i="2"/>
  <c r="C959" i="2"/>
  <c r="C1047" i="2"/>
  <c r="C1049" i="2"/>
  <c r="C1051" i="2"/>
  <c r="C1053" i="2"/>
  <c r="C1055" i="2"/>
  <c r="C1130" i="2"/>
  <c r="C1132" i="2"/>
  <c r="C1134" i="2"/>
  <c r="C1136" i="2"/>
  <c r="C1138" i="2"/>
  <c r="C1216" i="2"/>
  <c r="C1218" i="2"/>
  <c r="C1220" i="2"/>
  <c r="C1222" i="2"/>
  <c r="C1297" i="2"/>
  <c r="C1299" i="2"/>
  <c r="C1301" i="2"/>
  <c r="C1303" i="2"/>
  <c r="C1305" i="2"/>
  <c r="C1307" i="2"/>
  <c r="C1309" i="2"/>
  <c r="C1401" i="2"/>
  <c r="C1403" i="2"/>
  <c r="C1405" i="2"/>
  <c r="C1407" i="2"/>
  <c r="C1409" i="2"/>
  <c r="C1508" i="2"/>
  <c r="C1510" i="2"/>
  <c r="C1512" i="2"/>
  <c r="C1514" i="2"/>
  <c r="C1516" i="2"/>
  <c r="C1518" i="2"/>
  <c r="C1520" i="2"/>
  <c r="C1610" i="2"/>
  <c r="C1612" i="2"/>
  <c r="C1614" i="2"/>
  <c r="C1616" i="2"/>
  <c r="C1618" i="2"/>
  <c r="C1620" i="2"/>
  <c r="C1622" i="2"/>
  <c r="C1624" i="2"/>
  <c r="C1626" i="2"/>
  <c r="C1628" i="2"/>
  <c r="C1630" i="2"/>
  <c r="C1728" i="2"/>
  <c r="C1796" i="2"/>
  <c r="C1798" i="2"/>
  <c r="C1800" i="2"/>
  <c r="C1802" i="2"/>
  <c r="C1804" i="2"/>
  <c r="C1806" i="2"/>
  <c r="C1808" i="2"/>
  <c r="C1810" i="2"/>
  <c r="C1913" i="2"/>
  <c r="C1915" i="2"/>
  <c r="C1917" i="2"/>
  <c r="C1990" i="2"/>
  <c r="C1992" i="2"/>
  <c r="C1994" i="2"/>
  <c r="C1996" i="2"/>
  <c r="C1998" i="2"/>
  <c r="C2000" i="2"/>
  <c r="C2002" i="2"/>
  <c r="C2004" i="2"/>
  <c r="C2006" i="2"/>
  <c r="C2106" i="2"/>
  <c r="C2108" i="2"/>
  <c r="C2110" i="2"/>
  <c r="C2112" i="2"/>
  <c r="C2114" i="2"/>
  <c r="C2116" i="2"/>
  <c r="C2118" i="2"/>
  <c r="C2120" i="2"/>
  <c r="C2122" i="2"/>
  <c r="C2124" i="2"/>
  <c r="C2199" i="2"/>
  <c r="C2201" i="2"/>
  <c r="C2203" i="2"/>
  <c r="C2205" i="2"/>
  <c r="C2207" i="2"/>
  <c r="C2209" i="2"/>
  <c r="C2287" i="2"/>
  <c r="C2289" i="2"/>
  <c r="C2291" i="2"/>
  <c r="C2293" i="2"/>
  <c r="B30" i="2"/>
  <c r="B32" i="2"/>
  <c r="B34" i="2"/>
  <c r="B36" i="2"/>
  <c r="B38" i="2"/>
  <c r="B40" i="2"/>
  <c r="B42" i="2"/>
  <c r="B144" i="2"/>
  <c r="B146" i="2"/>
  <c r="B148" i="2"/>
  <c r="B150" i="2"/>
  <c r="B152" i="2"/>
  <c r="B154" i="2"/>
  <c r="B229" i="2"/>
  <c r="B231" i="2"/>
  <c r="B318" i="2"/>
  <c r="B320" i="2"/>
  <c r="B322" i="2"/>
  <c r="B324" i="2"/>
  <c r="B326" i="2"/>
  <c r="B328" i="2"/>
  <c r="B330" i="2"/>
  <c r="B332" i="2"/>
  <c r="B435" i="2"/>
  <c r="B437" i="2"/>
  <c r="B439" i="2"/>
  <c r="B441" i="2"/>
  <c r="B443" i="2"/>
  <c r="B445" i="2"/>
  <c r="B447" i="2"/>
  <c r="B449" i="2"/>
  <c r="B573" i="2"/>
  <c r="B575" i="2"/>
  <c r="B577" i="2"/>
  <c r="B579" i="2"/>
  <c r="B581" i="2"/>
  <c r="B583" i="2"/>
  <c r="B585" i="2"/>
  <c r="B687" i="2"/>
  <c r="B689" i="2"/>
  <c r="B691" i="2"/>
  <c r="B693" i="2"/>
  <c r="B695" i="2"/>
  <c r="B697" i="2"/>
  <c r="B699" i="2"/>
  <c r="B701" i="2"/>
  <c r="B703" i="2"/>
  <c r="B705" i="2"/>
  <c r="B707" i="2"/>
  <c r="B709" i="2"/>
  <c r="B805" i="2"/>
  <c r="B807" i="2"/>
  <c r="B809" i="2"/>
  <c r="B811" i="2"/>
  <c r="B813" i="2"/>
  <c r="B867" i="2"/>
  <c r="B869" i="2"/>
  <c r="B871" i="2"/>
  <c r="B948" i="2"/>
  <c r="B950" i="2"/>
  <c r="B952" i="2"/>
  <c r="B954" i="2"/>
  <c r="B956" i="2"/>
  <c r="B958" i="2"/>
  <c r="B1046" i="2"/>
  <c r="B1048" i="2"/>
  <c r="B1050" i="2"/>
  <c r="B1052" i="2"/>
  <c r="B1054" i="2"/>
  <c r="B1056" i="2"/>
  <c r="B1131" i="2"/>
  <c r="B1133" i="2"/>
  <c r="B1135" i="2"/>
  <c r="B1137" i="2"/>
  <c r="B1215" i="2"/>
  <c r="B1217" i="2"/>
  <c r="B1219" i="2"/>
  <c r="B1221" i="2"/>
  <c r="B1296" i="2"/>
  <c r="B1298" i="2"/>
  <c r="B1300" i="2"/>
  <c r="B1302" i="2"/>
  <c r="B1304" i="2"/>
  <c r="B1306" i="2"/>
  <c r="B1308" i="2"/>
  <c r="B1310" i="2"/>
  <c r="B1402" i="2"/>
  <c r="B1404" i="2"/>
  <c r="B1406" i="2"/>
  <c r="B1408" i="2"/>
  <c r="B1410" i="2"/>
  <c r="B1509" i="2"/>
  <c r="B1511" i="2"/>
  <c r="B1513" i="2"/>
  <c r="B1515" i="2"/>
  <c r="B1517" i="2"/>
  <c r="B1519" i="2"/>
  <c r="B1521" i="2"/>
  <c r="B1611" i="2"/>
  <c r="B1613" i="2"/>
  <c r="B1615" i="2"/>
  <c r="B1617" i="2"/>
  <c r="B1619" i="2"/>
  <c r="B1621" i="2"/>
  <c r="B1623" i="2"/>
  <c r="B1625" i="2"/>
  <c r="B1627" i="2"/>
  <c r="B1629" i="2"/>
  <c r="B1631" i="2"/>
  <c r="B1729" i="2"/>
  <c r="B1797" i="2"/>
  <c r="B1799" i="2"/>
  <c r="B1801" i="2"/>
  <c r="B1803" i="2"/>
  <c r="B1805" i="2"/>
  <c r="B1807" i="2"/>
  <c r="B1809" i="2"/>
  <c r="B1912" i="2"/>
  <c r="B1914" i="2"/>
  <c r="B1916" i="2"/>
  <c r="B1918" i="2"/>
  <c r="B1991" i="2"/>
  <c r="B1993" i="2"/>
  <c r="B1995" i="2"/>
  <c r="B1997" i="2"/>
  <c r="B1999" i="2"/>
  <c r="B2001" i="2"/>
  <c r="B2003" i="2"/>
  <c r="B2005" i="2"/>
  <c r="B2007" i="2"/>
  <c r="B2107" i="2"/>
  <c r="B2109" i="2"/>
  <c r="B2111" i="2"/>
  <c r="B2113" i="2"/>
  <c r="B2115" i="2"/>
  <c r="B2117" i="2"/>
  <c r="B2119" i="2"/>
  <c r="B2121" i="2"/>
  <c r="B2123" i="2"/>
  <c r="B2125" i="2"/>
  <c r="B2200" i="2"/>
  <c r="B2202" i="2"/>
  <c r="B2204" i="2"/>
  <c r="B2206" i="2"/>
  <c r="B2208" i="2"/>
  <c r="B2286" i="2"/>
  <c r="B2288" i="2"/>
  <c r="B2290" i="2"/>
  <c r="B2292" i="2"/>
  <c r="B2294" i="2"/>
  <c r="D30" i="2"/>
  <c r="D34" i="2"/>
  <c r="D38" i="2"/>
  <c r="D42" i="2"/>
  <c r="D146" i="2"/>
  <c r="D150" i="2"/>
  <c r="D154" i="2"/>
  <c r="D231" i="2"/>
  <c r="D320" i="2"/>
  <c r="D324" i="2"/>
  <c r="D328" i="2"/>
  <c r="D332" i="2"/>
  <c r="D437" i="2"/>
  <c r="D441" i="2"/>
  <c r="D445" i="2"/>
  <c r="D449" i="2"/>
  <c r="D575" i="2"/>
  <c r="D579" i="2"/>
  <c r="D583" i="2"/>
  <c r="D687" i="2"/>
  <c r="D691" i="2"/>
  <c r="D695" i="2"/>
  <c r="D699" i="2"/>
  <c r="D703" i="2"/>
  <c r="D707" i="2"/>
  <c r="D805" i="2"/>
  <c r="D809" i="2"/>
  <c r="D813" i="2"/>
  <c r="D869" i="2"/>
  <c r="D948" i="2"/>
  <c r="D952" i="2"/>
  <c r="D956" i="2"/>
  <c r="D1046" i="2"/>
  <c r="D1050" i="2"/>
  <c r="D1054" i="2"/>
  <c r="D1131" i="2"/>
  <c r="D1135" i="2"/>
  <c r="D1215" i="2"/>
  <c r="D1219" i="2"/>
  <c r="D1296" i="2"/>
  <c r="D1300" i="2"/>
  <c r="D1304" i="2"/>
  <c r="D1308" i="2"/>
  <c r="D1402" i="2"/>
  <c r="D1406" i="2"/>
  <c r="D1410" i="2"/>
  <c r="D1511" i="2"/>
  <c r="D1515" i="2"/>
  <c r="D1519" i="2"/>
  <c r="D1611" i="2"/>
  <c r="D1615" i="2"/>
  <c r="D1619" i="2"/>
  <c r="D1623" i="2"/>
  <c r="D1627" i="2"/>
  <c r="D1631" i="2"/>
  <c r="D1797" i="2"/>
  <c r="D1801" i="2"/>
  <c r="D1805" i="2"/>
  <c r="D1809" i="2"/>
  <c r="D1914" i="2"/>
  <c r="D1918" i="2"/>
  <c r="D1993" i="2"/>
  <c r="D1997" i="2"/>
  <c r="D2001" i="2"/>
  <c r="D2005" i="2"/>
  <c r="D2107" i="2"/>
  <c r="D2111" i="2"/>
  <c r="D2115" i="2"/>
  <c r="D2119" i="2"/>
  <c r="D2123" i="2"/>
  <c r="D2200" i="2"/>
  <c r="D2204" i="2"/>
  <c r="D2208" i="2"/>
  <c r="D2288" i="2"/>
  <c r="D2292" i="2"/>
  <c r="K31" i="2"/>
  <c r="K35" i="2"/>
  <c r="K39" i="2"/>
  <c r="K143" i="2"/>
  <c r="K147" i="2"/>
  <c r="K151" i="2"/>
  <c r="K155" i="2"/>
  <c r="K232" i="2"/>
  <c r="K321" i="2"/>
  <c r="K325" i="2"/>
  <c r="K329" i="2"/>
  <c r="K333" i="2"/>
  <c r="K438" i="2"/>
  <c r="K442" i="2"/>
  <c r="K446" i="2"/>
  <c r="K450" i="2"/>
  <c r="K576" i="2"/>
  <c r="K580" i="2"/>
  <c r="K584" i="2"/>
  <c r="K688" i="2"/>
  <c r="K692" i="2"/>
  <c r="K696" i="2"/>
  <c r="K700" i="2"/>
  <c r="K704" i="2"/>
  <c r="K708" i="2"/>
  <c r="K806" i="2"/>
  <c r="K810" i="2"/>
  <c r="K866" i="2"/>
  <c r="K870" i="2"/>
  <c r="K949" i="2"/>
  <c r="K953" i="2"/>
  <c r="K957" i="2"/>
  <c r="K1047" i="2"/>
  <c r="K1051" i="2"/>
  <c r="K1055" i="2"/>
  <c r="K1132" i="2"/>
  <c r="K1136" i="2"/>
  <c r="K1216" i="2"/>
  <c r="K1220" i="2"/>
  <c r="K1297" i="2"/>
  <c r="K1301" i="2"/>
  <c r="K1305" i="2"/>
  <c r="K1309" i="2"/>
  <c r="K1403" i="2"/>
  <c r="K1407" i="2"/>
  <c r="K1508" i="2"/>
  <c r="K1512" i="2"/>
  <c r="K1516" i="2"/>
  <c r="K1520" i="2"/>
  <c r="K1612" i="2"/>
  <c r="K1616" i="2"/>
  <c r="K1620" i="2"/>
  <c r="K1624" i="2"/>
  <c r="K1628" i="2"/>
  <c r="K1728" i="2"/>
  <c r="K1798" i="2"/>
  <c r="K1802" i="2"/>
  <c r="K1806" i="2"/>
  <c r="K1810" i="2"/>
  <c r="K1915" i="2"/>
  <c r="K1990" i="2"/>
  <c r="K1994" i="2"/>
  <c r="K1998" i="2"/>
  <c r="K2002" i="2"/>
  <c r="K2006" i="2"/>
  <c r="K2108" i="2"/>
  <c r="K2112" i="2"/>
  <c r="K2116" i="2"/>
  <c r="K2120" i="2"/>
  <c r="K2124" i="2"/>
  <c r="K2201" i="2"/>
  <c r="K2205" i="2"/>
  <c r="K2209" i="2"/>
  <c r="K2289" i="2"/>
  <c r="K2293" i="2"/>
  <c r="J32" i="2"/>
  <c r="J36" i="2"/>
  <c r="J40" i="2"/>
  <c r="J144" i="2"/>
  <c r="J148" i="2"/>
  <c r="J152" i="2"/>
  <c r="J229" i="2"/>
  <c r="J318" i="2"/>
  <c r="J322" i="2"/>
  <c r="J326" i="2"/>
  <c r="J330" i="2"/>
  <c r="J435" i="2"/>
  <c r="J439" i="2"/>
  <c r="J443" i="2"/>
  <c r="J447" i="2"/>
  <c r="J573" i="2"/>
  <c r="J577" i="2"/>
  <c r="J581" i="2"/>
  <c r="J585" i="2"/>
  <c r="J689" i="2"/>
  <c r="J693" i="2"/>
  <c r="J697" i="2"/>
  <c r="J701" i="2"/>
  <c r="J705" i="2"/>
  <c r="J709" i="2"/>
  <c r="J807" i="2"/>
  <c r="J811" i="2"/>
  <c r="J867" i="2"/>
  <c r="J871" i="2"/>
  <c r="J950" i="2"/>
  <c r="J954" i="2"/>
  <c r="J958" i="2"/>
  <c r="J1048" i="2"/>
  <c r="J1052" i="2"/>
  <c r="J1056" i="2"/>
  <c r="J1133" i="2"/>
  <c r="J1137" i="2"/>
  <c r="J1217" i="2"/>
  <c r="J1221" i="2"/>
  <c r="J1298" i="2"/>
  <c r="J1302" i="2"/>
  <c r="J1306" i="2"/>
  <c r="J1310" i="2"/>
  <c r="J1404" i="2"/>
  <c r="J1408" i="2"/>
  <c r="J1509" i="2"/>
  <c r="J1513" i="2"/>
  <c r="J1517" i="2"/>
  <c r="J1521" i="2"/>
  <c r="J1613" i="2"/>
  <c r="J1617" i="2"/>
  <c r="J1621" i="2"/>
  <c r="J1625" i="2"/>
  <c r="J1629" i="2"/>
  <c r="J1729" i="2"/>
  <c r="J1799" i="2"/>
  <c r="J1803" i="2"/>
  <c r="J1807" i="2"/>
  <c r="J1912" i="2"/>
  <c r="J1916" i="2"/>
  <c r="J1991" i="2"/>
  <c r="J1995" i="2"/>
  <c r="J1999" i="2"/>
  <c r="J2003" i="2"/>
  <c r="J2007" i="2"/>
  <c r="J2109" i="2"/>
  <c r="J2113" i="2"/>
  <c r="J2117" i="2"/>
  <c r="J2121" i="2"/>
  <c r="J2125" i="2"/>
  <c r="J2202" i="2"/>
  <c r="J2206" i="2"/>
  <c r="J2286" i="2"/>
  <c r="J2290" i="2"/>
  <c r="J2294" i="2"/>
  <c r="I33" i="2"/>
  <c r="I37" i="2"/>
  <c r="I41" i="2"/>
  <c r="I145" i="2"/>
  <c r="I149" i="2"/>
  <c r="I153" i="2"/>
  <c r="I230" i="2"/>
  <c r="I319" i="2"/>
  <c r="I323" i="2"/>
  <c r="I327" i="2"/>
  <c r="I331" i="2"/>
  <c r="I436" i="2"/>
  <c r="I440" i="2"/>
  <c r="I444" i="2"/>
  <c r="I448" i="2"/>
  <c r="I574" i="2"/>
  <c r="I578" i="2"/>
  <c r="I582" i="2"/>
  <c r="I686" i="2"/>
  <c r="I690" i="2"/>
  <c r="I694" i="2"/>
  <c r="I698" i="2"/>
  <c r="I702" i="2"/>
  <c r="I706" i="2"/>
  <c r="I804" i="2"/>
  <c r="I808" i="2"/>
  <c r="I812" i="2"/>
  <c r="I868" i="2"/>
  <c r="I947" i="2"/>
  <c r="I951" i="2"/>
  <c r="I955" i="2"/>
  <c r="I959" i="2"/>
  <c r="I1049" i="2"/>
  <c r="I1053" i="2"/>
  <c r="I1130" i="2"/>
  <c r="I1134" i="2"/>
  <c r="I1138" i="2"/>
  <c r="I1218" i="2"/>
  <c r="I1222" i="2"/>
  <c r="I1299" i="2"/>
  <c r="I1303" i="2"/>
  <c r="I1307" i="2"/>
  <c r="I1401" i="2"/>
  <c r="I1405" i="2"/>
  <c r="I1409" i="2"/>
  <c r="I1510" i="2"/>
  <c r="I1514" i="2"/>
  <c r="I1518" i="2"/>
  <c r="I1610" i="2"/>
  <c r="I1614" i="2"/>
  <c r="I1618" i="2"/>
  <c r="I1622" i="2"/>
  <c r="I1626" i="2"/>
  <c r="I1630" i="2"/>
  <c r="I1796" i="2"/>
  <c r="I1800" i="2"/>
  <c r="I1804" i="2"/>
  <c r="I1808" i="2"/>
  <c r="I1913" i="2"/>
  <c r="I1917" i="2"/>
  <c r="I1992" i="2"/>
  <c r="I1996" i="2"/>
  <c r="I2000" i="2"/>
  <c r="I2004" i="2"/>
  <c r="I2106" i="2"/>
  <c r="I2110" i="2"/>
  <c r="I2114" i="2"/>
  <c r="I2118" i="2"/>
  <c r="I2122" i="2"/>
  <c r="I2199" i="2"/>
  <c r="I2203" i="2"/>
  <c r="I2207" i="2"/>
  <c r="I2287" i="2"/>
  <c r="I2291" i="2"/>
  <c r="H30" i="2"/>
  <c r="H34" i="2"/>
  <c r="H38" i="2"/>
  <c r="H42" i="2"/>
  <c r="H146" i="2"/>
  <c r="H150" i="2"/>
  <c r="H154" i="2"/>
  <c r="H231" i="2"/>
  <c r="H320" i="2"/>
  <c r="H324" i="2"/>
  <c r="H328" i="2"/>
  <c r="H332" i="2"/>
  <c r="H437" i="2"/>
  <c r="H441" i="2"/>
  <c r="H445" i="2"/>
  <c r="H449" i="2"/>
  <c r="H575" i="2"/>
  <c r="H579" i="2"/>
  <c r="H583" i="2"/>
  <c r="H687" i="2"/>
  <c r="H691" i="2"/>
  <c r="H695" i="2"/>
  <c r="H699" i="2"/>
  <c r="H703" i="2"/>
  <c r="H707" i="2"/>
  <c r="H805" i="2"/>
  <c r="H809" i="2"/>
  <c r="H813" i="2"/>
  <c r="H869" i="2"/>
  <c r="H948" i="2"/>
  <c r="H952" i="2"/>
  <c r="H956" i="2"/>
  <c r="H1046" i="2"/>
  <c r="H1050" i="2"/>
  <c r="H1054" i="2"/>
  <c r="H1131" i="2"/>
  <c r="H1135" i="2"/>
  <c r="H1215" i="2"/>
  <c r="H1219" i="2"/>
  <c r="H1296" i="2"/>
  <c r="H1300" i="2"/>
  <c r="H1304" i="2"/>
  <c r="H1308" i="2"/>
  <c r="H1402" i="2"/>
  <c r="H1406" i="2"/>
  <c r="H1410" i="2"/>
  <c r="H1511" i="2"/>
  <c r="H1515" i="2"/>
  <c r="H1519" i="2"/>
  <c r="H1611" i="2"/>
  <c r="H1615" i="2"/>
  <c r="H1619" i="2"/>
  <c r="H1623" i="2"/>
  <c r="H1627" i="2"/>
  <c r="H1631" i="2"/>
  <c r="H1797" i="2"/>
  <c r="H1801" i="2"/>
  <c r="H1805" i="2"/>
  <c r="H1809" i="2"/>
  <c r="H1914" i="2"/>
  <c r="H1918" i="2"/>
  <c r="H1993" i="2"/>
  <c r="H1997" i="2"/>
  <c r="H2001" i="2"/>
  <c r="H2005" i="2"/>
  <c r="H2107" i="2"/>
  <c r="H2111" i="2"/>
  <c r="H2115" i="2"/>
  <c r="H2119" i="2"/>
  <c r="H2123" i="2"/>
  <c r="H2200" i="2"/>
  <c r="H2204" i="2"/>
  <c r="H2208" i="2"/>
  <c r="H2288" i="2"/>
  <c r="H2292" i="2"/>
  <c r="G31" i="2"/>
  <c r="G35" i="2"/>
  <c r="G39" i="2"/>
  <c r="G143" i="2"/>
  <c r="G147" i="2"/>
  <c r="G151" i="2"/>
  <c r="G155" i="2"/>
  <c r="G232" i="2"/>
  <c r="G321" i="2"/>
  <c r="G325" i="2"/>
  <c r="G329" i="2"/>
  <c r="G333" i="2"/>
  <c r="G438" i="2"/>
  <c r="G442" i="2"/>
  <c r="G446" i="2"/>
  <c r="G450" i="2"/>
  <c r="G576" i="2"/>
  <c r="G580" i="2"/>
  <c r="G584" i="2"/>
  <c r="G688" i="2"/>
  <c r="G692" i="2"/>
  <c r="G696" i="2"/>
  <c r="G700" i="2"/>
  <c r="G704" i="2"/>
  <c r="G708" i="2"/>
  <c r="G806" i="2"/>
  <c r="G810" i="2"/>
  <c r="G866" i="2"/>
  <c r="G870" i="2"/>
  <c r="G949" i="2"/>
  <c r="G953" i="2"/>
  <c r="G957" i="2"/>
  <c r="G1047" i="2"/>
  <c r="G1051" i="2"/>
  <c r="G1055" i="2"/>
  <c r="G1132" i="2"/>
  <c r="G1136" i="2"/>
  <c r="G1216" i="2"/>
  <c r="G1220" i="2"/>
  <c r="G1297" i="2"/>
  <c r="G1301" i="2"/>
  <c r="G1305" i="2"/>
  <c r="G1309" i="2"/>
  <c r="G1403" i="2"/>
  <c r="G1407" i="2"/>
  <c r="G1508" i="2"/>
  <c r="G1512" i="2"/>
  <c r="G1516" i="2"/>
  <c r="G1520" i="2"/>
  <c r="G1612" i="2"/>
  <c r="G1616" i="2"/>
  <c r="G1620" i="2"/>
  <c r="G1624" i="2"/>
  <c r="G1628" i="2"/>
  <c r="G1728" i="2"/>
  <c r="G1798" i="2"/>
  <c r="G1802" i="2"/>
  <c r="G1806" i="2"/>
  <c r="G1810" i="2"/>
  <c r="G1915" i="2"/>
  <c r="G1990" i="2"/>
  <c r="G1994" i="2"/>
  <c r="G1998" i="2"/>
  <c r="G2002" i="2"/>
  <c r="G2006" i="2"/>
  <c r="G2108" i="2"/>
  <c r="G2112" i="2"/>
  <c r="G2116" i="2"/>
  <c r="G2120" i="2"/>
  <c r="G2124" i="2"/>
  <c r="G2201" i="2"/>
  <c r="G2205" i="2"/>
  <c r="G2209" i="2"/>
  <c r="G2289" i="2"/>
  <c r="G2293" i="2"/>
  <c r="F32" i="2"/>
  <c r="F36" i="2"/>
  <c r="F40" i="2"/>
  <c r="F144" i="2"/>
  <c r="F148" i="2"/>
  <c r="F152" i="2"/>
  <c r="F229" i="2"/>
  <c r="F318" i="2"/>
  <c r="F322" i="2"/>
  <c r="F326" i="2"/>
  <c r="F330" i="2"/>
  <c r="F435" i="2"/>
  <c r="F439" i="2"/>
  <c r="F443" i="2"/>
  <c r="F447" i="2"/>
  <c r="F573" i="2"/>
  <c r="F577" i="2"/>
  <c r="F581" i="2"/>
  <c r="F585" i="2"/>
  <c r="F689" i="2"/>
  <c r="F693" i="2"/>
  <c r="F697" i="2"/>
  <c r="F701" i="2"/>
  <c r="F705" i="2"/>
  <c r="F709" i="2"/>
  <c r="F807" i="2"/>
  <c r="F811" i="2"/>
  <c r="F867" i="2"/>
  <c r="F871" i="2"/>
  <c r="F950" i="2"/>
  <c r="F954" i="2"/>
  <c r="F958" i="2"/>
  <c r="F1048" i="2"/>
  <c r="F1052" i="2"/>
  <c r="F1056" i="2"/>
  <c r="F1133" i="2"/>
  <c r="F1137" i="2"/>
  <c r="F1217" i="2"/>
  <c r="F1221" i="2"/>
  <c r="F1298" i="2"/>
  <c r="F1302" i="2"/>
  <c r="F1306" i="2"/>
  <c r="F1310" i="2"/>
  <c r="F1404" i="2"/>
  <c r="F1408" i="2"/>
  <c r="F1509" i="2"/>
  <c r="F1513" i="2"/>
  <c r="F1517" i="2"/>
  <c r="F1521" i="2"/>
  <c r="F1613" i="2"/>
  <c r="F1617" i="2"/>
  <c r="F1621" i="2"/>
  <c r="F1625" i="2"/>
  <c r="F1629" i="2"/>
  <c r="F1729" i="2"/>
  <c r="F1799" i="2"/>
  <c r="F1803" i="2"/>
  <c r="F1807" i="2"/>
  <c r="F1912" i="2"/>
  <c r="F1916" i="2"/>
  <c r="F1991" i="2"/>
  <c r="F1995" i="2"/>
  <c r="F1999" i="2"/>
  <c r="F2003" i="2"/>
  <c r="F2007" i="2"/>
  <c r="F2109" i="2"/>
  <c r="F2113" i="2"/>
  <c r="F2117" i="2"/>
  <c r="F2121" i="2"/>
  <c r="F2125" i="2"/>
  <c r="F2202" i="2"/>
  <c r="F2206" i="2"/>
  <c r="F2286" i="2"/>
  <c r="F2290" i="2"/>
  <c r="F2294" i="2"/>
  <c r="E33" i="2"/>
  <c r="E37" i="2"/>
  <c r="E41" i="2"/>
  <c r="E145" i="2"/>
  <c r="E149" i="2"/>
  <c r="E153" i="2"/>
  <c r="E230" i="2"/>
  <c r="E319" i="2"/>
  <c r="E323" i="2"/>
  <c r="E327" i="2"/>
  <c r="E331" i="2"/>
  <c r="E436" i="2"/>
  <c r="E440" i="2"/>
  <c r="E444" i="2"/>
  <c r="E448" i="2"/>
  <c r="E574" i="2"/>
  <c r="E578" i="2"/>
  <c r="E582" i="2"/>
  <c r="E686" i="2"/>
  <c r="E690" i="2"/>
  <c r="E694" i="2"/>
  <c r="E698" i="2"/>
  <c r="E702" i="2"/>
  <c r="E706" i="2"/>
  <c r="E804" i="2"/>
  <c r="E808" i="2"/>
  <c r="E812" i="2"/>
  <c r="E868" i="2"/>
  <c r="E947" i="2"/>
  <c r="E951" i="2"/>
  <c r="E955" i="2"/>
  <c r="E959" i="2"/>
  <c r="E1049" i="2"/>
  <c r="E1053" i="2"/>
  <c r="E1130" i="2"/>
  <c r="E1134" i="2"/>
  <c r="E1138" i="2"/>
  <c r="E1218" i="2"/>
  <c r="E1222" i="2"/>
  <c r="E1299" i="2"/>
  <c r="E1303" i="2"/>
  <c r="E1307" i="2"/>
  <c r="E1401" i="2"/>
  <c r="E1405" i="2"/>
  <c r="E1409" i="2"/>
  <c r="E1510" i="2"/>
  <c r="E1514" i="2"/>
  <c r="E1518" i="2"/>
  <c r="E1610" i="2"/>
  <c r="E1614" i="2"/>
  <c r="E1618" i="2"/>
  <c r="E1622" i="2"/>
  <c r="E1626" i="2"/>
  <c r="E1630" i="2"/>
  <c r="E1796" i="2"/>
  <c r="E1800" i="2"/>
  <c r="E1804" i="2"/>
  <c r="E1808" i="2"/>
  <c r="E1913" i="2"/>
  <c r="E1917" i="2"/>
  <c r="E1992" i="2"/>
  <c r="E1996" i="2"/>
  <c r="E2000" i="2"/>
  <c r="E2004" i="2"/>
  <c r="E2106" i="2"/>
  <c r="E2110" i="2"/>
  <c r="E2114" i="2"/>
  <c r="E2118" i="2"/>
  <c r="E2122" i="2"/>
  <c r="E2199" i="2"/>
  <c r="E2203" i="2"/>
  <c r="E2207" i="2"/>
  <c r="E2287" i="2"/>
  <c r="E2291" i="2"/>
  <c r="C30" i="2"/>
  <c r="C34" i="2"/>
  <c r="C38" i="2"/>
  <c r="C42" i="2"/>
  <c r="C146" i="2"/>
  <c r="C150" i="2"/>
  <c r="C154" i="2"/>
  <c r="C231" i="2"/>
  <c r="C320" i="2"/>
  <c r="C324" i="2"/>
  <c r="C328" i="2"/>
  <c r="C332" i="2"/>
  <c r="C437" i="2"/>
  <c r="C441" i="2"/>
  <c r="C445" i="2"/>
  <c r="C449" i="2"/>
  <c r="C575" i="2"/>
  <c r="C579" i="2"/>
  <c r="C583" i="2"/>
  <c r="C687" i="2"/>
  <c r="C691" i="2"/>
  <c r="C695" i="2"/>
  <c r="C699" i="2"/>
  <c r="C703" i="2"/>
  <c r="C707" i="2"/>
  <c r="C805" i="2"/>
  <c r="C809" i="2"/>
  <c r="C813" i="2"/>
  <c r="C869" i="2"/>
  <c r="C948" i="2"/>
  <c r="C952" i="2"/>
  <c r="C956" i="2"/>
  <c r="C1046" i="2"/>
  <c r="C1050" i="2"/>
  <c r="C1054" i="2"/>
  <c r="C1131" i="2"/>
  <c r="C1135" i="2"/>
  <c r="C1215" i="2"/>
  <c r="C1219" i="2"/>
  <c r="C1296" i="2"/>
  <c r="C1300" i="2"/>
  <c r="C1304" i="2"/>
  <c r="C1308" i="2"/>
  <c r="C1402" i="2"/>
  <c r="C1406" i="2"/>
  <c r="C1410" i="2"/>
  <c r="C1511" i="2"/>
  <c r="C1515" i="2"/>
  <c r="C1519" i="2"/>
  <c r="C1611" i="2"/>
  <c r="C1615" i="2"/>
  <c r="C1619" i="2"/>
  <c r="C1623" i="2"/>
  <c r="C1627" i="2"/>
  <c r="C1631" i="2"/>
  <c r="C1797" i="2"/>
  <c r="C1801" i="2"/>
  <c r="C1805" i="2"/>
  <c r="C1809" i="2"/>
  <c r="C1914" i="2"/>
  <c r="C1918" i="2"/>
  <c r="C1993" i="2"/>
  <c r="C1997" i="2"/>
  <c r="C2001" i="2"/>
  <c r="C2005" i="2"/>
  <c r="C2107" i="2"/>
  <c r="C2111" i="2"/>
  <c r="C2115" i="2"/>
  <c r="C2119" i="2"/>
  <c r="C2123" i="2"/>
  <c r="C2200" i="2"/>
  <c r="C2204" i="2"/>
  <c r="C2208" i="2"/>
  <c r="C2288" i="2"/>
  <c r="C2292" i="2"/>
  <c r="B31" i="2"/>
  <c r="B35" i="2"/>
  <c r="B39" i="2"/>
  <c r="B143" i="2"/>
  <c r="B147" i="2"/>
  <c r="B151" i="2"/>
  <c r="B155" i="2"/>
  <c r="B232" i="2"/>
  <c r="B321" i="2"/>
  <c r="B325" i="2"/>
  <c r="B329" i="2"/>
  <c r="B333" i="2"/>
  <c r="B438" i="2"/>
  <c r="B442" i="2"/>
  <c r="B446" i="2"/>
  <c r="B450" i="2"/>
  <c r="B576" i="2"/>
  <c r="B580" i="2"/>
  <c r="B584" i="2"/>
  <c r="B688" i="2"/>
  <c r="B692" i="2"/>
  <c r="B696" i="2"/>
  <c r="B700" i="2"/>
  <c r="B704" i="2"/>
  <c r="B708" i="2"/>
  <c r="B806" i="2"/>
  <c r="B810" i="2"/>
  <c r="B866" i="2"/>
  <c r="B870" i="2"/>
  <c r="B949" i="2"/>
  <c r="B953" i="2"/>
  <c r="B957" i="2"/>
  <c r="B1047" i="2"/>
  <c r="B1051" i="2"/>
  <c r="B1055" i="2"/>
  <c r="B1132" i="2"/>
  <c r="B1136" i="2"/>
  <c r="B1216" i="2"/>
  <c r="B1220" i="2"/>
  <c r="B1297" i="2"/>
  <c r="B1301" i="2"/>
  <c r="B1305" i="2"/>
  <c r="B1309" i="2"/>
  <c r="B1403" i="2"/>
  <c r="B1407" i="2"/>
  <c r="B1508" i="2"/>
  <c r="B1512" i="2"/>
  <c r="B1516" i="2"/>
  <c r="B1520" i="2"/>
  <c r="B1612" i="2"/>
  <c r="B1616" i="2"/>
  <c r="B1620" i="2"/>
  <c r="B1624" i="2"/>
  <c r="B1628" i="2"/>
  <c r="B1728" i="2"/>
  <c r="B1798" i="2"/>
  <c r="B1802" i="2"/>
  <c r="B1806" i="2"/>
  <c r="B1810" i="2"/>
  <c r="B1915" i="2"/>
  <c r="B1990" i="2"/>
  <c r="B1994" i="2"/>
  <c r="B1998" i="2"/>
  <c r="B2002" i="2"/>
  <c r="B2006" i="2"/>
  <c r="B2108" i="2"/>
  <c r="B2112" i="2"/>
  <c r="B2116" i="2"/>
  <c r="B2120" i="2"/>
  <c r="B2124" i="2"/>
  <c r="B2201" i="2"/>
  <c r="B2205" i="2"/>
  <c r="B2209" i="2"/>
  <c r="B2289" i="2"/>
  <c r="B2293" i="2"/>
  <c r="D32" i="2"/>
  <c r="D40" i="2"/>
  <c r="D148" i="2"/>
  <c r="D229" i="2"/>
  <c r="D322" i="2"/>
  <c r="D330" i="2"/>
  <c r="D439" i="2"/>
  <c r="D447" i="2"/>
  <c r="D577" i="2"/>
  <c r="D585" i="2"/>
  <c r="D693" i="2"/>
  <c r="D701" i="2"/>
  <c r="D709" i="2"/>
  <c r="D811" i="2"/>
  <c r="D871" i="2"/>
  <c r="D954" i="2"/>
  <c r="D1048" i="2"/>
  <c r="D1056" i="2"/>
  <c r="D1137" i="2"/>
  <c r="D1221" i="2"/>
  <c r="D1302" i="2"/>
  <c r="D1310" i="2"/>
  <c r="D1408" i="2"/>
  <c r="D1513" i="2"/>
  <c r="D1521" i="2"/>
  <c r="D1617" i="2"/>
  <c r="D1625" i="2"/>
  <c r="D1729" i="2"/>
  <c r="D1803" i="2"/>
  <c r="D1912" i="2"/>
  <c r="D1991" i="2"/>
  <c r="D1999" i="2"/>
  <c r="D2007" i="2"/>
  <c r="D2113" i="2"/>
  <c r="D2121" i="2"/>
  <c r="D2202" i="2"/>
  <c r="D2286" i="2"/>
  <c r="D2294" i="2"/>
  <c r="K37" i="2"/>
  <c r="K145" i="2"/>
  <c r="K153" i="2"/>
  <c r="K319" i="2"/>
  <c r="K327" i="2"/>
  <c r="K436" i="2"/>
  <c r="K444" i="2"/>
  <c r="K574" i="2"/>
  <c r="K582" i="2"/>
  <c r="K690" i="2"/>
  <c r="K698" i="2"/>
  <c r="K706" i="2"/>
  <c r="K808" i="2"/>
  <c r="K868" i="2"/>
  <c r="K951" i="2"/>
  <c r="K959" i="2"/>
  <c r="K1053" i="2"/>
  <c r="K1134" i="2"/>
  <c r="K1218" i="2"/>
  <c r="K1299" i="2"/>
  <c r="K1307" i="2"/>
  <c r="K1405" i="2"/>
  <c r="K1510" i="2"/>
  <c r="K1518" i="2"/>
  <c r="K1614" i="2"/>
  <c r="K1622" i="2"/>
  <c r="K1630" i="2"/>
  <c r="K1800" i="2"/>
  <c r="K1808" i="2"/>
  <c r="K1917" i="2"/>
  <c r="K1996" i="2"/>
  <c r="K2004" i="2"/>
  <c r="K2110" i="2"/>
  <c r="K2118" i="2"/>
  <c r="K2199" i="2"/>
  <c r="K2207" i="2"/>
  <c r="K2291" i="2"/>
  <c r="J34" i="2"/>
  <c r="J42" i="2"/>
  <c r="J150" i="2"/>
  <c r="J231" i="2"/>
  <c r="J324" i="2"/>
  <c r="D144" i="2"/>
  <c r="D318" i="2"/>
  <c r="D435" i="2"/>
  <c r="D573" i="2"/>
  <c r="D689" i="2"/>
  <c r="D705" i="2"/>
  <c r="D867" i="2"/>
  <c r="D958" i="2"/>
  <c r="D1133" i="2"/>
  <c r="D1298" i="2"/>
  <c r="D1404" i="2"/>
  <c r="D1517" i="2"/>
  <c r="D1621" i="2"/>
  <c r="D1799" i="2"/>
  <c r="D1916" i="2"/>
  <c r="D2003" i="2"/>
  <c r="D2117" i="2"/>
  <c r="D2206" i="2"/>
  <c r="K33" i="2"/>
  <c r="K149" i="2"/>
  <c r="K323" i="2"/>
  <c r="K440" i="2"/>
  <c r="K578" i="2"/>
  <c r="K694" i="2"/>
  <c r="K804" i="2"/>
  <c r="K947" i="2"/>
  <c r="K1049" i="2"/>
  <c r="K1138" i="2"/>
  <c r="K1303" i="2"/>
  <c r="K1409" i="2"/>
  <c r="K1610" i="2"/>
  <c r="K1626" i="2"/>
  <c r="K1804" i="2"/>
  <c r="K1992" i="2"/>
  <c r="K2106" i="2"/>
  <c r="K2122" i="2"/>
  <c r="K2287" i="2"/>
  <c r="J38" i="2"/>
  <c r="J154" i="2"/>
  <c r="J328" i="2"/>
  <c r="J437" i="2"/>
  <c r="J445" i="2"/>
  <c r="J575" i="2"/>
  <c r="J583" i="2"/>
  <c r="J691" i="2"/>
  <c r="J699" i="2"/>
  <c r="J707" i="2"/>
  <c r="J809" i="2"/>
  <c r="J869" i="2"/>
  <c r="J952" i="2"/>
  <c r="J1046" i="2"/>
  <c r="J1054" i="2"/>
  <c r="J1135" i="2"/>
  <c r="J1219" i="2"/>
  <c r="J1300" i="2"/>
  <c r="J1308" i="2"/>
  <c r="J1406" i="2"/>
  <c r="J1511" i="2"/>
  <c r="J1519" i="2"/>
  <c r="J1615" i="2"/>
  <c r="J1623" i="2"/>
  <c r="J1631" i="2"/>
  <c r="J1801" i="2"/>
  <c r="J1809" i="2"/>
  <c r="J1918" i="2"/>
  <c r="J1997" i="2"/>
  <c r="J2005" i="2"/>
  <c r="J2111" i="2"/>
  <c r="J2119" i="2"/>
  <c r="J2200" i="2"/>
  <c r="J2208" i="2"/>
  <c r="J2292" i="2"/>
  <c r="I35" i="2"/>
  <c r="I143" i="2"/>
  <c r="I151" i="2"/>
  <c r="I232" i="2"/>
  <c r="I325" i="2"/>
  <c r="I333" i="2"/>
  <c r="I442" i="2"/>
  <c r="I450" i="2"/>
  <c r="I580" i="2"/>
  <c r="I688" i="2"/>
  <c r="I696" i="2"/>
  <c r="I704" i="2"/>
  <c r="I806" i="2"/>
  <c r="I866" i="2"/>
  <c r="I949" i="2"/>
  <c r="I957" i="2"/>
  <c r="I1051" i="2"/>
  <c r="I1132" i="2"/>
  <c r="I1216" i="2"/>
  <c r="I1297" i="2"/>
  <c r="I1305" i="2"/>
  <c r="I1403" i="2"/>
  <c r="I1508" i="2"/>
  <c r="I1516" i="2"/>
  <c r="I1612" i="2"/>
  <c r="I1620" i="2"/>
  <c r="I1628" i="2"/>
  <c r="I1798" i="2"/>
  <c r="I1806" i="2"/>
  <c r="I1915" i="2"/>
  <c r="I1994" i="2"/>
  <c r="I2002" i="2"/>
  <c r="I2108" i="2"/>
  <c r="I2116" i="2"/>
  <c r="I2124" i="2"/>
  <c r="I2205" i="2"/>
  <c r="I2289" i="2"/>
  <c r="H32" i="2"/>
  <c r="H40" i="2"/>
  <c r="H148" i="2"/>
  <c r="H229" i="2"/>
  <c r="H322" i="2"/>
  <c r="H330" i="2"/>
  <c r="H439" i="2"/>
  <c r="H447" i="2"/>
  <c r="H577" i="2"/>
  <c r="H585" i="2"/>
  <c r="H693" i="2"/>
  <c r="H701" i="2"/>
  <c r="H709" i="2"/>
  <c r="H811" i="2"/>
  <c r="H871" i="2"/>
  <c r="H954" i="2"/>
  <c r="H1048" i="2"/>
  <c r="H1056" i="2"/>
  <c r="H1137" i="2"/>
  <c r="H1221" i="2"/>
  <c r="H1302" i="2"/>
  <c r="H1310" i="2"/>
  <c r="H1408" i="2"/>
  <c r="H1513" i="2"/>
  <c r="H1521" i="2"/>
  <c r="H1617" i="2"/>
  <c r="H1625" i="2"/>
  <c r="H1729" i="2"/>
  <c r="H1803" i="2"/>
  <c r="H1912" i="2"/>
  <c r="H1991" i="2"/>
  <c r="H1999" i="2"/>
  <c r="H2007" i="2"/>
  <c r="H2113" i="2"/>
  <c r="H2121" i="2"/>
  <c r="H2202" i="2"/>
  <c r="H2286" i="2"/>
  <c r="H2294" i="2"/>
  <c r="G37" i="2"/>
  <c r="G145" i="2"/>
  <c r="G153" i="2"/>
  <c r="G319" i="2"/>
  <c r="G327" i="2"/>
  <c r="G436" i="2"/>
  <c r="G444" i="2"/>
  <c r="G574" i="2"/>
  <c r="G582" i="2"/>
  <c r="G690" i="2"/>
  <c r="G698" i="2"/>
  <c r="G706" i="2"/>
  <c r="G808" i="2"/>
  <c r="G868" i="2"/>
  <c r="G951" i="2"/>
  <c r="G959" i="2"/>
  <c r="G1053" i="2"/>
  <c r="G1134" i="2"/>
  <c r="G1218" i="2"/>
  <c r="G1299" i="2"/>
  <c r="G1307" i="2"/>
  <c r="G1405" i="2"/>
  <c r="G1510" i="2"/>
  <c r="G1518" i="2"/>
  <c r="G1614" i="2"/>
  <c r="G1622" i="2"/>
  <c r="G1630" i="2"/>
  <c r="G1800" i="2"/>
  <c r="G1808" i="2"/>
  <c r="G1917" i="2"/>
  <c r="G1996" i="2"/>
  <c r="G2004" i="2"/>
  <c r="G2110" i="2"/>
  <c r="G2118" i="2"/>
  <c r="G2199" i="2"/>
  <c r="G2207" i="2"/>
  <c r="G2291" i="2"/>
  <c r="F34" i="2"/>
  <c r="F42" i="2"/>
  <c r="F150" i="2"/>
  <c r="F231" i="2"/>
  <c r="F324" i="2"/>
  <c r="F332" i="2"/>
  <c r="F441" i="2"/>
  <c r="F449" i="2"/>
  <c r="F579" i="2"/>
  <c r="F687" i="2"/>
  <c r="F695" i="2"/>
  <c r="F703" i="2"/>
  <c r="F805" i="2"/>
  <c r="F813" i="2"/>
  <c r="F948" i="2"/>
  <c r="F956" i="2"/>
  <c r="F1050" i="2"/>
  <c r="F1131" i="2"/>
  <c r="F1215" i="2"/>
  <c r="F1296" i="2"/>
  <c r="F1304" i="2"/>
  <c r="F1402" i="2"/>
  <c r="F1410" i="2"/>
  <c r="F1515" i="2"/>
  <c r="F1611" i="2"/>
  <c r="F1619" i="2"/>
  <c r="F1627" i="2"/>
  <c r="F1797" i="2"/>
  <c r="F1805" i="2"/>
  <c r="F1914" i="2"/>
  <c r="F1993" i="2"/>
  <c r="F2001" i="2"/>
  <c r="F2107" i="2"/>
  <c r="F2115" i="2"/>
  <c r="F2123" i="2"/>
  <c r="F2204" i="2"/>
  <c r="F2288" i="2"/>
  <c r="E31" i="2"/>
  <c r="E39" i="2"/>
  <c r="E147" i="2"/>
  <c r="E155" i="2"/>
  <c r="E321" i="2"/>
  <c r="E329" i="2"/>
  <c r="E438" i="2"/>
  <c r="E446" i="2"/>
  <c r="E576" i="2"/>
  <c r="E584" i="2"/>
  <c r="E692" i="2"/>
  <c r="E700" i="2"/>
  <c r="E708" i="2"/>
  <c r="E810" i="2"/>
  <c r="E870" i="2"/>
  <c r="E953" i="2"/>
  <c r="E1047" i="2"/>
  <c r="E1055" i="2"/>
  <c r="E1136" i="2"/>
  <c r="E1220" i="2"/>
  <c r="E1301" i="2"/>
  <c r="E1309" i="2"/>
  <c r="E1407" i="2"/>
  <c r="E1512" i="2"/>
  <c r="E1520" i="2"/>
  <c r="E1616" i="2"/>
  <c r="E1624" i="2"/>
  <c r="E1728" i="2"/>
  <c r="E1802" i="2"/>
  <c r="E1810" i="2"/>
  <c r="E1990" i="2"/>
  <c r="E1998" i="2"/>
  <c r="E2006" i="2"/>
  <c r="E2112" i="2"/>
  <c r="E2120" i="2"/>
  <c r="E2201" i="2"/>
  <c r="E2209" i="2"/>
  <c r="E2293" i="2"/>
  <c r="C36" i="2"/>
  <c r="C144" i="2"/>
  <c r="C152" i="2"/>
  <c r="C318" i="2"/>
  <c r="C326" i="2"/>
  <c r="C435" i="2"/>
  <c r="C443" i="2"/>
  <c r="C573" i="2"/>
  <c r="C581" i="2"/>
  <c r="C689" i="2"/>
  <c r="C697" i="2"/>
  <c r="C705" i="2"/>
  <c r="C807" i="2"/>
  <c r="C867" i="2"/>
  <c r="C950" i="2"/>
  <c r="C958" i="2"/>
  <c r="C1052" i="2"/>
  <c r="C1133" i="2"/>
  <c r="C1217" i="2"/>
  <c r="C1298" i="2"/>
  <c r="C1306" i="2"/>
  <c r="C1404" i="2"/>
  <c r="C1509" i="2"/>
  <c r="C1517" i="2"/>
  <c r="C1613" i="2"/>
  <c r="C1621" i="2"/>
  <c r="C1629" i="2"/>
  <c r="C1799" i="2"/>
  <c r="C1807" i="2"/>
  <c r="C1916" i="2"/>
  <c r="C1995" i="2"/>
  <c r="C2003" i="2"/>
  <c r="C2109" i="2"/>
  <c r="C2117" i="2"/>
  <c r="C2125" i="2"/>
  <c r="C2206" i="2"/>
  <c r="C2290" i="2"/>
  <c r="B33" i="2"/>
  <c r="B41" i="2"/>
  <c r="B149" i="2"/>
  <c r="B230" i="2"/>
  <c r="B323" i="2"/>
  <c r="B331" i="2"/>
  <c r="B440" i="2"/>
  <c r="B448" i="2"/>
  <c r="B578" i="2"/>
  <c r="B686" i="2"/>
  <c r="B694" i="2"/>
  <c r="B702" i="2"/>
  <c r="B804" i="2"/>
  <c r="B812" i="2"/>
  <c r="B947" i="2"/>
  <c r="B955" i="2"/>
  <c r="B1049" i="2"/>
  <c r="B1130" i="2"/>
  <c r="B1138" i="2"/>
  <c r="B1222" i="2"/>
  <c r="B1303" i="2"/>
  <c r="B1401" i="2"/>
  <c r="B1409" i="2"/>
  <c r="B1514" i="2"/>
  <c r="B1610" i="2"/>
  <c r="B1618" i="2"/>
  <c r="B1626" i="2"/>
  <c r="B1796" i="2"/>
  <c r="B1804" i="2"/>
  <c r="B1913" i="2"/>
  <c r="B1992" i="2"/>
  <c r="B2000" i="2"/>
  <c r="B2106" i="2"/>
  <c r="B2114" i="2"/>
  <c r="B2122" i="2"/>
  <c r="B2203" i="2"/>
  <c r="B2287" i="2"/>
  <c r="D36" i="2"/>
  <c r="D152" i="2"/>
  <c r="D326" i="2"/>
  <c r="D443" i="2"/>
  <c r="D581" i="2"/>
  <c r="D697" i="2"/>
  <c r="D807" i="2"/>
  <c r="D950" i="2"/>
  <c r="D1052" i="2"/>
  <c r="D1217" i="2"/>
  <c r="D1306" i="2"/>
  <c r="D1509" i="2"/>
  <c r="D1613" i="2"/>
  <c r="D1629" i="2"/>
  <c r="D1807" i="2"/>
  <c r="D1995" i="2"/>
  <c r="D2109" i="2"/>
  <c r="D2125" i="2"/>
  <c r="D2290" i="2"/>
  <c r="K41" i="2"/>
  <c r="K230" i="2"/>
  <c r="K331" i="2"/>
  <c r="K448" i="2"/>
  <c r="K686" i="2"/>
  <c r="K702" i="2"/>
  <c r="K812" i="2"/>
  <c r="K955" i="2"/>
  <c r="K1130" i="2"/>
  <c r="K1222" i="2"/>
  <c r="K1401" i="2"/>
  <c r="K1514" i="2"/>
  <c r="K1618" i="2"/>
  <c r="K1796" i="2"/>
  <c r="K1913" i="2"/>
  <c r="K2000" i="2"/>
  <c r="K2114" i="2"/>
  <c r="K2203" i="2"/>
  <c r="J30" i="2"/>
  <c r="J146" i="2"/>
  <c r="J320" i="2"/>
  <c r="J332" i="2"/>
  <c r="J441" i="2"/>
  <c r="J449" i="2"/>
  <c r="J579" i="2"/>
  <c r="J687" i="2"/>
  <c r="J695" i="2"/>
  <c r="J703" i="2"/>
  <c r="J805" i="2"/>
  <c r="J813" i="2"/>
  <c r="J948" i="2"/>
  <c r="J956" i="2"/>
  <c r="J1050" i="2"/>
  <c r="J1131" i="2"/>
  <c r="J1215" i="2"/>
  <c r="J1296" i="2"/>
  <c r="J1304" i="2"/>
  <c r="J1402" i="2"/>
  <c r="J1410" i="2"/>
  <c r="J1515" i="2"/>
  <c r="J1611" i="2"/>
  <c r="J1619" i="2"/>
  <c r="J1627" i="2"/>
  <c r="J1797" i="2"/>
  <c r="J1805" i="2"/>
  <c r="J1914" i="2"/>
  <c r="J1993" i="2"/>
  <c r="J2001" i="2"/>
  <c r="J2107" i="2"/>
  <c r="J2115" i="2"/>
  <c r="J2123" i="2"/>
  <c r="J2204" i="2"/>
  <c r="J2288" i="2"/>
  <c r="I31" i="2"/>
  <c r="I39" i="2"/>
  <c r="I147" i="2"/>
  <c r="I155" i="2"/>
  <c r="I321" i="2"/>
  <c r="I329" i="2"/>
  <c r="I438" i="2"/>
  <c r="I446" i="2"/>
  <c r="I576" i="2"/>
  <c r="I584" i="2"/>
  <c r="I692" i="2"/>
  <c r="I700" i="2"/>
  <c r="I708" i="2"/>
  <c r="I810" i="2"/>
  <c r="I870" i="2"/>
  <c r="I953" i="2"/>
  <c r="I1047" i="2"/>
  <c r="I1055" i="2"/>
  <c r="I1136" i="2"/>
  <c r="I1220" i="2"/>
  <c r="I1301" i="2"/>
  <c r="I1309" i="2"/>
  <c r="I1407" i="2"/>
  <c r="I1512" i="2"/>
  <c r="I1520" i="2"/>
  <c r="I1616" i="2"/>
  <c r="I1624" i="2"/>
  <c r="I1728" i="2"/>
  <c r="I1802" i="2"/>
  <c r="I1810" i="2"/>
  <c r="I1990" i="2"/>
  <c r="I1998" i="2"/>
  <c r="I2006" i="2"/>
  <c r="I2112" i="2"/>
  <c r="I2120" i="2"/>
  <c r="I2201" i="2"/>
  <c r="I2209" i="2"/>
  <c r="I2293" i="2"/>
  <c r="H36" i="2"/>
  <c r="H144" i="2"/>
  <c r="H152" i="2"/>
  <c r="H318" i="2"/>
  <c r="H326" i="2"/>
  <c r="H435" i="2"/>
  <c r="H443" i="2"/>
  <c r="H573" i="2"/>
  <c r="H581" i="2"/>
  <c r="H689" i="2"/>
  <c r="H697" i="2"/>
  <c r="H705" i="2"/>
  <c r="H807" i="2"/>
  <c r="H867" i="2"/>
  <c r="H950" i="2"/>
  <c r="H958" i="2"/>
  <c r="H1052" i="2"/>
  <c r="H1133" i="2"/>
  <c r="H1217" i="2"/>
  <c r="H1298" i="2"/>
  <c r="H1306" i="2"/>
  <c r="H1404" i="2"/>
  <c r="H1509" i="2"/>
  <c r="H1517" i="2"/>
  <c r="H1613" i="2"/>
  <c r="H1621" i="2"/>
  <c r="H1629" i="2"/>
  <c r="H1799" i="2"/>
  <c r="H1807" i="2"/>
  <c r="H1916" i="2"/>
  <c r="H1995" i="2"/>
  <c r="H2003" i="2"/>
  <c r="H2109" i="2"/>
  <c r="H2117" i="2"/>
  <c r="H2125" i="2"/>
  <c r="H2206" i="2"/>
  <c r="H2290" i="2"/>
  <c r="G33" i="2"/>
  <c r="G41" i="2"/>
  <c r="G149" i="2"/>
  <c r="G230" i="2"/>
  <c r="G323" i="2"/>
  <c r="G331" i="2"/>
  <c r="G440" i="2"/>
  <c r="G448" i="2"/>
  <c r="G578" i="2"/>
  <c r="G686" i="2"/>
  <c r="G694" i="2"/>
  <c r="G702" i="2"/>
  <c r="G804" i="2"/>
  <c r="G812" i="2"/>
  <c r="G947" i="2"/>
  <c r="G955" i="2"/>
  <c r="G1049" i="2"/>
  <c r="G1130" i="2"/>
  <c r="G1138" i="2"/>
  <c r="G1222" i="2"/>
  <c r="G1303" i="2"/>
  <c r="G1401" i="2"/>
  <c r="G1409" i="2"/>
  <c r="G1514" i="2"/>
  <c r="G1610" i="2"/>
  <c r="G1618" i="2"/>
  <c r="G1626" i="2"/>
  <c r="G1796" i="2"/>
  <c r="G1804" i="2"/>
  <c r="G1913" i="2"/>
  <c r="G1992" i="2"/>
  <c r="G2000" i="2"/>
  <c r="G2106" i="2"/>
  <c r="G2114" i="2"/>
  <c r="G2122" i="2"/>
  <c r="G2203" i="2"/>
  <c r="G2287" i="2"/>
  <c r="F30" i="2"/>
  <c r="F38" i="2"/>
  <c r="F146" i="2"/>
  <c r="F154" i="2"/>
  <c r="F320" i="2"/>
  <c r="F328" i="2"/>
  <c r="F437" i="2"/>
  <c r="F445" i="2"/>
  <c r="F575" i="2"/>
  <c r="F583" i="2"/>
  <c r="F691" i="2"/>
  <c r="F699" i="2"/>
  <c r="F707" i="2"/>
  <c r="F809" i="2"/>
  <c r="F869" i="2"/>
  <c r="F952" i="2"/>
  <c r="F1046" i="2"/>
  <c r="F1054" i="2"/>
  <c r="F1135" i="2"/>
  <c r="F1219" i="2"/>
  <c r="F1300" i="2"/>
  <c r="F1308" i="2"/>
  <c r="F1406" i="2"/>
  <c r="F1511" i="2"/>
  <c r="F1519" i="2"/>
  <c r="F1615" i="2"/>
  <c r="F1623" i="2"/>
  <c r="F1631" i="2"/>
  <c r="F1801" i="2"/>
  <c r="F1809" i="2"/>
  <c r="F1918" i="2"/>
  <c r="F1997" i="2"/>
  <c r="F2005" i="2"/>
  <c r="F2111" i="2"/>
  <c r="F2119" i="2"/>
  <c r="F2200" i="2"/>
  <c r="F2208" i="2"/>
  <c r="F2292" i="2"/>
  <c r="E35" i="2"/>
  <c r="E143" i="2"/>
  <c r="E151" i="2"/>
  <c r="E232" i="2"/>
  <c r="E325" i="2"/>
  <c r="E333" i="2"/>
  <c r="E442" i="2"/>
  <c r="E450" i="2"/>
  <c r="E580" i="2"/>
  <c r="E688" i="2"/>
  <c r="E696" i="2"/>
  <c r="E704" i="2"/>
  <c r="E806" i="2"/>
  <c r="E866" i="2"/>
  <c r="E949" i="2"/>
  <c r="E957" i="2"/>
  <c r="E1051" i="2"/>
  <c r="E1132" i="2"/>
  <c r="E1216" i="2"/>
  <c r="E1297" i="2"/>
  <c r="E1305" i="2"/>
  <c r="E1403" i="2"/>
  <c r="E1508" i="2"/>
  <c r="E1516" i="2"/>
  <c r="E1612" i="2"/>
  <c r="E1620" i="2"/>
  <c r="E1628" i="2"/>
  <c r="E1798" i="2"/>
  <c r="E1806" i="2"/>
  <c r="E1915" i="2"/>
  <c r="E1994" i="2"/>
  <c r="E2002" i="2"/>
  <c r="E2108" i="2"/>
  <c r="E2116" i="2"/>
  <c r="E2124" i="2"/>
  <c r="E2205" i="2"/>
  <c r="E2289" i="2"/>
  <c r="C32" i="2"/>
  <c r="C40" i="2"/>
  <c r="C148" i="2"/>
  <c r="C229" i="2"/>
  <c r="C322" i="2"/>
  <c r="C330" i="2"/>
  <c r="C439" i="2"/>
  <c r="C447" i="2"/>
  <c r="C577" i="2"/>
  <c r="C585" i="2"/>
  <c r="C693" i="2"/>
  <c r="C701" i="2"/>
  <c r="C709" i="2"/>
  <c r="C811" i="2"/>
  <c r="C871" i="2"/>
  <c r="C954" i="2"/>
  <c r="C1048" i="2"/>
  <c r="C1056" i="2"/>
  <c r="C1137" i="2"/>
  <c r="C1221" i="2"/>
  <c r="C1302" i="2"/>
  <c r="C1310" i="2"/>
  <c r="C1408" i="2"/>
  <c r="C1513" i="2"/>
  <c r="C1521" i="2"/>
  <c r="C1617" i="2"/>
  <c r="C1625" i="2"/>
  <c r="C1729" i="2"/>
  <c r="C1803" i="2"/>
  <c r="C1912" i="2"/>
  <c r="C1991" i="2"/>
  <c r="C1999" i="2"/>
  <c r="C2007" i="2"/>
  <c r="C2113" i="2"/>
  <c r="C2121" i="2"/>
  <c r="C2202" i="2"/>
  <c r="C2286" i="2"/>
  <c r="C2294" i="2"/>
  <c r="B37" i="2"/>
  <c r="B145" i="2"/>
  <c r="B153" i="2"/>
  <c r="B319" i="2"/>
  <c r="B327" i="2"/>
  <c r="B436" i="2"/>
  <c r="B444" i="2"/>
  <c r="B574" i="2"/>
  <c r="B582" i="2"/>
  <c r="B690" i="2"/>
  <c r="B698" i="2"/>
  <c r="B706" i="2"/>
  <c r="B808" i="2"/>
  <c r="B868" i="2"/>
  <c r="B951" i="2"/>
  <c r="B959" i="2"/>
  <c r="B1053" i="2"/>
  <c r="B1134" i="2"/>
  <c r="B1218" i="2"/>
  <c r="B1299" i="2"/>
  <c r="B1307" i="2"/>
  <c r="B1405" i="2"/>
  <c r="B1510" i="2"/>
  <c r="B1518" i="2"/>
  <c r="B1614" i="2"/>
  <c r="B1622" i="2"/>
  <c r="B1630" i="2"/>
  <c r="B1800" i="2"/>
  <c r="B1808" i="2"/>
  <c r="B1917" i="2"/>
  <c r="B1996" i="2"/>
  <c r="B2004" i="2"/>
  <c r="B2110" i="2"/>
  <c r="B2118" i="2"/>
  <c r="B2199" i="2"/>
  <c r="B2207" i="2"/>
  <c r="B2291" i="2"/>
  <c r="B341" i="2"/>
  <c r="B598" i="2"/>
  <c r="B964" i="2"/>
  <c r="B1225" i="2"/>
  <c r="B1523" i="2"/>
  <c r="B1822" i="2"/>
  <c r="B2134" i="2"/>
  <c r="K53" i="2"/>
  <c r="K458" i="2"/>
  <c r="K719" i="2"/>
  <c r="K1060" i="2"/>
  <c r="K1315" i="2"/>
  <c r="K1634" i="2"/>
  <c r="K2009" i="2"/>
  <c r="K2220" i="2"/>
  <c r="J165" i="2"/>
  <c r="J588" i="2"/>
  <c r="J872" i="2"/>
  <c r="J1142" i="2"/>
  <c r="J1412" i="2"/>
  <c r="J1812" i="2"/>
  <c r="J2020" i="2"/>
  <c r="I43" i="2"/>
  <c r="I342" i="2"/>
  <c r="I599" i="2"/>
  <c r="I965" i="2"/>
  <c r="I1226" i="2"/>
  <c r="I1524" i="2"/>
  <c r="I1823" i="2"/>
  <c r="I2210" i="2"/>
  <c r="H54" i="2"/>
  <c r="H459" i="2"/>
  <c r="H720" i="2"/>
  <c r="H968" i="2"/>
  <c r="H1140" i="2"/>
  <c r="H1229" i="2"/>
  <c r="H1324" i="2"/>
  <c r="H1527" i="2"/>
  <c r="H1643" i="2"/>
  <c r="H1920" i="2"/>
  <c r="H2018" i="2"/>
  <c r="H2213" i="2"/>
  <c r="H2302" i="2"/>
  <c r="G158" i="2"/>
  <c r="G340" i="2"/>
  <c r="G462" i="2"/>
  <c r="G597" i="2"/>
  <c r="G723" i="2"/>
  <c r="G963" i="2"/>
  <c r="G1064" i="2"/>
  <c r="G1224" i="2"/>
  <c r="G1319" i="2"/>
  <c r="G1522" i="2"/>
  <c r="G1638" i="2"/>
  <c r="G1821" i="2"/>
  <c r="G2013" i="2"/>
  <c r="G2133" i="2"/>
  <c r="G2297" i="2"/>
  <c r="F52" i="2"/>
  <c r="F335" i="2"/>
  <c r="F457" i="2"/>
  <c r="F592" i="2"/>
  <c r="F718" i="2"/>
  <c r="F876" i="2"/>
  <c r="F1059" i="2"/>
  <c r="F1146" i="2"/>
  <c r="F1314" i="2"/>
  <c r="F1416" i="2"/>
  <c r="F1633" i="2"/>
  <c r="F1816" i="2"/>
  <c r="F2008" i="2"/>
  <c r="F2128" i="2"/>
  <c r="F2219" i="2"/>
  <c r="E47" i="2"/>
  <c r="E164" i="2"/>
  <c r="E587" i="2"/>
  <c r="E713" i="2"/>
  <c r="E819" i="2"/>
  <c r="E969" i="2"/>
  <c r="E1141" i="2"/>
  <c r="E1230" i="2"/>
  <c r="E1411" i="2"/>
  <c r="E1528" i="2"/>
  <c r="E1811" i="2"/>
  <c r="E1921" i="2"/>
  <c r="E2019" i="2"/>
  <c r="E2214" i="2"/>
  <c r="E2303" i="2"/>
  <c r="C159" i="2"/>
  <c r="C341" i="2"/>
  <c r="C463" i="2"/>
  <c r="C598" i="2"/>
  <c r="C814" i="2"/>
  <c r="C964" i="2"/>
  <c r="C1065" i="2"/>
  <c r="C1225" i="2"/>
  <c r="C1320" i="2"/>
  <c r="C1523" i="2"/>
  <c r="C1639" i="2"/>
  <c r="C1822" i="2"/>
  <c r="C2014" i="2"/>
  <c r="C2134" i="2"/>
  <c r="C2298" i="2"/>
  <c r="D53" i="2"/>
  <c r="D336" i="2"/>
  <c r="D458" i="2"/>
  <c r="D593" i="2"/>
  <c r="D719" i="2"/>
  <c r="D877" i="2"/>
  <c r="D1060" i="2"/>
  <c r="D1147" i="2"/>
  <c r="D1315" i="2"/>
  <c r="D1417" i="2"/>
  <c r="D1634" i="2"/>
  <c r="D1817" i="2"/>
  <c r="D2009" i="2"/>
  <c r="D2129" i="2"/>
  <c r="D2220" i="2"/>
  <c r="B25" i="2"/>
  <c r="B142" i="2"/>
  <c r="B316" i="2"/>
  <c r="B561" i="2"/>
  <c r="B679" i="2"/>
  <c r="B862" i="2"/>
  <c r="B946" i="2"/>
  <c r="B1126" i="2"/>
  <c r="B1287" i="2"/>
  <c r="B1399" i="2"/>
  <c r="B1598" i="2"/>
  <c r="B1784" i="2"/>
  <c r="B1909" i="2"/>
  <c r="B1989" i="2"/>
  <c r="B2190" i="2"/>
  <c r="B2284" i="2"/>
  <c r="C2285" i="2"/>
  <c r="C2191" i="2"/>
  <c r="C2095" i="2"/>
  <c r="C1910" i="2"/>
  <c r="C1785" i="2"/>
  <c r="C1599" i="2"/>
  <c r="C1400" i="2"/>
  <c r="C1288" i="2"/>
  <c r="C1127" i="2"/>
  <c r="C1036" i="2"/>
  <c r="C863" i="2"/>
  <c r="C680" i="2"/>
  <c r="C562" i="2"/>
  <c r="C317" i="2"/>
  <c r="C225" i="2"/>
  <c r="C26" i="2"/>
  <c r="D2197" i="2"/>
  <c r="D2101" i="2"/>
  <c r="D1980" i="2"/>
  <c r="D1791" i="2"/>
  <c r="D1605" i="2"/>
  <c r="D1503" i="2"/>
  <c r="D1294" i="2"/>
  <c r="D1211" i="2"/>
  <c r="D1042" i="2"/>
  <c r="D937" i="2"/>
  <c r="D797" i="2"/>
  <c r="D568" i="2"/>
  <c r="B43" i="2"/>
  <c r="B45" i="2"/>
  <c r="B47" i="2"/>
  <c r="B49" i="2"/>
  <c r="B51" i="2"/>
  <c r="B53" i="2"/>
  <c r="B156" i="2"/>
  <c r="B158" i="2"/>
  <c r="B160" i="2"/>
  <c r="B162" i="2"/>
  <c r="B164" i="2"/>
  <c r="B166" i="2"/>
  <c r="B334" i="2"/>
  <c r="B336" i="2"/>
  <c r="B338" i="2"/>
  <c r="B340" i="2"/>
  <c r="B342" i="2"/>
  <c r="B344" i="2"/>
  <c r="B452" i="2"/>
  <c r="B454" i="2"/>
  <c r="B456" i="2"/>
  <c r="B458" i="2"/>
  <c r="B460" i="2"/>
  <c r="B462" i="2"/>
  <c r="B464" i="2"/>
  <c r="B466" i="2"/>
  <c r="B587" i="2"/>
  <c r="B589" i="2"/>
  <c r="B591" i="2"/>
  <c r="B593" i="2"/>
  <c r="B595" i="2"/>
  <c r="B597" i="2"/>
  <c r="B599" i="2"/>
  <c r="B711" i="2"/>
  <c r="B713" i="2"/>
  <c r="B715" i="2"/>
  <c r="B717" i="2"/>
  <c r="B719" i="2"/>
  <c r="B721" i="2"/>
  <c r="B723" i="2"/>
  <c r="B815" i="2"/>
  <c r="B817" i="2"/>
  <c r="B819" i="2"/>
  <c r="B873" i="2"/>
  <c r="B875" i="2"/>
  <c r="B877" i="2"/>
  <c r="B961" i="2"/>
  <c r="B963" i="2"/>
  <c r="B965" i="2"/>
  <c r="B967" i="2"/>
  <c r="B969" i="2"/>
  <c r="B971" i="2"/>
  <c r="B1058" i="2"/>
  <c r="B1060" i="2"/>
  <c r="B1062" i="2"/>
  <c r="B1064" i="2"/>
  <c r="B1066" i="2"/>
  <c r="B1139" i="2"/>
  <c r="B1141" i="2"/>
  <c r="B1143" i="2"/>
  <c r="B1145" i="2"/>
  <c r="B1147" i="2"/>
  <c r="B1149" i="2"/>
  <c r="B1224" i="2"/>
  <c r="B1226" i="2"/>
  <c r="B1228" i="2"/>
  <c r="B1230" i="2"/>
  <c r="B1311" i="2"/>
  <c r="B1313" i="2"/>
  <c r="B1315" i="2"/>
  <c r="B1317" i="2"/>
  <c r="B1319" i="2"/>
  <c r="B1321" i="2"/>
  <c r="B1323" i="2"/>
  <c r="B1411" i="2"/>
  <c r="B1413" i="2"/>
  <c r="B1415" i="2"/>
  <c r="B1417" i="2"/>
  <c r="B1419" i="2"/>
  <c r="B1522" i="2"/>
  <c r="B1524" i="2"/>
  <c r="B1526" i="2"/>
  <c r="B1528" i="2"/>
  <c r="B1530" i="2"/>
  <c r="B1632" i="2"/>
  <c r="B1634" i="2"/>
  <c r="B1636" i="2"/>
  <c r="B1638" i="2"/>
  <c r="B1640" i="2"/>
  <c r="B1642" i="2"/>
  <c r="B1811" i="2"/>
  <c r="B1813" i="2"/>
  <c r="B1815" i="2"/>
  <c r="B1817" i="2"/>
  <c r="B1819" i="2"/>
  <c r="B1821" i="2"/>
  <c r="B1823" i="2"/>
  <c r="B1919" i="2"/>
  <c r="B1921" i="2"/>
  <c r="B1923" i="2"/>
  <c r="B1925" i="2"/>
  <c r="B2009" i="2"/>
  <c r="B2011" i="2"/>
  <c r="B2013" i="2"/>
  <c r="B2015" i="2"/>
  <c r="B2017" i="2"/>
  <c r="B2019" i="2"/>
  <c r="B2021" i="2"/>
  <c r="B2127" i="2"/>
  <c r="B2129" i="2"/>
  <c r="B2131" i="2"/>
  <c r="B2133" i="2"/>
  <c r="B2210" i="2"/>
  <c r="B2212" i="2"/>
  <c r="B2214" i="2"/>
  <c r="B2216" i="2"/>
  <c r="B2218" i="2"/>
  <c r="B2220" i="2"/>
  <c r="B2295" i="2"/>
  <c r="B2297" i="2"/>
  <c r="B2299" i="2"/>
  <c r="B2301" i="2"/>
  <c r="B2303" i="2"/>
  <c r="K44" i="2"/>
  <c r="K46" i="2"/>
  <c r="K48" i="2"/>
  <c r="K50" i="2"/>
  <c r="K52" i="2"/>
  <c r="K54" i="2"/>
  <c r="K157" i="2"/>
  <c r="K159" i="2"/>
  <c r="K161" i="2"/>
  <c r="K163" i="2"/>
  <c r="K165" i="2"/>
  <c r="K167" i="2"/>
  <c r="K335" i="2"/>
  <c r="K337" i="2"/>
  <c r="K339" i="2"/>
  <c r="K341" i="2"/>
  <c r="K343" i="2"/>
  <c r="K451" i="2"/>
  <c r="K453" i="2"/>
  <c r="K455" i="2"/>
  <c r="K457" i="2"/>
  <c r="K459" i="2"/>
  <c r="K461" i="2"/>
  <c r="K463" i="2"/>
  <c r="K465" i="2"/>
  <c r="K586" i="2"/>
  <c r="K588" i="2"/>
  <c r="K590" i="2"/>
  <c r="K592" i="2"/>
  <c r="K594" i="2"/>
  <c r="K596" i="2"/>
  <c r="K598" i="2"/>
  <c r="K710" i="2"/>
  <c r="K712" i="2"/>
  <c r="K714" i="2"/>
  <c r="K716" i="2"/>
  <c r="K718" i="2"/>
  <c r="K720" i="2"/>
  <c r="K722" i="2"/>
  <c r="K814" i="2"/>
  <c r="K816" i="2"/>
  <c r="K818" i="2"/>
  <c r="K872" i="2"/>
  <c r="K874" i="2"/>
  <c r="K876" i="2"/>
  <c r="K960" i="2"/>
  <c r="K962" i="2"/>
  <c r="K964" i="2"/>
  <c r="K966" i="2"/>
  <c r="K968" i="2"/>
  <c r="K970" i="2"/>
  <c r="K1057" i="2"/>
  <c r="K1059" i="2"/>
  <c r="K1061" i="2"/>
  <c r="K1063" i="2"/>
  <c r="K1065" i="2"/>
  <c r="K1067" i="2"/>
  <c r="K1140" i="2"/>
  <c r="K1142" i="2"/>
  <c r="K1144" i="2"/>
  <c r="K1146" i="2"/>
  <c r="K1148" i="2"/>
  <c r="K1223" i="2"/>
  <c r="K1225" i="2"/>
  <c r="K1227" i="2"/>
  <c r="K1229" i="2"/>
  <c r="K1231" i="2"/>
  <c r="K1312" i="2"/>
  <c r="K1314" i="2"/>
  <c r="K1316" i="2"/>
  <c r="K1318" i="2"/>
  <c r="K1320" i="2"/>
  <c r="K1322" i="2"/>
  <c r="K1324" i="2"/>
  <c r="K1412" i="2"/>
  <c r="K1414" i="2"/>
  <c r="K1416" i="2"/>
  <c r="K1418" i="2"/>
  <c r="K1420" i="2"/>
  <c r="K1523" i="2"/>
  <c r="K1525" i="2"/>
  <c r="K1527" i="2"/>
  <c r="K1529" i="2"/>
  <c r="K1531" i="2"/>
  <c r="K1633" i="2"/>
  <c r="K1635" i="2"/>
  <c r="K1637" i="2"/>
  <c r="K1639" i="2"/>
  <c r="K1641" i="2"/>
  <c r="K1643" i="2"/>
  <c r="K1812" i="2"/>
  <c r="K1814" i="2"/>
  <c r="K1816" i="2"/>
  <c r="K1818" i="2"/>
  <c r="K1820" i="2"/>
  <c r="K1822" i="2"/>
  <c r="K1824" i="2"/>
  <c r="K1920" i="2"/>
  <c r="K1922" i="2"/>
  <c r="K1924" i="2"/>
  <c r="K2008" i="2"/>
  <c r="K2010" i="2"/>
  <c r="K2012" i="2"/>
  <c r="K2014" i="2"/>
  <c r="K2016" i="2"/>
  <c r="K2018" i="2"/>
  <c r="K2020" i="2"/>
  <c r="K2126" i="2"/>
  <c r="K2128" i="2"/>
  <c r="K2130" i="2"/>
  <c r="K2132" i="2"/>
  <c r="K2134" i="2"/>
  <c r="K2211" i="2"/>
  <c r="K2213" i="2"/>
  <c r="K2215" i="2"/>
  <c r="K2217" i="2"/>
  <c r="K2219" i="2"/>
  <c r="K2221" i="2"/>
  <c r="K2296" i="2"/>
  <c r="K2298" i="2"/>
  <c r="K2300" i="2"/>
  <c r="K2302" i="2"/>
  <c r="J43" i="2"/>
  <c r="J45" i="2"/>
  <c r="J47" i="2"/>
  <c r="J49" i="2"/>
  <c r="J51" i="2"/>
  <c r="J53" i="2"/>
  <c r="J156" i="2"/>
  <c r="J158" i="2"/>
  <c r="J160" i="2"/>
  <c r="J162" i="2"/>
  <c r="J164" i="2"/>
  <c r="J166" i="2"/>
  <c r="J334" i="2"/>
  <c r="J336" i="2"/>
  <c r="J338" i="2"/>
  <c r="J340" i="2"/>
  <c r="J342" i="2"/>
  <c r="J344" i="2"/>
  <c r="J452" i="2"/>
  <c r="J454" i="2"/>
  <c r="J456" i="2"/>
  <c r="J458" i="2"/>
  <c r="J460" i="2"/>
  <c r="J462" i="2"/>
  <c r="J464" i="2"/>
  <c r="J466" i="2"/>
  <c r="J587" i="2"/>
  <c r="J589" i="2"/>
  <c r="J591" i="2"/>
  <c r="J593" i="2"/>
  <c r="J595" i="2"/>
  <c r="J597" i="2"/>
  <c r="J599" i="2"/>
  <c r="J711" i="2"/>
  <c r="J713" i="2"/>
  <c r="J715" i="2"/>
  <c r="J717" i="2"/>
  <c r="J719" i="2"/>
  <c r="J721" i="2"/>
  <c r="J723" i="2"/>
  <c r="J815" i="2"/>
  <c r="J817" i="2"/>
  <c r="J819" i="2"/>
  <c r="J873" i="2"/>
  <c r="J875" i="2"/>
  <c r="J877" i="2"/>
  <c r="J961" i="2"/>
  <c r="J963" i="2"/>
  <c r="J965" i="2"/>
  <c r="J967" i="2"/>
  <c r="J969" i="2"/>
  <c r="J971" i="2"/>
  <c r="J1058" i="2"/>
  <c r="J1060" i="2"/>
  <c r="J1062" i="2"/>
  <c r="J1064" i="2"/>
  <c r="J1066" i="2"/>
  <c r="J1139" i="2"/>
  <c r="J1141" i="2"/>
  <c r="J1143" i="2"/>
  <c r="J1145" i="2"/>
  <c r="J1147" i="2"/>
  <c r="J1149" i="2"/>
  <c r="J1224" i="2"/>
  <c r="J1226" i="2"/>
  <c r="J1228" i="2"/>
  <c r="J1230" i="2"/>
  <c r="J1311" i="2"/>
  <c r="J1313" i="2"/>
  <c r="J1315" i="2"/>
  <c r="J1317" i="2"/>
  <c r="J1319" i="2"/>
  <c r="J1321" i="2"/>
  <c r="J1323" i="2"/>
  <c r="J1411" i="2"/>
  <c r="J1413" i="2"/>
  <c r="J1415" i="2"/>
  <c r="J1417" i="2"/>
  <c r="J1419" i="2"/>
  <c r="J1522" i="2"/>
  <c r="J1524" i="2"/>
  <c r="J1526" i="2"/>
  <c r="J1528" i="2"/>
  <c r="J1530" i="2"/>
  <c r="J1632" i="2"/>
  <c r="J1634" i="2"/>
  <c r="J1636" i="2"/>
  <c r="J1638" i="2"/>
  <c r="J1640" i="2"/>
  <c r="J1642" i="2"/>
  <c r="J1811" i="2"/>
  <c r="J1813" i="2"/>
  <c r="J1815" i="2"/>
  <c r="J1817" i="2"/>
  <c r="J1819" i="2"/>
  <c r="J1821" i="2"/>
  <c r="J1823" i="2"/>
  <c r="J1919" i="2"/>
  <c r="J1921" i="2"/>
  <c r="J1923" i="2"/>
  <c r="J1925" i="2"/>
  <c r="J2009" i="2"/>
  <c r="J2011" i="2"/>
  <c r="J2013" i="2"/>
  <c r="J2015" i="2"/>
  <c r="J2017" i="2"/>
  <c r="J2019" i="2"/>
  <c r="J2021" i="2"/>
  <c r="J2127" i="2"/>
  <c r="J2129" i="2"/>
  <c r="J2131" i="2"/>
  <c r="J2133" i="2"/>
  <c r="J2210" i="2"/>
  <c r="J2212" i="2"/>
  <c r="J2214" i="2"/>
  <c r="J2216" i="2"/>
  <c r="J2218" i="2"/>
  <c r="J2220" i="2"/>
  <c r="J2295" i="2"/>
  <c r="J2297" i="2"/>
  <c r="J2299" i="2"/>
  <c r="J2301" i="2"/>
  <c r="J2303" i="2"/>
  <c r="I44" i="2"/>
  <c r="I46" i="2"/>
  <c r="I48" i="2"/>
  <c r="I50" i="2"/>
  <c r="I52" i="2"/>
  <c r="I54" i="2"/>
  <c r="I157" i="2"/>
  <c r="I159" i="2"/>
  <c r="I161" i="2"/>
  <c r="I163" i="2"/>
  <c r="I165" i="2"/>
  <c r="I167" i="2"/>
  <c r="I335" i="2"/>
  <c r="I337" i="2"/>
  <c r="I339" i="2"/>
  <c r="I341" i="2"/>
  <c r="I343" i="2"/>
  <c r="I451" i="2"/>
  <c r="I453" i="2"/>
  <c r="I455" i="2"/>
  <c r="I457" i="2"/>
  <c r="I459" i="2"/>
  <c r="I461" i="2"/>
  <c r="I463" i="2"/>
  <c r="I465" i="2"/>
  <c r="I586" i="2"/>
  <c r="I588" i="2"/>
  <c r="I590" i="2"/>
  <c r="I592" i="2"/>
  <c r="I594" i="2"/>
  <c r="I596" i="2"/>
  <c r="I598" i="2"/>
  <c r="I710" i="2"/>
  <c r="I712" i="2"/>
  <c r="I714" i="2"/>
  <c r="I716" i="2"/>
  <c r="I718" i="2"/>
  <c r="I720" i="2"/>
  <c r="I722" i="2"/>
  <c r="I814" i="2"/>
  <c r="I816" i="2"/>
  <c r="I818" i="2"/>
  <c r="I872" i="2"/>
  <c r="I874" i="2"/>
  <c r="I876" i="2"/>
  <c r="I960" i="2"/>
  <c r="I962" i="2"/>
  <c r="I964" i="2"/>
  <c r="I966" i="2"/>
  <c r="I968" i="2"/>
  <c r="I970" i="2"/>
  <c r="I1057" i="2"/>
  <c r="I1059" i="2"/>
  <c r="I1061" i="2"/>
  <c r="I1063" i="2"/>
  <c r="I1065" i="2"/>
  <c r="I1067" i="2"/>
  <c r="I1140" i="2"/>
  <c r="I1142" i="2"/>
  <c r="I1144" i="2"/>
  <c r="I1146" i="2"/>
  <c r="I1148" i="2"/>
  <c r="I1223" i="2"/>
  <c r="I1225" i="2"/>
  <c r="I1227" i="2"/>
  <c r="I1229" i="2"/>
  <c r="I1231" i="2"/>
  <c r="I1312" i="2"/>
  <c r="I1314" i="2"/>
  <c r="I1316" i="2"/>
  <c r="I1318" i="2"/>
  <c r="I1320" i="2"/>
  <c r="I1322" i="2"/>
  <c r="I1324" i="2"/>
  <c r="I1412" i="2"/>
  <c r="I1414" i="2"/>
  <c r="I1416" i="2"/>
  <c r="I1418" i="2"/>
  <c r="I1420" i="2"/>
  <c r="I1523" i="2"/>
  <c r="I1525" i="2"/>
  <c r="I1527" i="2"/>
  <c r="I1529" i="2"/>
  <c r="I1531" i="2"/>
  <c r="I1633" i="2"/>
  <c r="I1635" i="2"/>
  <c r="I1637" i="2"/>
  <c r="I1639" i="2"/>
  <c r="I1641" i="2"/>
  <c r="I1643" i="2"/>
  <c r="I1812" i="2"/>
  <c r="I1814" i="2"/>
  <c r="I1816" i="2"/>
  <c r="I1818" i="2"/>
  <c r="I1820" i="2"/>
  <c r="I1822" i="2"/>
  <c r="I1824" i="2"/>
  <c r="I1920" i="2"/>
  <c r="I1922" i="2"/>
  <c r="I1924" i="2"/>
  <c r="I2008" i="2"/>
  <c r="I2010" i="2"/>
  <c r="I2012" i="2"/>
  <c r="I2014" i="2"/>
  <c r="I2016" i="2"/>
  <c r="I2018" i="2"/>
  <c r="I2020" i="2"/>
  <c r="I2126" i="2"/>
  <c r="I2128" i="2"/>
  <c r="I2130" i="2"/>
  <c r="I2132" i="2"/>
  <c r="I2134" i="2"/>
  <c r="I2211" i="2"/>
  <c r="I2213" i="2"/>
  <c r="I2215" i="2"/>
  <c r="I2217" i="2"/>
  <c r="I2219" i="2"/>
  <c r="I2221" i="2"/>
  <c r="I2296" i="2"/>
  <c r="I2298" i="2"/>
  <c r="I2300" i="2"/>
  <c r="I2302" i="2"/>
  <c r="H43" i="2"/>
  <c r="H45" i="2"/>
  <c r="H47" i="2"/>
  <c r="H49" i="2"/>
  <c r="H51" i="2"/>
  <c r="H53" i="2"/>
  <c r="H156" i="2"/>
  <c r="H158" i="2"/>
  <c r="H160" i="2"/>
  <c r="H162" i="2"/>
  <c r="H164" i="2"/>
  <c r="H166" i="2"/>
  <c r="H334" i="2"/>
  <c r="H336" i="2"/>
  <c r="H338" i="2"/>
  <c r="H340" i="2"/>
  <c r="H342" i="2"/>
  <c r="H344" i="2"/>
  <c r="H452" i="2"/>
  <c r="H454" i="2"/>
  <c r="H456" i="2"/>
  <c r="H458" i="2"/>
  <c r="H460" i="2"/>
  <c r="H462" i="2"/>
  <c r="H464" i="2"/>
  <c r="H466" i="2"/>
  <c r="H587" i="2"/>
  <c r="H589" i="2"/>
  <c r="H591" i="2"/>
  <c r="H593" i="2"/>
  <c r="H595" i="2"/>
  <c r="H597" i="2"/>
  <c r="H599" i="2"/>
  <c r="H711" i="2"/>
  <c r="H713" i="2"/>
  <c r="H715" i="2"/>
  <c r="H717" i="2"/>
  <c r="H719" i="2"/>
  <c r="H721" i="2"/>
  <c r="H723" i="2"/>
  <c r="H815" i="2"/>
  <c r="H817" i="2"/>
  <c r="H819" i="2"/>
  <c r="H873" i="2"/>
  <c r="H875" i="2"/>
  <c r="H877" i="2"/>
  <c r="B44" i="2"/>
  <c r="B48" i="2"/>
  <c r="B52" i="2"/>
  <c r="B157" i="2"/>
  <c r="B161" i="2"/>
  <c r="B165" i="2"/>
  <c r="B335" i="2"/>
  <c r="B339" i="2"/>
  <c r="B343" i="2"/>
  <c r="B453" i="2"/>
  <c r="B457" i="2"/>
  <c r="B461" i="2"/>
  <c r="B465" i="2"/>
  <c r="B588" i="2"/>
  <c r="B592" i="2"/>
  <c r="B596" i="2"/>
  <c r="B710" i="2"/>
  <c r="B714" i="2"/>
  <c r="B718" i="2"/>
  <c r="B722" i="2"/>
  <c r="B816" i="2"/>
  <c r="B872" i="2"/>
  <c r="B876" i="2"/>
  <c r="B962" i="2"/>
  <c r="B966" i="2"/>
  <c r="B970" i="2"/>
  <c r="B1059" i="2"/>
  <c r="B1063" i="2"/>
  <c r="B1067" i="2"/>
  <c r="B1142" i="2"/>
  <c r="B1146" i="2"/>
  <c r="B1223" i="2"/>
  <c r="B1227" i="2"/>
  <c r="B1231" i="2"/>
  <c r="B1314" i="2"/>
  <c r="B1318" i="2"/>
  <c r="B1322" i="2"/>
  <c r="B1412" i="2"/>
  <c r="B1416" i="2"/>
  <c r="B1420" i="2"/>
  <c r="B1525" i="2"/>
  <c r="B1529" i="2"/>
  <c r="B1633" i="2"/>
  <c r="B1637" i="2"/>
  <c r="B1641" i="2"/>
  <c r="B1812" i="2"/>
  <c r="B1816" i="2"/>
  <c r="B1820" i="2"/>
  <c r="B1824" i="2"/>
  <c r="B1922" i="2"/>
  <c r="B2008" i="2"/>
  <c r="B2012" i="2"/>
  <c r="B2016" i="2"/>
  <c r="B2020" i="2"/>
  <c r="B2128" i="2"/>
  <c r="B2132" i="2"/>
  <c r="B2211" i="2"/>
  <c r="B2215" i="2"/>
  <c r="B2219" i="2"/>
  <c r="B2296" i="2"/>
  <c r="B2300" i="2"/>
  <c r="K43" i="2"/>
  <c r="K47" i="2"/>
  <c r="K51" i="2"/>
  <c r="K156" i="2"/>
  <c r="K160" i="2"/>
  <c r="K164" i="2"/>
  <c r="K334" i="2"/>
  <c r="K338" i="2"/>
  <c r="K342" i="2"/>
  <c r="K452" i="2"/>
  <c r="K456" i="2"/>
  <c r="K460" i="2"/>
  <c r="K464" i="2"/>
  <c r="K587" i="2"/>
  <c r="K591" i="2"/>
  <c r="K595" i="2"/>
  <c r="K599" i="2"/>
  <c r="K713" i="2"/>
  <c r="K717" i="2"/>
  <c r="K721" i="2"/>
  <c r="K815" i="2"/>
  <c r="K819" i="2"/>
  <c r="K875" i="2"/>
  <c r="K961" i="2"/>
  <c r="K965" i="2"/>
  <c r="K969" i="2"/>
  <c r="K1058" i="2"/>
  <c r="K1062" i="2"/>
  <c r="K1066" i="2"/>
  <c r="K1141" i="2"/>
  <c r="K1145" i="2"/>
  <c r="K1149" i="2"/>
  <c r="K1226" i="2"/>
  <c r="K1230" i="2"/>
  <c r="K1313" i="2"/>
  <c r="K1317" i="2"/>
  <c r="K1321" i="2"/>
  <c r="K1411" i="2"/>
  <c r="K1415" i="2"/>
  <c r="K1419" i="2"/>
  <c r="K1524" i="2"/>
  <c r="K1528" i="2"/>
  <c r="K1632" i="2"/>
  <c r="K1636" i="2"/>
  <c r="K1640" i="2"/>
  <c r="K1811" i="2"/>
  <c r="K1815" i="2"/>
  <c r="K1819" i="2"/>
  <c r="K1823" i="2"/>
  <c r="K1921" i="2"/>
  <c r="K1925" i="2"/>
  <c r="K2011" i="2"/>
  <c r="K2015" i="2"/>
  <c r="K2019" i="2"/>
  <c r="K2127" i="2"/>
  <c r="K2131" i="2"/>
  <c r="K2210" i="2"/>
  <c r="K2214" i="2"/>
  <c r="K2218" i="2"/>
  <c r="K2295" i="2"/>
  <c r="K2299" i="2"/>
  <c r="K2303" i="2"/>
  <c r="J46" i="2"/>
  <c r="J50" i="2"/>
  <c r="J54" i="2"/>
  <c r="J159" i="2"/>
  <c r="J163" i="2"/>
  <c r="J167" i="2"/>
  <c r="J337" i="2"/>
  <c r="J341" i="2"/>
  <c r="J451" i="2"/>
  <c r="J455" i="2"/>
  <c r="J459" i="2"/>
  <c r="J463" i="2"/>
  <c r="J586" i="2"/>
  <c r="J590" i="2"/>
  <c r="J594" i="2"/>
  <c r="J598" i="2"/>
  <c r="J712" i="2"/>
  <c r="J716" i="2"/>
  <c r="J720" i="2"/>
  <c r="J814" i="2"/>
  <c r="J818" i="2"/>
  <c r="J874" i="2"/>
  <c r="J960" i="2"/>
  <c r="J964" i="2"/>
  <c r="J968" i="2"/>
  <c r="J1057" i="2"/>
  <c r="J1061" i="2"/>
  <c r="J1065" i="2"/>
  <c r="J1140" i="2"/>
  <c r="J1144" i="2"/>
  <c r="J1148" i="2"/>
  <c r="J1225" i="2"/>
  <c r="J1229" i="2"/>
  <c r="J1312" i="2"/>
  <c r="J1316" i="2"/>
  <c r="J1320" i="2"/>
  <c r="J1324" i="2"/>
  <c r="J1414" i="2"/>
  <c r="J1418" i="2"/>
  <c r="J1523" i="2"/>
  <c r="J1527" i="2"/>
  <c r="J1531" i="2"/>
  <c r="J1635" i="2"/>
  <c r="J1639" i="2"/>
  <c r="J1643" i="2"/>
  <c r="J1814" i="2"/>
  <c r="J1818" i="2"/>
  <c r="J1822" i="2"/>
  <c r="J1920" i="2"/>
  <c r="J1924" i="2"/>
  <c r="J2010" i="2"/>
  <c r="J2014" i="2"/>
  <c r="J2018" i="2"/>
  <c r="J2126" i="2"/>
  <c r="J2130" i="2"/>
  <c r="J2134" i="2"/>
  <c r="J2213" i="2"/>
  <c r="J2217" i="2"/>
  <c r="J2221" i="2"/>
  <c r="J2298" i="2"/>
  <c r="J2302" i="2"/>
  <c r="I45" i="2"/>
  <c r="I49" i="2"/>
  <c r="I53" i="2"/>
  <c r="I158" i="2"/>
  <c r="I162" i="2"/>
  <c r="I166" i="2"/>
  <c r="I336" i="2"/>
  <c r="I340" i="2"/>
  <c r="I344" i="2"/>
  <c r="I454" i="2"/>
  <c r="I458" i="2"/>
  <c r="I462" i="2"/>
  <c r="I466" i="2"/>
  <c r="I589" i="2"/>
  <c r="I593" i="2"/>
  <c r="I597" i="2"/>
  <c r="I711" i="2"/>
  <c r="I715" i="2"/>
  <c r="I719" i="2"/>
  <c r="I723" i="2"/>
  <c r="I817" i="2"/>
  <c r="I873" i="2"/>
  <c r="I877" i="2"/>
  <c r="I963" i="2"/>
  <c r="I967" i="2"/>
  <c r="I971" i="2"/>
  <c r="I1060" i="2"/>
  <c r="I1064" i="2"/>
  <c r="I1139" i="2"/>
  <c r="I1143" i="2"/>
  <c r="I1147" i="2"/>
  <c r="I1224" i="2"/>
  <c r="I1228" i="2"/>
  <c r="I1311" i="2"/>
  <c r="I1315" i="2"/>
  <c r="I1319" i="2"/>
  <c r="I1323" i="2"/>
  <c r="I1413" i="2"/>
  <c r="I1417" i="2"/>
  <c r="I1522" i="2"/>
  <c r="I1526" i="2"/>
  <c r="I1530" i="2"/>
  <c r="I1634" i="2"/>
  <c r="I1638" i="2"/>
  <c r="I1642" i="2"/>
  <c r="I1813" i="2"/>
  <c r="I1817" i="2"/>
  <c r="I1821" i="2"/>
  <c r="I1919" i="2"/>
  <c r="I1923" i="2"/>
  <c r="I2009" i="2"/>
  <c r="I2013" i="2"/>
  <c r="I2017" i="2"/>
  <c r="I2021" i="2"/>
  <c r="I2129" i="2"/>
  <c r="I2133" i="2"/>
  <c r="I2212" i="2"/>
  <c r="I2216" i="2"/>
  <c r="I2220" i="2"/>
  <c r="I2297" i="2"/>
  <c r="I2301" i="2"/>
  <c r="H44" i="2"/>
  <c r="H48" i="2"/>
  <c r="H52" i="2"/>
  <c r="H157" i="2"/>
  <c r="H161" i="2"/>
  <c r="H165" i="2"/>
  <c r="H335" i="2"/>
  <c r="H339" i="2"/>
  <c r="H343" i="2"/>
  <c r="H453" i="2"/>
  <c r="H457" i="2"/>
  <c r="H461" i="2"/>
  <c r="H465" i="2"/>
  <c r="H588" i="2"/>
  <c r="H592" i="2"/>
  <c r="H596" i="2"/>
  <c r="H710" i="2"/>
  <c r="H714" i="2"/>
  <c r="H718" i="2"/>
  <c r="H722" i="2"/>
  <c r="H816" i="2"/>
  <c r="H872" i="2"/>
  <c r="H876" i="2"/>
  <c r="H961" i="2"/>
  <c r="H963" i="2"/>
  <c r="H965" i="2"/>
  <c r="H967" i="2"/>
  <c r="H969" i="2"/>
  <c r="H971" i="2"/>
  <c r="H1058" i="2"/>
  <c r="H1060" i="2"/>
  <c r="H1062" i="2"/>
  <c r="H1064" i="2"/>
  <c r="H1066" i="2"/>
  <c r="H1139" i="2"/>
  <c r="H1141" i="2"/>
  <c r="H1143" i="2"/>
  <c r="H1145" i="2"/>
  <c r="H1147" i="2"/>
  <c r="H1149" i="2"/>
  <c r="H1224" i="2"/>
  <c r="H1226" i="2"/>
  <c r="H1228" i="2"/>
  <c r="H1230" i="2"/>
  <c r="H1311" i="2"/>
  <c r="H1313" i="2"/>
  <c r="H1315" i="2"/>
  <c r="H1317" i="2"/>
  <c r="H1319" i="2"/>
  <c r="H1321" i="2"/>
  <c r="H1323" i="2"/>
  <c r="H1411" i="2"/>
  <c r="H1413" i="2"/>
  <c r="H1415" i="2"/>
  <c r="H1417" i="2"/>
  <c r="H1419" i="2"/>
  <c r="H1522" i="2"/>
  <c r="H1524" i="2"/>
  <c r="H1526" i="2"/>
  <c r="H1528" i="2"/>
  <c r="H1530" i="2"/>
  <c r="H1632" i="2"/>
  <c r="H1634" i="2"/>
  <c r="H1636" i="2"/>
  <c r="H1638" i="2"/>
  <c r="H1640" i="2"/>
  <c r="H1642" i="2"/>
  <c r="H1811" i="2"/>
  <c r="H1813" i="2"/>
  <c r="H1815" i="2"/>
  <c r="H1817" i="2"/>
  <c r="H1819" i="2"/>
  <c r="H1821" i="2"/>
  <c r="H1823" i="2"/>
  <c r="H1919" i="2"/>
  <c r="H1921" i="2"/>
  <c r="H1923" i="2"/>
  <c r="H1925" i="2"/>
  <c r="H2009" i="2"/>
  <c r="H2011" i="2"/>
  <c r="H2013" i="2"/>
  <c r="H2015" i="2"/>
  <c r="H2017" i="2"/>
  <c r="H2019" i="2"/>
  <c r="H2021" i="2"/>
  <c r="H2127" i="2"/>
  <c r="H2129" i="2"/>
  <c r="H2131" i="2"/>
  <c r="H2133" i="2"/>
  <c r="H2210" i="2"/>
  <c r="H2212" i="2"/>
  <c r="H2214" i="2"/>
  <c r="H2216" i="2"/>
  <c r="H2218" i="2"/>
  <c r="H2220" i="2"/>
  <c r="H2295" i="2"/>
  <c r="H2297" i="2"/>
  <c r="H2299" i="2"/>
  <c r="H2301" i="2"/>
  <c r="H2303" i="2"/>
  <c r="G44" i="2"/>
  <c r="G46" i="2"/>
  <c r="G48" i="2"/>
  <c r="G50" i="2"/>
  <c r="G52" i="2"/>
  <c r="G54" i="2"/>
  <c r="G157" i="2"/>
  <c r="G159" i="2"/>
  <c r="G161" i="2"/>
  <c r="G163" i="2"/>
  <c r="G165" i="2"/>
  <c r="G167" i="2"/>
  <c r="G335" i="2"/>
  <c r="G337" i="2"/>
  <c r="G339" i="2"/>
  <c r="G341" i="2"/>
  <c r="G343" i="2"/>
  <c r="G451" i="2"/>
  <c r="G453" i="2"/>
  <c r="G455" i="2"/>
  <c r="G457" i="2"/>
  <c r="G459" i="2"/>
  <c r="G461" i="2"/>
  <c r="G463" i="2"/>
  <c r="G465" i="2"/>
  <c r="G586" i="2"/>
  <c r="G588" i="2"/>
  <c r="G590" i="2"/>
  <c r="G592" i="2"/>
  <c r="G594" i="2"/>
  <c r="G596" i="2"/>
  <c r="G598" i="2"/>
  <c r="G710" i="2"/>
  <c r="G712" i="2"/>
  <c r="G714" i="2"/>
  <c r="G716" i="2"/>
  <c r="G718" i="2"/>
  <c r="G720" i="2"/>
  <c r="G722" i="2"/>
  <c r="G814" i="2"/>
  <c r="G816" i="2"/>
  <c r="G818" i="2"/>
  <c r="G872" i="2"/>
  <c r="G874" i="2"/>
  <c r="G876" i="2"/>
  <c r="G960" i="2"/>
  <c r="G962" i="2"/>
  <c r="G964" i="2"/>
  <c r="G966" i="2"/>
  <c r="G968" i="2"/>
  <c r="G970" i="2"/>
  <c r="G1057" i="2"/>
  <c r="G1059" i="2"/>
  <c r="G1061" i="2"/>
  <c r="G1063" i="2"/>
  <c r="G1065" i="2"/>
  <c r="G1067" i="2"/>
  <c r="G1140" i="2"/>
  <c r="G1142" i="2"/>
  <c r="G1144" i="2"/>
  <c r="G1146" i="2"/>
  <c r="G1148" i="2"/>
  <c r="G1223" i="2"/>
  <c r="G1225" i="2"/>
  <c r="G1227" i="2"/>
  <c r="G1229" i="2"/>
  <c r="G1231" i="2"/>
  <c r="G1312" i="2"/>
  <c r="G1314" i="2"/>
  <c r="G1316" i="2"/>
  <c r="G1318" i="2"/>
  <c r="G1320" i="2"/>
  <c r="G1322" i="2"/>
  <c r="G1324" i="2"/>
  <c r="G1412" i="2"/>
  <c r="G1414" i="2"/>
  <c r="G1416" i="2"/>
  <c r="G1418" i="2"/>
  <c r="G1420" i="2"/>
  <c r="G1523" i="2"/>
  <c r="G1525" i="2"/>
  <c r="G1527" i="2"/>
  <c r="G1529" i="2"/>
  <c r="G1531" i="2"/>
  <c r="G1633" i="2"/>
  <c r="G1635" i="2"/>
  <c r="G1637" i="2"/>
  <c r="G1639" i="2"/>
  <c r="G1641" i="2"/>
  <c r="G1643" i="2"/>
  <c r="G1812" i="2"/>
  <c r="G1814" i="2"/>
  <c r="G1816" i="2"/>
  <c r="G1818" i="2"/>
  <c r="G1820" i="2"/>
  <c r="G1822" i="2"/>
  <c r="G1824" i="2"/>
  <c r="G1920" i="2"/>
  <c r="G1922" i="2"/>
  <c r="G1924" i="2"/>
  <c r="G2008" i="2"/>
  <c r="G2010" i="2"/>
  <c r="G2012" i="2"/>
  <c r="G2014" i="2"/>
  <c r="G2016" i="2"/>
  <c r="G2018" i="2"/>
  <c r="G2020" i="2"/>
  <c r="G2126" i="2"/>
  <c r="G2128" i="2"/>
  <c r="G2130" i="2"/>
  <c r="G2132" i="2"/>
  <c r="G2134" i="2"/>
  <c r="G2211" i="2"/>
  <c r="G2213" i="2"/>
  <c r="G2215" i="2"/>
  <c r="G2217" i="2"/>
  <c r="G2219" i="2"/>
  <c r="G2221" i="2"/>
  <c r="G2296" i="2"/>
  <c r="G2298" i="2"/>
  <c r="G2300" i="2"/>
  <c r="G2302" i="2"/>
  <c r="F43" i="2"/>
  <c r="F45" i="2"/>
  <c r="F47" i="2"/>
  <c r="F49" i="2"/>
  <c r="F51" i="2"/>
  <c r="F53" i="2"/>
  <c r="F156" i="2"/>
  <c r="F158" i="2"/>
  <c r="F160" i="2"/>
  <c r="F162" i="2"/>
  <c r="F164" i="2"/>
  <c r="F166" i="2"/>
  <c r="F334" i="2"/>
  <c r="F336" i="2"/>
  <c r="F338" i="2"/>
  <c r="F340" i="2"/>
  <c r="F342" i="2"/>
  <c r="F344" i="2"/>
  <c r="F452" i="2"/>
  <c r="F454" i="2"/>
  <c r="F456" i="2"/>
  <c r="F458" i="2"/>
  <c r="F460" i="2"/>
  <c r="F462" i="2"/>
  <c r="F464" i="2"/>
  <c r="F466" i="2"/>
  <c r="F587" i="2"/>
  <c r="F589" i="2"/>
  <c r="F591" i="2"/>
  <c r="F593" i="2"/>
  <c r="F595" i="2"/>
  <c r="F597" i="2"/>
  <c r="F599" i="2"/>
  <c r="F711" i="2"/>
  <c r="F713" i="2"/>
  <c r="F715" i="2"/>
  <c r="F717" i="2"/>
  <c r="F719" i="2"/>
  <c r="F721" i="2"/>
  <c r="F723" i="2"/>
  <c r="F815" i="2"/>
  <c r="F817" i="2"/>
  <c r="F819" i="2"/>
  <c r="F873" i="2"/>
  <c r="F875" i="2"/>
  <c r="F877" i="2"/>
  <c r="F961" i="2"/>
  <c r="F963" i="2"/>
  <c r="F965" i="2"/>
  <c r="F967" i="2"/>
  <c r="F969" i="2"/>
  <c r="F971" i="2"/>
  <c r="F1058" i="2"/>
  <c r="F1060" i="2"/>
  <c r="F1062" i="2"/>
  <c r="F1064" i="2"/>
  <c r="F1066" i="2"/>
  <c r="F1139" i="2"/>
  <c r="F1141" i="2"/>
  <c r="F1143" i="2"/>
  <c r="F1145" i="2"/>
  <c r="F1147" i="2"/>
  <c r="F1149" i="2"/>
  <c r="F1224" i="2"/>
  <c r="F1226" i="2"/>
  <c r="F1228" i="2"/>
  <c r="F1230" i="2"/>
  <c r="F1311" i="2"/>
  <c r="F1313" i="2"/>
  <c r="F1315" i="2"/>
  <c r="F1317" i="2"/>
  <c r="F1319" i="2"/>
  <c r="F1321" i="2"/>
  <c r="F1323" i="2"/>
  <c r="F1411" i="2"/>
  <c r="F1413" i="2"/>
  <c r="F1415" i="2"/>
  <c r="F1417" i="2"/>
  <c r="F1419" i="2"/>
  <c r="F1522" i="2"/>
  <c r="F1524" i="2"/>
  <c r="F1526" i="2"/>
  <c r="F1528" i="2"/>
  <c r="F1530" i="2"/>
  <c r="F1632" i="2"/>
  <c r="F1634" i="2"/>
  <c r="F1636" i="2"/>
  <c r="F1638" i="2"/>
  <c r="F1640" i="2"/>
  <c r="F1642" i="2"/>
  <c r="F1811" i="2"/>
  <c r="F1813" i="2"/>
  <c r="F1815" i="2"/>
  <c r="F1817" i="2"/>
  <c r="F1819" i="2"/>
  <c r="F1821" i="2"/>
  <c r="F1823" i="2"/>
  <c r="F1919" i="2"/>
  <c r="F1921" i="2"/>
  <c r="F1923" i="2"/>
  <c r="F1925" i="2"/>
  <c r="F2009" i="2"/>
  <c r="F2011" i="2"/>
  <c r="F2013" i="2"/>
  <c r="F2015" i="2"/>
  <c r="F2017" i="2"/>
  <c r="F2019" i="2"/>
  <c r="F2021" i="2"/>
  <c r="F2127" i="2"/>
  <c r="F2129" i="2"/>
  <c r="F2131" i="2"/>
  <c r="F2133" i="2"/>
  <c r="F2210" i="2"/>
  <c r="F2212" i="2"/>
  <c r="F2214" i="2"/>
  <c r="F2216" i="2"/>
  <c r="F2218" i="2"/>
  <c r="F2220" i="2"/>
  <c r="F2295" i="2"/>
  <c r="F2297" i="2"/>
  <c r="F2299" i="2"/>
  <c r="F2301" i="2"/>
  <c r="F2303" i="2"/>
  <c r="E44" i="2"/>
  <c r="E46" i="2"/>
  <c r="E48" i="2"/>
  <c r="E50" i="2"/>
  <c r="E52" i="2"/>
  <c r="E54" i="2"/>
  <c r="E157" i="2"/>
  <c r="E159" i="2"/>
  <c r="E161" i="2"/>
  <c r="E163" i="2"/>
  <c r="E165" i="2"/>
  <c r="E167" i="2"/>
  <c r="E335" i="2"/>
  <c r="E337" i="2"/>
  <c r="E339" i="2"/>
  <c r="E341" i="2"/>
  <c r="E343" i="2"/>
  <c r="E465" i="2"/>
  <c r="E586" i="2"/>
  <c r="E588" i="2"/>
  <c r="E590" i="2"/>
  <c r="E592" i="2"/>
  <c r="E594" i="2"/>
  <c r="E596" i="2"/>
  <c r="E598" i="2"/>
  <c r="E710" i="2"/>
  <c r="E712" i="2"/>
  <c r="E714" i="2"/>
  <c r="E716" i="2"/>
  <c r="E718" i="2"/>
  <c r="E720" i="2"/>
  <c r="E722" i="2"/>
  <c r="E814" i="2"/>
  <c r="E816" i="2"/>
  <c r="E818" i="2"/>
  <c r="E872" i="2"/>
  <c r="E874" i="2"/>
  <c r="E876" i="2"/>
  <c r="E960" i="2"/>
  <c r="E962" i="2"/>
  <c r="E964" i="2"/>
  <c r="E966" i="2"/>
  <c r="E968" i="2"/>
  <c r="E970" i="2"/>
  <c r="E1057" i="2"/>
  <c r="E1059" i="2"/>
  <c r="E1061" i="2"/>
  <c r="E1063" i="2"/>
  <c r="E1065" i="2"/>
  <c r="E1067" i="2"/>
  <c r="E1140" i="2"/>
  <c r="E1142" i="2"/>
  <c r="E1144" i="2"/>
  <c r="E1146" i="2"/>
  <c r="E1148" i="2"/>
  <c r="E1223" i="2"/>
  <c r="E1225" i="2"/>
  <c r="E1227" i="2"/>
  <c r="E1229" i="2"/>
  <c r="E1231" i="2"/>
  <c r="E1312" i="2"/>
  <c r="E1314" i="2"/>
  <c r="E1316" i="2"/>
  <c r="E1318" i="2"/>
  <c r="E1320" i="2"/>
  <c r="E1322" i="2"/>
  <c r="E1324" i="2"/>
  <c r="E1412" i="2"/>
  <c r="E1414" i="2"/>
  <c r="E1416" i="2"/>
  <c r="E1418" i="2"/>
  <c r="E1420" i="2"/>
  <c r="E1523" i="2"/>
  <c r="E1525" i="2"/>
  <c r="E1527" i="2"/>
  <c r="E1529" i="2"/>
  <c r="E1531" i="2"/>
  <c r="E1633" i="2"/>
  <c r="E1635" i="2"/>
  <c r="E1637" i="2"/>
  <c r="E1639" i="2"/>
  <c r="E1641" i="2"/>
  <c r="E1643" i="2"/>
  <c r="E1812" i="2"/>
  <c r="E1814" i="2"/>
  <c r="E1816" i="2"/>
  <c r="E1818" i="2"/>
  <c r="E1820" i="2"/>
  <c r="E1822" i="2"/>
  <c r="E1824" i="2"/>
  <c r="E1920" i="2"/>
  <c r="E1922" i="2"/>
  <c r="E1924" i="2"/>
  <c r="E2008" i="2"/>
  <c r="E2010" i="2"/>
  <c r="E2012" i="2"/>
  <c r="E2014" i="2"/>
  <c r="E2016" i="2"/>
  <c r="E2018" i="2"/>
  <c r="E2020" i="2"/>
  <c r="E2126" i="2"/>
  <c r="E2128" i="2"/>
  <c r="E2130" i="2"/>
  <c r="E2132" i="2"/>
  <c r="E2134" i="2"/>
  <c r="E2211" i="2"/>
  <c r="E2213" i="2"/>
  <c r="E2215" i="2"/>
  <c r="E2217" i="2"/>
  <c r="E2219" i="2"/>
  <c r="E2221" i="2"/>
  <c r="E2296" i="2"/>
  <c r="E2298" i="2"/>
  <c r="E2300" i="2"/>
  <c r="E2302" i="2"/>
  <c r="C43" i="2"/>
  <c r="C45" i="2"/>
  <c r="C47" i="2"/>
  <c r="C49" i="2"/>
  <c r="C51" i="2"/>
  <c r="C53" i="2"/>
  <c r="C156" i="2"/>
  <c r="C158" i="2"/>
  <c r="C160" i="2"/>
  <c r="C162" i="2"/>
  <c r="C164" i="2"/>
  <c r="C166" i="2"/>
  <c r="C334" i="2"/>
  <c r="C336" i="2"/>
  <c r="C338" i="2"/>
  <c r="C340" i="2"/>
  <c r="C342" i="2"/>
  <c r="C344" i="2"/>
  <c r="C452" i="2"/>
  <c r="C454" i="2"/>
  <c r="C456" i="2"/>
  <c r="C458" i="2"/>
  <c r="C460" i="2"/>
  <c r="C462" i="2"/>
  <c r="C464" i="2"/>
  <c r="C466" i="2"/>
  <c r="C587" i="2"/>
  <c r="C589" i="2"/>
  <c r="C591" i="2"/>
  <c r="C593" i="2"/>
  <c r="C595" i="2"/>
  <c r="C597" i="2"/>
  <c r="C599" i="2"/>
  <c r="C711" i="2"/>
  <c r="C713" i="2"/>
  <c r="C715" i="2"/>
  <c r="C717" i="2"/>
  <c r="C719" i="2"/>
  <c r="C721" i="2"/>
  <c r="C723" i="2"/>
  <c r="C815" i="2"/>
  <c r="C817" i="2"/>
  <c r="C819" i="2"/>
  <c r="C873" i="2"/>
  <c r="C875" i="2"/>
  <c r="C877" i="2"/>
  <c r="C961" i="2"/>
  <c r="C963" i="2"/>
  <c r="C965" i="2"/>
  <c r="C967" i="2"/>
  <c r="C969" i="2"/>
  <c r="C971" i="2"/>
  <c r="C1058" i="2"/>
  <c r="C1060" i="2"/>
  <c r="C1062" i="2"/>
  <c r="C1064" i="2"/>
  <c r="C1066" i="2"/>
  <c r="C1139" i="2"/>
  <c r="C1141" i="2"/>
  <c r="C1143" i="2"/>
  <c r="C1145" i="2"/>
  <c r="C1147" i="2"/>
  <c r="C1149" i="2"/>
  <c r="C1224" i="2"/>
  <c r="C1226" i="2"/>
  <c r="C1228" i="2"/>
  <c r="C1230" i="2"/>
  <c r="C1311" i="2"/>
  <c r="C1313" i="2"/>
  <c r="C1315" i="2"/>
  <c r="C1317" i="2"/>
  <c r="C1319" i="2"/>
  <c r="C1321" i="2"/>
  <c r="C1323" i="2"/>
  <c r="C1411" i="2"/>
  <c r="C1413" i="2"/>
  <c r="C1415" i="2"/>
  <c r="C1417" i="2"/>
  <c r="C1419" i="2"/>
  <c r="C1522" i="2"/>
  <c r="C1524" i="2"/>
  <c r="C1526" i="2"/>
  <c r="C1528" i="2"/>
  <c r="C1530" i="2"/>
  <c r="C1632" i="2"/>
  <c r="C1634" i="2"/>
  <c r="C1636" i="2"/>
  <c r="C1638" i="2"/>
  <c r="C1640" i="2"/>
  <c r="C1642" i="2"/>
  <c r="C1811" i="2"/>
  <c r="C1813" i="2"/>
  <c r="C1815" i="2"/>
  <c r="C1817" i="2"/>
  <c r="C1819" i="2"/>
  <c r="C1821" i="2"/>
  <c r="C1823" i="2"/>
  <c r="C1919" i="2"/>
  <c r="C1921" i="2"/>
  <c r="C1923" i="2"/>
  <c r="C1925" i="2"/>
  <c r="C2009" i="2"/>
  <c r="C2011" i="2"/>
  <c r="C2013" i="2"/>
  <c r="C2015" i="2"/>
  <c r="C2017" i="2"/>
  <c r="C2019" i="2"/>
  <c r="C2021" i="2"/>
  <c r="C2127" i="2"/>
  <c r="C2129" i="2"/>
  <c r="C2131" i="2"/>
  <c r="C2133" i="2"/>
  <c r="C2210" i="2"/>
  <c r="C2212" i="2"/>
  <c r="C2214" i="2"/>
  <c r="C2216" i="2"/>
  <c r="C2218" i="2"/>
  <c r="C2220" i="2"/>
  <c r="C2295" i="2"/>
  <c r="C2297" i="2"/>
  <c r="C2299" i="2"/>
  <c r="C2301" i="2"/>
  <c r="C2303" i="2"/>
  <c r="D44" i="2"/>
  <c r="D46" i="2"/>
  <c r="D48" i="2"/>
  <c r="D50" i="2"/>
  <c r="D52" i="2"/>
  <c r="D54" i="2"/>
  <c r="D157" i="2"/>
  <c r="D159" i="2"/>
  <c r="D161" i="2"/>
  <c r="D163" i="2"/>
  <c r="D165" i="2"/>
  <c r="D167" i="2"/>
  <c r="D335" i="2"/>
  <c r="D337" i="2"/>
  <c r="D339" i="2"/>
  <c r="D341" i="2"/>
  <c r="D343" i="2"/>
  <c r="D451" i="2"/>
  <c r="D453" i="2"/>
  <c r="D455" i="2"/>
  <c r="D457" i="2"/>
  <c r="D459" i="2"/>
  <c r="D461" i="2"/>
  <c r="D463" i="2"/>
  <c r="D465" i="2"/>
  <c r="D586" i="2"/>
  <c r="D588" i="2"/>
  <c r="D590" i="2"/>
  <c r="D592" i="2"/>
  <c r="D594" i="2"/>
  <c r="D596" i="2"/>
  <c r="D598" i="2"/>
  <c r="D710" i="2"/>
  <c r="D712" i="2"/>
  <c r="D714" i="2"/>
  <c r="D716" i="2"/>
  <c r="D718" i="2"/>
  <c r="D720" i="2"/>
  <c r="D722" i="2"/>
  <c r="D814" i="2"/>
  <c r="D816" i="2"/>
  <c r="D818" i="2"/>
  <c r="D872" i="2"/>
  <c r="D874" i="2"/>
  <c r="D876" i="2"/>
  <c r="D960" i="2"/>
  <c r="D962" i="2"/>
  <c r="D964" i="2"/>
  <c r="D966" i="2"/>
  <c r="D968" i="2"/>
  <c r="D970" i="2"/>
  <c r="D1057" i="2"/>
  <c r="D1059" i="2"/>
  <c r="D1061" i="2"/>
  <c r="D1063" i="2"/>
  <c r="D1065" i="2"/>
  <c r="D1067" i="2"/>
  <c r="D1140" i="2"/>
  <c r="D1142" i="2"/>
  <c r="D1144" i="2"/>
  <c r="D1146" i="2"/>
  <c r="D1148" i="2"/>
  <c r="D1223" i="2"/>
  <c r="D1225" i="2"/>
  <c r="D1227" i="2"/>
  <c r="D1229" i="2"/>
  <c r="D1231" i="2"/>
  <c r="D1312" i="2"/>
  <c r="D1314" i="2"/>
  <c r="D1316" i="2"/>
  <c r="D1318" i="2"/>
  <c r="D1320" i="2"/>
  <c r="D1322" i="2"/>
  <c r="D1324" i="2"/>
  <c r="D1412" i="2"/>
  <c r="D1414" i="2"/>
  <c r="D1416" i="2"/>
  <c r="D1418" i="2"/>
  <c r="D1420" i="2"/>
  <c r="D1523" i="2"/>
  <c r="D1525" i="2"/>
  <c r="D1527" i="2"/>
  <c r="D1529" i="2"/>
  <c r="D1531" i="2"/>
  <c r="D1633" i="2"/>
  <c r="D1635" i="2"/>
  <c r="D1637" i="2"/>
  <c r="D1639" i="2"/>
  <c r="D1641" i="2"/>
  <c r="D1643" i="2"/>
  <c r="D1812" i="2"/>
  <c r="D1814" i="2"/>
  <c r="D1816" i="2"/>
  <c r="D1818" i="2"/>
  <c r="D1820" i="2"/>
  <c r="D1822" i="2"/>
  <c r="D1824" i="2"/>
  <c r="D1920" i="2"/>
  <c r="D1922" i="2"/>
  <c r="D1924" i="2"/>
  <c r="D2008" i="2"/>
  <c r="D2010" i="2"/>
  <c r="D2012" i="2"/>
  <c r="D2014" i="2"/>
  <c r="D2016" i="2"/>
  <c r="D2018" i="2"/>
  <c r="D2020" i="2"/>
  <c r="D2126" i="2"/>
  <c r="D2128" i="2"/>
  <c r="D2130" i="2"/>
  <c r="D2132" i="2"/>
  <c r="D2134" i="2"/>
  <c r="D2211" i="2"/>
  <c r="D2213" i="2"/>
  <c r="D2215" i="2"/>
  <c r="D2217" i="2"/>
  <c r="D2219" i="2"/>
  <c r="D2221" i="2"/>
  <c r="D2296" i="2"/>
  <c r="D2298" i="2"/>
  <c r="D2300" i="2"/>
  <c r="D2302" i="2"/>
  <c r="B46" i="2"/>
  <c r="B54" i="2"/>
  <c r="B163" i="2"/>
  <c r="B337" i="2"/>
  <c r="B451" i="2"/>
  <c r="B459" i="2"/>
  <c r="B586" i="2"/>
  <c r="B594" i="2"/>
  <c r="B712" i="2"/>
  <c r="B720" i="2"/>
  <c r="B818" i="2"/>
  <c r="B960" i="2"/>
  <c r="B968" i="2"/>
  <c r="B1061" i="2"/>
  <c r="B1140" i="2"/>
  <c r="B1148" i="2"/>
  <c r="B1229" i="2"/>
  <c r="B1316" i="2"/>
  <c r="B1324" i="2"/>
  <c r="B1418" i="2"/>
  <c r="B1527" i="2"/>
  <c r="B1635" i="2"/>
  <c r="B1643" i="2"/>
  <c r="B1818" i="2"/>
  <c r="B1920" i="2"/>
  <c r="B2010" i="2"/>
  <c r="B2018" i="2"/>
  <c r="B2130" i="2"/>
  <c r="B2213" i="2"/>
  <c r="B2221" i="2"/>
  <c r="B2302" i="2"/>
  <c r="K49" i="2"/>
  <c r="K158" i="2"/>
  <c r="K166" i="2"/>
  <c r="K340" i="2"/>
  <c r="K454" i="2"/>
  <c r="K462" i="2"/>
  <c r="K589" i="2"/>
  <c r="K597" i="2"/>
  <c r="K715" i="2"/>
  <c r="K723" i="2"/>
  <c r="K873" i="2"/>
  <c r="K963" i="2"/>
  <c r="K971" i="2"/>
  <c r="K1064" i="2"/>
  <c r="K1143" i="2"/>
  <c r="K1224" i="2"/>
  <c r="K1311" i="2"/>
  <c r="K1319" i="2"/>
  <c r="K1413" i="2"/>
  <c r="K1522" i="2"/>
  <c r="K1530" i="2"/>
  <c r="K1638" i="2"/>
  <c r="K1813" i="2"/>
  <c r="K1821" i="2"/>
  <c r="K1923" i="2"/>
  <c r="K2013" i="2"/>
  <c r="K2021" i="2"/>
  <c r="K2133" i="2"/>
  <c r="K2216" i="2"/>
  <c r="K2297" i="2"/>
  <c r="J44" i="2"/>
  <c r="J52" i="2"/>
  <c r="J161" i="2"/>
  <c r="J335" i="2"/>
  <c r="J343" i="2"/>
  <c r="J457" i="2"/>
  <c r="J465" i="2"/>
  <c r="J592" i="2"/>
  <c r="J710" i="2"/>
  <c r="J718" i="2"/>
  <c r="J816" i="2"/>
  <c r="J876" i="2"/>
  <c r="J966" i="2"/>
  <c r="J1059" i="2"/>
  <c r="J1067" i="2"/>
  <c r="J1146" i="2"/>
  <c r="J1227" i="2"/>
  <c r="J1314" i="2"/>
  <c r="J1322" i="2"/>
  <c r="J1416" i="2"/>
  <c r="J1525" i="2"/>
  <c r="J1633" i="2"/>
  <c r="J1641" i="2"/>
  <c r="J1816" i="2"/>
  <c r="J1824" i="2"/>
  <c r="J2008" i="2"/>
  <c r="J2016" i="2"/>
  <c r="J2128" i="2"/>
  <c r="J2211" i="2"/>
  <c r="J2219" i="2"/>
  <c r="J2300" i="2"/>
  <c r="I47" i="2"/>
  <c r="I156" i="2"/>
  <c r="I164" i="2"/>
  <c r="I338" i="2"/>
  <c r="I452" i="2"/>
  <c r="I460" i="2"/>
  <c r="I587" i="2"/>
  <c r="I595" i="2"/>
  <c r="I713" i="2"/>
  <c r="I721" i="2"/>
  <c r="I819" i="2"/>
  <c r="I961" i="2"/>
  <c r="I969" i="2"/>
  <c r="I1062" i="2"/>
  <c r="I1141" i="2"/>
  <c r="I1149" i="2"/>
  <c r="I1230" i="2"/>
  <c r="I1317" i="2"/>
  <c r="I1411" i="2"/>
  <c r="I1419" i="2"/>
  <c r="I1528" i="2"/>
  <c r="I1636" i="2"/>
  <c r="I1811" i="2"/>
  <c r="I1819" i="2"/>
  <c r="I1921" i="2"/>
  <c r="I2011" i="2"/>
  <c r="I2019" i="2"/>
  <c r="I2131" i="2"/>
  <c r="I2214" i="2"/>
  <c r="I2295" i="2"/>
  <c r="I2303" i="2"/>
  <c r="H50" i="2"/>
  <c r="H159" i="2"/>
  <c r="H167" i="2"/>
  <c r="H341" i="2"/>
  <c r="H455" i="2"/>
  <c r="H463" i="2"/>
  <c r="H590" i="2"/>
  <c r="H598" i="2"/>
  <c r="H716" i="2"/>
  <c r="H814" i="2"/>
  <c r="H874" i="2"/>
  <c r="H962" i="2"/>
  <c r="H966" i="2"/>
  <c r="H970" i="2"/>
  <c r="H1059" i="2"/>
  <c r="H1063" i="2"/>
  <c r="H1067" i="2"/>
  <c r="H1142" i="2"/>
  <c r="H1146" i="2"/>
  <c r="H1223" i="2"/>
  <c r="H1227" i="2"/>
  <c r="H1231" i="2"/>
  <c r="H1314" i="2"/>
  <c r="H1318" i="2"/>
  <c r="H1322" i="2"/>
  <c r="H1412" i="2"/>
  <c r="H1416" i="2"/>
  <c r="H1420" i="2"/>
  <c r="H1525" i="2"/>
  <c r="H1529" i="2"/>
  <c r="H1633" i="2"/>
  <c r="H1637" i="2"/>
  <c r="H1641" i="2"/>
  <c r="H1812" i="2"/>
  <c r="H1816" i="2"/>
  <c r="H1820" i="2"/>
  <c r="H1824" i="2"/>
  <c r="H1922" i="2"/>
  <c r="H2008" i="2"/>
  <c r="H2012" i="2"/>
  <c r="H2016" i="2"/>
  <c r="H2020" i="2"/>
  <c r="H2128" i="2"/>
  <c r="H2132" i="2"/>
  <c r="H2211" i="2"/>
  <c r="H2215" i="2"/>
  <c r="H2219" i="2"/>
  <c r="H2296" i="2"/>
  <c r="H2300" i="2"/>
  <c r="G43" i="2"/>
  <c r="G47" i="2"/>
  <c r="G51" i="2"/>
  <c r="G156" i="2"/>
  <c r="G160" i="2"/>
  <c r="G164" i="2"/>
  <c r="G334" i="2"/>
  <c r="G338" i="2"/>
  <c r="G342" i="2"/>
  <c r="G452" i="2"/>
  <c r="G456" i="2"/>
  <c r="G460" i="2"/>
  <c r="G464" i="2"/>
  <c r="G587" i="2"/>
  <c r="G591" i="2"/>
  <c r="G595" i="2"/>
  <c r="G599" i="2"/>
  <c r="G713" i="2"/>
  <c r="G717" i="2"/>
  <c r="G721" i="2"/>
  <c r="G815" i="2"/>
  <c r="G819" i="2"/>
  <c r="G875" i="2"/>
  <c r="G961" i="2"/>
  <c r="G965" i="2"/>
  <c r="G969" i="2"/>
  <c r="G1058" i="2"/>
  <c r="G1062" i="2"/>
  <c r="G1066" i="2"/>
  <c r="G1141" i="2"/>
  <c r="G1145" i="2"/>
  <c r="G1149" i="2"/>
  <c r="G1226" i="2"/>
  <c r="G1230" i="2"/>
  <c r="G1313" i="2"/>
  <c r="G1317" i="2"/>
  <c r="G1321" i="2"/>
  <c r="G1411" i="2"/>
  <c r="G1415" i="2"/>
  <c r="G1419" i="2"/>
  <c r="G1524" i="2"/>
  <c r="G1528" i="2"/>
  <c r="G1632" i="2"/>
  <c r="G1636" i="2"/>
  <c r="G1640" i="2"/>
  <c r="G1811" i="2"/>
  <c r="G1815" i="2"/>
  <c r="G1819" i="2"/>
  <c r="G1823" i="2"/>
  <c r="G1921" i="2"/>
  <c r="G1925" i="2"/>
  <c r="G2011" i="2"/>
  <c r="G2015" i="2"/>
  <c r="G2019" i="2"/>
  <c r="G2127" i="2"/>
  <c r="G2131" i="2"/>
  <c r="G2210" i="2"/>
  <c r="G2214" i="2"/>
  <c r="G2218" i="2"/>
  <c r="G2295" i="2"/>
  <c r="G2299" i="2"/>
  <c r="G2303" i="2"/>
  <c r="F46" i="2"/>
  <c r="F50" i="2"/>
  <c r="F54" i="2"/>
  <c r="F159" i="2"/>
  <c r="F163" i="2"/>
  <c r="F167" i="2"/>
  <c r="F337" i="2"/>
  <c r="F341" i="2"/>
  <c r="F451" i="2"/>
  <c r="F455" i="2"/>
  <c r="F459" i="2"/>
  <c r="F463" i="2"/>
  <c r="F586" i="2"/>
  <c r="F590" i="2"/>
  <c r="F594" i="2"/>
  <c r="F598" i="2"/>
  <c r="F712" i="2"/>
  <c r="F716" i="2"/>
  <c r="F720" i="2"/>
  <c r="F814" i="2"/>
  <c r="F818" i="2"/>
  <c r="F874" i="2"/>
  <c r="F960" i="2"/>
  <c r="F964" i="2"/>
  <c r="F968" i="2"/>
  <c r="F1057" i="2"/>
  <c r="F1061" i="2"/>
  <c r="F1065" i="2"/>
  <c r="F1140" i="2"/>
  <c r="F1144" i="2"/>
  <c r="F1148" i="2"/>
  <c r="F1225" i="2"/>
  <c r="F1229" i="2"/>
  <c r="F1312" i="2"/>
  <c r="F1316" i="2"/>
  <c r="F1320" i="2"/>
  <c r="F1324" i="2"/>
  <c r="F1414" i="2"/>
  <c r="F1418" i="2"/>
  <c r="F1523" i="2"/>
  <c r="F1527" i="2"/>
  <c r="F1531" i="2"/>
  <c r="F1635" i="2"/>
  <c r="F1639" i="2"/>
  <c r="F1643" i="2"/>
  <c r="F1814" i="2"/>
  <c r="F1818" i="2"/>
  <c r="F1822" i="2"/>
  <c r="F1920" i="2"/>
  <c r="F1924" i="2"/>
  <c r="F2010" i="2"/>
  <c r="F2014" i="2"/>
  <c r="F2018" i="2"/>
  <c r="F2126" i="2"/>
  <c r="F2130" i="2"/>
  <c r="F2134" i="2"/>
  <c r="F2213" i="2"/>
  <c r="F2217" i="2"/>
  <c r="F2221" i="2"/>
  <c r="F2298" i="2"/>
  <c r="F2302" i="2"/>
  <c r="E45" i="2"/>
  <c r="E49" i="2"/>
  <c r="E53" i="2"/>
  <c r="E158" i="2"/>
  <c r="E162" i="2"/>
  <c r="E166" i="2"/>
  <c r="E336" i="2"/>
  <c r="E340" i="2"/>
  <c r="E344" i="2"/>
  <c r="E466" i="2"/>
  <c r="E589" i="2"/>
  <c r="E593" i="2"/>
  <c r="E597" i="2"/>
  <c r="E711" i="2"/>
  <c r="E715" i="2"/>
  <c r="E719" i="2"/>
  <c r="E723" i="2"/>
  <c r="E817" i="2"/>
  <c r="E873" i="2"/>
  <c r="E877" i="2"/>
  <c r="E963" i="2"/>
  <c r="E967" i="2"/>
  <c r="E971" i="2"/>
  <c r="E1060" i="2"/>
  <c r="E1064" i="2"/>
  <c r="E1139" i="2"/>
  <c r="E1143" i="2"/>
  <c r="E1147" i="2"/>
  <c r="E1224" i="2"/>
  <c r="E1228" i="2"/>
  <c r="E1311" i="2"/>
  <c r="E1315" i="2"/>
  <c r="E1319" i="2"/>
  <c r="E1323" i="2"/>
  <c r="E1413" i="2"/>
  <c r="E1417" i="2"/>
  <c r="E1522" i="2"/>
  <c r="E1526" i="2"/>
  <c r="E1530" i="2"/>
  <c r="E1634" i="2"/>
  <c r="E1638" i="2"/>
  <c r="E1642" i="2"/>
  <c r="E1813" i="2"/>
  <c r="E1817" i="2"/>
  <c r="E1821" i="2"/>
  <c r="E1919" i="2"/>
  <c r="E1923" i="2"/>
  <c r="E2009" i="2"/>
  <c r="E2013" i="2"/>
  <c r="E2017" i="2"/>
  <c r="E2021" i="2"/>
  <c r="E2129" i="2"/>
  <c r="E2133" i="2"/>
  <c r="E2212" i="2"/>
  <c r="E2216" i="2"/>
  <c r="E2220" i="2"/>
  <c r="E2297" i="2"/>
  <c r="E2301" i="2"/>
  <c r="C44" i="2"/>
  <c r="C48" i="2"/>
  <c r="C52" i="2"/>
  <c r="C157" i="2"/>
  <c r="C161" i="2"/>
  <c r="C165" i="2"/>
  <c r="C335" i="2"/>
  <c r="C339" i="2"/>
  <c r="C343" i="2"/>
  <c r="C453" i="2"/>
  <c r="C457" i="2"/>
  <c r="C461" i="2"/>
  <c r="C465" i="2"/>
  <c r="C588" i="2"/>
  <c r="C592" i="2"/>
  <c r="C596" i="2"/>
  <c r="C710" i="2"/>
  <c r="C714" i="2"/>
  <c r="C718" i="2"/>
  <c r="C722" i="2"/>
  <c r="C816" i="2"/>
  <c r="C872" i="2"/>
  <c r="C876" i="2"/>
  <c r="C962" i="2"/>
  <c r="C966" i="2"/>
  <c r="C970" i="2"/>
  <c r="C1059" i="2"/>
  <c r="C1063" i="2"/>
  <c r="C1067" i="2"/>
  <c r="C1142" i="2"/>
  <c r="C1146" i="2"/>
  <c r="C1223" i="2"/>
  <c r="C1227" i="2"/>
  <c r="C1231" i="2"/>
  <c r="C1314" i="2"/>
  <c r="C1318" i="2"/>
  <c r="C1322" i="2"/>
  <c r="C1412" i="2"/>
  <c r="C1416" i="2"/>
  <c r="C1420" i="2"/>
  <c r="C1525" i="2"/>
  <c r="C1529" i="2"/>
  <c r="C1633" i="2"/>
  <c r="C1637" i="2"/>
  <c r="C1641" i="2"/>
  <c r="C1812" i="2"/>
  <c r="C1816" i="2"/>
  <c r="C1820" i="2"/>
  <c r="C1824" i="2"/>
  <c r="C1922" i="2"/>
  <c r="C2008" i="2"/>
  <c r="C2012" i="2"/>
  <c r="C2016" i="2"/>
  <c r="C2020" i="2"/>
  <c r="C2128" i="2"/>
  <c r="C2132" i="2"/>
  <c r="C2211" i="2"/>
  <c r="C2215" i="2"/>
  <c r="C2219" i="2"/>
  <c r="C2296" i="2"/>
  <c r="C2300" i="2"/>
  <c r="D43" i="2"/>
  <c r="D47" i="2"/>
  <c r="D51" i="2"/>
  <c r="D156" i="2"/>
  <c r="D160" i="2"/>
  <c r="D164" i="2"/>
  <c r="D334" i="2"/>
  <c r="D338" i="2"/>
  <c r="D342" i="2"/>
  <c r="D452" i="2"/>
  <c r="D456" i="2"/>
  <c r="D460" i="2"/>
  <c r="D464" i="2"/>
  <c r="D587" i="2"/>
  <c r="D591" i="2"/>
  <c r="D595" i="2"/>
  <c r="D599" i="2"/>
  <c r="D713" i="2"/>
  <c r="D717" i="2"/>
  <c r="D721" i="2"/>
  <c r="D815" i="2"/>
  <c r="D819" i="2"/>
  <c r="D875" i="2"/>
  <c r="D961" i="2"/>
  <c r="D965" i="2"/>
  <c r="D969" i="2"/>
  <c r="D1058" i="2"/>
  <c r="D1062" i="2"/>
  <c r="D1066" i="2"/>
  <c r="D1141" i="2"/>
  <c r="D1145" i="2"/>
  <c r="D1149" i="2"/>
  <c r="D1226" i="2"/>
  <c r="D1230" i="2"/>
  <c r="D1313" i="2"/>
  <c r="D1317" i="2"/>
  <c r="D1321" i="2"/>
  <c r="D1411" i="2"/>
  <c r="D1415" i="2"/>
  <c r="D1419" i="2"/>
  <c r="D1524" i="2"/>
  <c r="D1528" i="2"/>
  <c r="D1632" i="2"/>
  <c r="D1636" i="2"/>
  <c r="D1640" i="2"/>
  <c r="D1811" i="2"/>
  <c r="D1815" i="2"/>
  <c r="D1819" i="2"/>
  <c r="D1823" i="2"/>
  <c r="D1921" i="2"/>
  <c r="D1925" i="2"/>
  <c r="D2011" i="2"/>
  <c r="D2015" i="2"/>
  <c r="D2019" i="2"/>
  <c r="D2127" i="2"/>
  <c r="D2131" i="2"/>
  <c r="D2210" i="2"/>
  <c r="D2214" i="2"/>
  <c r="D2218" i="2"/>
  <c r="D2295" i="2"/>
  <c r="D2299" i="2"/>
  <c r="D2303" i="2"/>
  <c r="B50" i="2"/>
  <c r="B167" i="2"/>
  <c r="B455" i="2"/>
  <c r="B590" i="2"/>
  <c r="B716" i="2"/>
  <c r="B874" i="2"/>
  <c r="B1057" i="2"/>
  <c r="B1144" i="2"/>
  <c r="B1312" i="2"/>
  <c r="B1414" i="2"/>
  <c r="B1531" i="2"/>
  <c r="B1814" i="2"/>
  <c r="B1924" i="2"/>
  <c r="B2126" i="2"/>
  <c r="B2217" i="2"/>
  <c r="K45" i="2"/>
  <c r="K162" i="2"/>
  <c r="K344" i="2"/>
  <c r="K466" i="2"/>
  <c r="K711" i="2"/>
  <c r="K817" i="2"/>
  <c r="K967" i="2"/>
  <c r="K1139" i="2"/>
  <c r="K1228" i="2"/>
  <c r="K1323" i="2"/>
  <c r="K1526" i="2"/>
  <c r="K1642" i="2"/>
  <c r="K1919" i="2"/>
  <c r="K2017" i="2"/>
  <c r="K2212" i="2"/>
  <c r="K2301" i="2"/>
  <c r="J157" i="2"/>
  <c r="J461" i="2"/>
  <c r="J596" i="2"/>
  <c r="J722" i="2"/>
  <c r="J962" i="2"/>
  <c r="J1063" i="2"/>
  <c r="J1223" i="2"/>
  <c r="J1318" i="2"/>
  <c r="J1420" i="2"/>
  <c r="J1637" i="2"/>
  <c r="J1820" i="2"/>
  <c r="J2012" i="2"/>
  <c r="J2132" i="2"/>
  <c r="J2296" i="2"/>
  <c r="I51" i="2"/>
  <c r="I334" i="2"/>
  <c r="I456" i="2"/>
  <c r="I591" i="2"/>
  <c r="I717" i="2"/>
  <c r="I875" i="2"/>
  <c r="I1058" i="2"/>
  <c r="I1145" i="2"/>
  <c r="I1313" i="2"/>
  <c r="I1415" i="2"/>
  <c r="I1632" i="2"/>
  <c r="I1815" i="2"/>
  <c r="I1925" i="2"/>
  <c r="I2127" i="2"/>
  <c r="I2218" i="2"/>
  <c r="H46" i="2"/>
  <c r="H163" i="2"/>
  <c r="H451" i="2"/>
  <c r="H586" i="2"/>
  <c r="H712" i="2"/>
  <c r="H818" i="2"/>
  <c r="H964" i="2"/>
  <c r="H1057" i="2"/>
  <c r="H1065" i="2"/>
  <c r="H1144" i="2"/>
  <c r="H1225" i="2"/>
  <c r="H1312" i="2"/>
  <c r="H1320" i="2"/>
  <c r="H1414" i="2"/>
  <c r="H1523" i="2"/>
  <c r="H1531" i="2"/>
  <c r="H1639" i="2"/>
  <c r="H1814" i="2"/>
  <c r="H1822" i="2"/>
  <c r="H1924" i="2"/>
  <c r="H2014" i="2"/>
  <c r="H2126" i="2"/>
  <c r="H2134" i="2"/>
  <c r="H2217" i="2"/>
  <c r="H2298" i="2"/>
  <c r="G45" i="2"/>
  <c r="G53" i="2"/>
  <c r="G162" i="2"/>
  <c r="G336" i="2"/>
  <c r="G344" i="2"/>
  <c r="G458" i="2"/>
  <c r="G466" i="2"/>
  <c r="G593" i="2"/>
  <c r="G711" i="2"/>
  <c r="G719" i="2"/>
  <c r="G817" i="2"/>
  <c r="G877" i="2"/>
  <c r="G967" i="2"/>
  <c r="G1060" i="2"/>
  <c r="G1139" i="2"/>
  <c r="G1147" i="2"/>
  <c r="G1228" i="2"/>
  <c r="G1315" i="2"/>
  <c r="G1323" i="2"/>
  <c r="G1417" i="2"/>
  <c r="G1526" i="2"/>
  <c r="G1634" i="2"/>
  <c r="G1642" i="2"/>
  <c r="G1817" i="2"/>
  <c r="G1919" i="2"/>
  <c r="G2009" i="2"/>
  <c r="G2017" i="2"/>
  <c r="G2129" i="2"/>
  <c r="G2212" i="2"/>
  <c r="G2220" i="2"/>
  <c r="G2301" i="2"/>
  <c r="F48" i="2"/>
  <c r="F157" i="2"/>
  <c r="F165" i="2"/>
  <c r="F339" i="2"/>
  <c r="F453" i="2"/>
  <c r="F461" i="2"/>
  <c r="F588" i="2"/>
  <c r="F596" i="2"/>
  <c r="F714" i="2"/>
  <c r="F722" i="2"/>
  <c r="F872" i="2"/>
  <c r="F962" i="2"/>
  <c r="F970" i="2"/>
  <c r="F1063" i="2"/>
  <c r="F1142" i="2"/>
  <c r="F1223" i="2"/>
  <c r="F1231" i="2"/>
  <c r="F1318" i="2"/>
  <c r="F1412" i="2"/>
  <c r="F1420" i="2"/>
  <c r="F1529" i="2"/>
  <c r="F1637" i="2"/>
  <c r="F1812" i="2"/>
  <c r="F1820" i="2"/>
  <c r="F1922" i="2"/>
  <c r="F2012" i="2"/>
  <c r="F2020" i="2"/>
  <c r="F2132" i="2"/>
  <c r="F2215" i="2"/>
  <c r="F2296" i="2"/>
  <c r="E43" i="2"/>
  <c r="E51" i="2"/>
  <c r="E160" i="2"/>
  <c r="E334" i="2"/>
  <c r="E342" i="2"/>
  <c r="E464" i="2"/>
  <c r="E591" i="2"/>
  <c r="E599" i="2"/>
  <c r="E717" i="2"/>
  <c r="E815" i="2"/>
  <c r="E875" i="2"/>
  <c r="E965" i="2"/>
  <c r="E1058" i="2"/>
  <c r="E1066" i="2"/>
  <c r="E1145" i="2"/>
  <c r="E1226" i="2"/>
  <c r="E1313" i="2"/>
  <c r="E1321" i="2"/>
  <c r="E1415" i="2"/>
  <c r="E1524" i="2"/>
  <c r="E1632" i="2"/>
  <c r="E1640" i="2"/>
  <c r="E1815" i="2"/>
  <c r="E1823" i="2"/>
  <c r="E1925" i="2"/>
  <c r="E2015" i="2"/>
  <c r="E2127" i="2"/>
  <c r="E2210" i="2"/>
  <c r="E2218" i="2"/>
  <c r="E2299" i="2"/>
  <c r="C46" i="2"/>
  <c r="C54" i="2"/>
  <c r="C163" i="2"/>
  <c r="C337" i="2"/>
  <c r="C451" i="2"/>
  <c r="C459" i="2"/>
  <c r="C586" i="2"/>
  <c r="C594" i="2"/>
  <c r="C712" i="2"/>
  <c r="C720" i="2"/>
  <c r="C818" i="2"/>
  <c r="C960" i="2"/>
  <c r="C968" i="2"/>
  <c r="C1061" i="2"/>
  <c r="C1140" i="2"/>
  <c r="C1148" i="2"/>
  <c r="C1229" i="2"/>
  <c r="C1316" i="2"/>
  <c r="C1324" i="2"/>
  <c r="C1418" i="2"/>
  <c r="C1527" i="2"/>
  <c r="C1635" i="2"/>
  <c r="C1643" i="2"/>
  <c r="C1818" i="2"/>
  <c r="C1920" i="2"/>
  <c r="C2010" i="2"/>
  <c r="C2018" i="2"/>
  <c r="C2130" i="2"/>
  <c r="C2213" i="2"/>
  <c r="C2221" i="2"/>
  <c r="C2302" i="2"/>
  <c r="D49" i="2"/>
  <c r="D158" i="2"/>
  <c r="D166" i="2"/>
  <c r="D340" i="2"/>
  <c r="D454" i="2"/>
  <c r="D462" i="2"/>
  <c r="D589" i="2"/>
  <c r="D597" i="2"/>
  <c r="D715" i="2"/>
  <c r="D723" i="2"/>
  <c r="D873" i="2"/>
  <c r="D963" i="2"/>
  <c r="D971" i="2"/>
  <c r="D1064" i="2"/>
  <c r="D1143" i="2"/>
  <c r="D1224" i="2"/>
  <c r="D1311" i="2"/>
  <c r="D1319" i="2"/>
  <c r="D1413" i="2"/>
  <c r="D1522" i="2"/>
  <c r="D1530" i="2"/>
  <c r="D1638" i="2"/>
  <c r="D1813" i="2"/>
  <c r="D1821" i="2"/>
  <c r="D1923" i="2"/>
  <c r="D2013" i="2"/>
  <c r="D2021" i="2"/>
  <c r="D2133" i="2"/>
  <c r="D2216" i="2"/>
  <c r="D2297" i="2"/>
  <c r="B1234" i="2"/>
  <c r="D2301" i="2"/>
  <c r="D2212" i="2"/>
  <c r="D2017" i="2"/>
  <c r="D1919" i="2"/>
  <c r="D1642" i="2"/>
  <c r="D1526" i="2"/>
  <c r="D1323" i="2"/>
  <c r="D1228" i="2"/>
  <c r="D1139" i="2"/>
  <c r="D967" i="2"/>
  <c r="D817" i="2"/>
  <c r="D711" i="2"/>
  <c r="D466" i="2"/>
  <c r="D344" i="2"/>
  <c r="D162" i="2"/>
  <c r="D45" i="2"/>
  <c r="C2217" i="2"/>
  <c r="C2126" i="2"/>
  <c r="C1924" i="2"/>
  <c r="C1814" i="2"/>
  <c r="C1531" i="2"/>
  <c r="C1414" i="2"/>
  <c r="C1312" i="2"/>
  <c r="C1144" i="2"/>
  <c r="C1057" i="2"/>
  <c r="C874" i="2"/>
  <c r="C716" i="2"/>
  <c r="C590" i="2"/>
  <c r="C455" i="2"/>
  <c r="C167" i="2"/>
  <c r="C50" i="2"/>
  <c r="E2295" i="2"/>
  <c r="E2131" i="2"/>
  <c r="E2011" i="2"/>
  <c r="E1819" i="2"/>
  <c r="E1636" i="2"/>
  <c r="E1419" i="2"/>
  <c r="E1317" i="2"/>
  <c r="E1149" i="2"/>
  <c r="E1062" i="2"/>
  <c r="E961" i="2"/>
  <c r="E721" i="2"/>
  <c r="E595" i="2"/>
  <c r="E338" i="2"/>
  <c r="E156" i="2"/>
  <c r="F2300" i="2"/>
  <c r="F2211" i="2"/>
  <c r="F2016" i="2"/>
  <c r="F1824" i="2"/>
  <c r="F1641" i="2"/>
  <c r="F1525" i="2"/>
  <c r="F1322" i="2"/>
  <c r="F1227" i="2"/>
  <c r="F1067" i="2"/>
  <c r="F966" i="2"/>
  <c r="F816" i="2"/>
  <c r="F710" i="2"/>
  <c r="F465" i="2"/>
  <c r="F343" i="2"/>
  <c r="F161" i="2"/>
  <c r="F44" i="2"/>
  <c r="G2216" i="2"/>
  <c r="G2021" i="2"/>
  <c r="G1923" i="2"/>
  <c r="G1813" i="2"/>
  <c r="G1530" i="2"/>
  <c r="G1413" i="2"/>
  <c r="G1311" i="2"/>
  <c r="G1143" i="2"/>
  <c r="G971" i="2"/>
  <c r="G873" i="2"/>
  <c r="G715" i="2"/>
  <c r="G589" i="2"/>
  <c r="G454" i="2"/>
  <c r="G166" i="2"/>
  <c r="G49" i="2"/>
  <c r="H2221" i="2"/>
  <c r="H2130" i="2"/>
  <c r="H2010" i="2"/>
  <c r="H1818" i="2"/>
  <c r="H1635" i="2"/>
  <c r="H1418" i="2"/>
  <c r="H1316" i="2"/>
  <c r="H1148" i="2"/>
  <c r="H1061" i="2"/>
  <c r="H960" i="2"/>
  <c r="H594" i="2"/>
  <c r="H337" i="2"/>
  <c r="I2299" i="2"/>
  <c r="I2015" i="2"/>
  <c r="I1640" i="2"/>
  <c r="I1321" i="2"/>
  <c r="I1066" i="2"/>
  <c r="I815" i="2"/>
  <c r="I464" i="2"/>
  <c r="I160" i="2"/>
  <c r="J2215" i="2"/>
  <c r="J1922" i="2"/>
  <c r="J1529" i="2"/>
  <c r="J1231" i="2"/>
  <c r="J970" i="2"/>
  <c r="J714" i="2"/>
  <c r="J453" i="2"/>
  <c r="J48" i="2"/>
  <c r="K2129" i="2"/>
  <c r="K1817" i="2"/>
  <c r="K1417" i="2"/>
  <c r="K1147" i="2"/>
  <c r="K877" i="2"/>
  <c r="K593" i="2"/>
  <c r="K336" i="2"/>
  <c r="B2298" i="2"/>
  <c r="B2014" i="2"/>
  <c r="B1639" i="2"/>
  <c r="B1320" i="2"/>
  <c r="B1065" i="2"/>
  <c r="B814" i="2"/>
  <c r="B463" i="2"/>
  <c r="B159" i="2"/>
  <c r="K491" i="2"/>
  <c r="B2311" i="2"/>
  <c r="B2236" i="2"/>
  <c r="B2142" i="2"/>
  <c r="B2146" i="2"/>
  <c r="B2035" i="2"/>
  <c r="B2023" i="2"/>
  <c r="B1929" i="2"/>
  <c r="B1833" i="2"/>
  <c r="B1841" i="2"/>
  <c r="B1742" i="2"/>
  <c r="B1677" i="2"/>
  <c r="B1648" i="2"/>
  <c r="B1657" i="2"/>
  <c r="B1544" i="2"/>
  <c r="B1450" i="2"/>
  <c r="B1427" i="2"/>
  <c r="B1344" i="2"/>
  <c r="B1339" i="2"/>
  <c r="K755" i="2"/>
  <c r="K1235" i="2"/>
  <c r="K1666" i="2"/>
  <c r="K2050" i="2"/>
  <c r="J241" i="2"/>
  <c r="J491" i="2"/>
  <c r="J745" i="2"/>
  <c r="J1089" i="2"/>
  <c r="J1235" i="2"/>
  <c r="J1345" i="2"/>
  <c r="J1451" i="2"/>
  <c r="J1658" i="2"/>
  <c r="J1678" i="2"/>
  <c r="J1842" i="2"/>
  <c r="J1930" i="2"/>
  <c r="J2040" i="2"/>
  <c r="J2143" i="2"/>
  <c r="J2312" i="2"/>
  <c r="I78" i="2"/>
  <c r="I190" i="2"/>
  <c r="I361" i="2"/>
  <c r="I469" i="2"/>
  <c r="I507" i="2"/>
  <c r="I629" i="2"/>
  <c r="I735" i="2"/>
  <c r="I890" i="2"/>
  <c r="I989" i="2"/>
  <c r="I1160" i="2"/>
  <c r="I1236" i="2"/>
  <c r="I1346" i="2"/>
  <c r="I1452" i="2"/>
  <c r="I1659" i="2"/>
  <c r="I1679" i="2"/>
  <c r="I1843" i="2"/>
  <c r="I1931" i="2"/>
  <c r="I2041" i="2"/>
  <c r="I2222" i="2"/>
  <c r="I2313" i="2"/>
  <c r="H79" i="2"/>
  <c r="H185" i="2"/>
  <c r="H242" i="2"/>
  <c r="H258" i="2"/>
  <c r="H351" i="2"/>
  <c r="H377" i="2"/>
  <c r="H476" i="2"/>
  <c r="H502" i="2"/>
  <c r="H607" i="2"/>
  <c r="H624" i="2"/>
  <c r="H746" i="2"/>
  <c r="H753" i="2"/>
  <c r="H824" i="2"/>
  <c r="H885" i="2"/>
  <c r="H985" i="2"/>
  <c r="H1078" i="2"/>
  <c r="H1085" i="2"/>
  <c r="H1158" i="2"/>
  <c r="H1240" i="2"/>
  <c r="H1325" i="2"/>
  <c r="H1341" i="2"/>
  <c r="H1424" i="2"/>
  <c r="H1447" i="2"/>
  <c r="H1543" i="2"/>
  <c r="H1553" i="2"/>
  <c r="H1646" i="2"/>
  <c r="H1674" i="2"/>
  <c r="H1739" i="2"/>
  <c r="H1825" i="2"/>
  <c r="H1831" i="2"/>
  <c r="H1926" i="2"/>
  <c r="H1942" i="2"/>
  <c r="H2032" i="2"/>
  <c r="H2052" i="2"/>
  <c r="H2139" i="2"/>
  <c r="H2231" i="2"/>
  <c r="H2308" i="2"/>
  <c r="G56" i="2"/>
  <c r="G74" i="2"/>
  <c r="G170" i="2"/>
  <c r="G186" i="2"/>
  <c r="G243" i="2"/>
  <c r="G259" i="2"/>
  <c r="G366" i="2"/>
  <c r="G378" i="2"/>
  <c r="K1848" i="2"/>
  <c r="G477" i="2"/>
  <c r="G608" i="2"/>
  <c r="G747" i="2"/>
  <c r="G825" i="2"/>
  <c r="G1069" i="2"/>
  <c r="G1163" i="2"/>
  <c r="G1326" i="2"/>
  <c r="G1425" i="2"/>
  <c r="G1536" i="2"/>
  <c r="G1668" i="2"/>
  <c r="G1740" i="2"/>
  <c r="G1850" i="2"/>
  <c r="G1943" i="2"/>
  <c r="G2144" i="2"/>
  <c r="G2235" i="2"/>
  <c r="F69" i="2"/>
  <c r="F171" i="2"/>
  <c r="F244" i="2"/>
  <c r="F352" i="2"/>
  <c r="F478" i="2"/>
  <c r="F609" i="2"/>
  <c r="F748" i="2"/>
  <c r="F830" i="2"/>
  <c r="F1079" i="2"/>
  <c r="F1164" i="2"/>
  <c r="F1327" i="2"/>
  <c r="F1426" i="2"/>
  <c r="F1537" i="2"/>
  <c r="F1647" i="2"/>
  <c r="F1741" i="2"/>
  <c r="F1832" i="2"/>
  <c r="F2022" i="2"/>
  <c r="F2145" i="2"/>
  <c r="F2232" i="2"/>
  <c r="E57" i="2"/>
  <c r="E179" i="2"/>
  <c r="E245" i="2"/>
  <c r="E353" i="2"/>
  <c r="E610" i="2"/>
  <c r="E738" i="2"/>
  <c r="E726" i="2"/>
  <c r="E826" i="2"/>
  <c r="E836" i="2"/>
  <c r="E893" i="2"/>
  <c r="E975" i="2"/>
  <c r="E992" i="2"/>
  <c r="E1075" i="2"/>
  <c r="E1151" i="2"/>
  <c r="E1170" i="2"/>
  <c r="E1242" i="2"/>
  <c r="E1332" i="2"/>
  <c r="E1349" i="2"/>
  <c r="E1439" i="2"/>
  <c r="E1455" i="2"/>
  <c r="E1541" i="2"/>
  <c r="E1662" i="2"/>
  <c r="E1652" i="2"/>
  <c r="E1731" i="2"/>
  <c r="E1747" i="2"/>
  <c r="E1828" i="2"/>
  <c r="E1854" i="2"/>
  <c r="E1934" i="2"/>
  <c r="E2036" i="2"/>
  <c r="E2044" i="2"/>
  <c r="E2151" i="2"/>
  <c r="E2224" i="2"/>
  <c r="E2241" i="2"/>
  <c r="E2316" i="2"/>
  <c r="D61" i="2"/>
  <c r="D82" i="2"/>
  <c r="D176" i="2"/>
  <c r="D235" i="2"/>
  <c r="D251" i="2"/>
  <c r="D363" i="2"/>
  <c r="D370" i="2"/>
  <c r="D471" i="2"/>
  <c r="D495" i="2"/>
  <c r="D601" i="2"/>
  <c r="D617" i="2"/>
  <c r="D739" i="2"/>
  <c r="D727" i="2"/>
  <c r="D820" i="2"/>
  <c r="D878" i="2"/>
  <c r="D894" i="2"/>
  <c r="D976" i="2"/>
  <c r="D993" i="2"/>
  <c r="D1076" i="2"/>
  <c r="D1152" i="2"/>
  <c r="D1171" i="2"/>
  <c r="D1243" i="2"/>
  <c r="D1333" i="2"/>
  <c r="D1350" i="2"/>
  <c r="D1440" i="2"/>
  <c r="D1456" i="2"/>
  <c r="D1546" i="2"/>
  <c r="D1644" i="2"/>
  <c r="D1653" i="2"/>
  <c r="D1732" i="2"/>
  <c r="D1748" i="2"/>
  <c r="D1845" i="2"/>
  <c r="D1855" i="2"/>
  <c r="D1935" i="2"/>
  <c r="D2037" i="2"/>
  <c r="D2045" i="2"/>
  <c r="D2152" i="2"/>
  <c r="D2225" i="2"/>
  <c r="D2242" i="2"/>
  <c r="D2317" i="2"/>
  <c r="C72" i="2"/>
  <c r="C83" i="2"/>
  <c r="C181" i="2"/>
  <c r="C236" i="2"/>
  <c r="C252" i="2"/>
  <c r="C364" i="2"/>
  <c r="C371" i="2"/>
  <c r="C490" i="2"/>
  <c r="C496" i="2"/>
  <c r="C613" i="2"/>
  <c r="C618" i="2"/>
  <c r="C740" i="2"/>
  <c r="C728" i="2"/>
  <c r="C827" i="2"/>
  <c r="C879" i="2"/>
  <c r="C977" i="2"/>
  <c r="C994" i="2"/>
  <c r="C1077" i="2"/>
  <c r="C1153" i="2"/>
  <c r="C1172" i="2"/>
  <c r="C1244" i="2"/>
  <c r="C1334" i="2"/>
  <c r="C1351" i="2"/>
  <c r="C1441" i="2"/>
  <c r="C1457" i="2"/>
  <c r="C1547" i="2"/>
  <c r="C1663" i="2"/>
  <c r="C1654" i="2"/>
  <c r="C1733" i="2"/>
  <c r="C1749" i="2"/>
  <c r="C1829" i="2"/>
  <c r="C1856" i="2"/>
  <c r="C1936" i="2"/>
  <c r="C2038" i="2"/>
  <c r="C2046" i="2"/>
  <c r="C2153" i="2"/>
  <c r="C2226" i="2"/>
  <c r="C2243" i="2"/>
  <c r="C2318" i="2"/>
  <c r="B57" i="2"/>
  <c r="B76" i="2"/>
  <c r="B179" i="2"/>
  <c r="B188" i="2"/>
  <c r="B245" i="2"/>
  <c r="B261" i="2"/>
  <c r="B353" i="2"/>
  <c r="B467" i="2"/>
  <c r="B479" i="2"/>
  <c r="B505" i="2"/>
  <c r="B610" i="2"/>
  <c r="B627" i="2"/>
  <c r="B749" i="2"/>
  <c r="B734" i="2"/>
  <c r="B831" i="2"/>
  <c r="B888" i="2"/>
  <c r="B987" i="2"/>
  <c r="B1070" i="2"/>
  <c r="B1088" i="2"/>
  <c r="B1165" i="2"/>
  <c r="G503" i="2"/>
  <c r="G625" i="2"/>
  <c r="G733" i="2"/>
  <c r="G886" i="2"/>
  <c r="G983" i="2"/>
  <c r="G1086" i="2"/>
  <c r="G1241" i="2"/>
  <c r="G1342" i="2"/>
  <c r="G1448" i="2"/>
  <c r="G1554" i="2"/>
  <c r="G1675" i="2"/>
  <c r="G1840" i="2"/>
  <c r="G1927" i="2"/>
  <c r="G2033" i="2"/>
  <c r="G2140" i="2"/>
  <c r="G2309" i="2"/>
  <c r="F75" i="2"/>
  <c r="F187" i="2"/>
  <c r="F260" i="2"/>
  <c r="F379" i="2"/>
  <c r="F504" i="2"/>
  <c r="F626" i="2"/>
  <c r="F754" i="2"/>
  <c r="F887" i="2"/>
  <c r="F986" i="2"/>
  <c r="F1087" i="2"/>
  <c r="F1233" i="2"/>
  <c r="F1343" i="2"/>
  <c r="F1449" i="2"/>
  <c r="F1555" i="2"/>
  <c r="F1676" i="2"/>
  <c r="F1826" i="2"/>
  <c r="F1928" i="2"/>
  <c r="F2034" i="2"/>
  <c r="F2141" i="2"/>
  <c r="F2310" i="2"/>
  <c r="E76" i="2"/>
  <c r="E188" i="2"/>
  <c r="E261" i="2"/>
  <c r="E505" i="2"/>
  <c r="E624" i="2"/>
  <c r="E746" i="2"/>
  <c r="E753" i="2"/>
  <c r="E824" i="2"/>
  <c r="E885" i="2"/>
  <c r="E985" i="2"/>
  <c r="E1078" i="2"/>
  <c r="E1085" i="2"/>
  <c r="E1158" i="2"/>
  <c r="E1240" i="2"/>
  <c r="E1325" i="2"/>
  <c r="E1341" i="2"/>
  <c r="E1424" i="2"/>
  <c r="E1447" i="2"/>
  <c r="E1543" i="2"/>
  <c r="E1553" i="2"/>
  <c r="E1646" i="2"/>
  <c r="E1674" i="2"/>
  <c r="E1739" i="2"/>
  <c r="E1825" i="2"/>
  <c r="E1831" i="2"/>
  <c r="E1926" i="2"/>
  <c r="E1942" i="2"/>
  <c r="E2032" i="2"/>
  <c r="E2052" i="2"/>
  <c r="E2139" i="2"/>
  <c r="E2231" i="2"/>
  <c r="E2308" i="2"/>
  <c r="D56" i="2"/>
  <c r="D74" i="2"/>
  <c r="D170" i="2"/>
  <c r="D186" i="2"/>
  <c r="D243" i="2"/>
  <c r="D259" i="2"/>
  <c r="D366" i="2"/>
  <c r="D378" i="2"/>
  <c r="D477" i="2"/>
  <c r="D503" i="2"/>
  <c r="D608" i="2"/>
  <c r="D625" i="2"/>
  <c r="D747" i="2"/>
  <c r="D733" i="2"/>
  <c r="D825" i="2"/>
  <c r="D886" i="2"/>
  <c r="D983" i="2"/>
  <c r="D1069" i="2"/>
  <c r="D1086" i="2"/>
  <c r="D1163" i="2"/>
  <c r="D1241" i="2"/>
  <c r="D1326" i="2"/>
  <c r="D1342" i="2"/>
  <c r="D1425" i="2"/>
  <c r="D1448" i="2"/>
  <c r="D1536" i="2"/>
  <c r="D1554" i="2"/>
  <c r="D1668" i="2"/>
  <c r="D1675" i="2"/>
  <c r="D1740" i="2"/>
  <c r="D1840" i="2"/>
  <c r="D1850" i="2"/>
  <c r="D1927" i="2"/>
  <c r="D1943" i="2"/>
  <c r="D2033" i="2"/>
  <c r="D2144" i="2"/>
  <c r="D2140" i="2"/>
  <c r="D2235" i="2"/>
  <c r="D2309" i="2"/>
  <c r="C69" i="2"/>
  <c r="C75" i="2"/>
  <c r="C171" i="2"/>
  <c r="C187" i="2"/>
  <c r="C244" i="2"/>
  <c r="C260" i="2"/>
  <c r="C352" i="2"/>
  <c r="C379" i="2"/>
  <c r="C478" i="2"/>
  <c r="C504" i="2"/>
  <c r="C609" i="2"/>
  <c r="C626" i="2"/>
  <c r="C748" i="2"/>
  <c r="C754" i="2"/>
  <c r="C830" i="2"/>
  <c r="C887" i="2"/>
  <c r="C986" i="2"/>
  <c r="C1079" i="2"/>
  <c r="C1087" i="2"/>
  <c r="C1164" i="2"/>
  <c r="C1233" i="2"/>
  <c r="C1327" i="2"/>
  <c r="C1343" i="2"/>
  <c r="C1426" i="2"/>
  <c r="C1449" i="2"/>
  <c r="C1537" i="2"/>
  <c r="C1555" i="2"/>
  <c r="C1647" i="2"/>
  <c r="C1676" i="2"/>
  <c r="C1741" i="2"/>
  <c r="C1826" i="2"/>
  <c r="C1832" i="2"/>
  <c r="C1928" i="2"/>
  <c r="C2022" i="2"/>
  <c r="C2034" i="2"/>
  <c r="C2145" i="2"/>
  <c r="C2141" i="2"/>
  <c r="C2232" i="2"/>
  <c r="C2310" i="2"/>
  <c r="B62" i="2"/>
  <c r="B84" i="2"/>
  <c r="B177" i="2"/>
  <c r="B237" i="2"/>
  <c r="B253" i="2"/>
  <c r="B347" i="2"/>
  <c r="B372" i="2"/>
  <c r="B472" i="2"/>
  <c r="B497" i="2"/>
  <c r="B602" i="2"/>
  <c r="B619" i="2"/>
  <c r="B741" i="2"/>
  <c r="B729" i="2"/>
  <c r="B821" i="2"/>
  <c r="B880" i="2"/>
  <c r="B978" i="2"/>
  <c r="B995" i="2"/>
  <c r="B1080" i="2"/>
  <c r="B1154" i="2"/>
  <c r="B2319" i="2"/>
  <c r="B2244" i="2"/>
  <c r="B2227" i="2"/>
  <c r="B2154" i="2"/>
  <c r="B2047" i="2"/>
  <c r="B2028" i="2"/>
  <c r="B1937" i="2"/>
  <c r="B1857" i="2"/>
  <c r="B1846" i="2"/>
  <c r="B1750" i="2"/>
  <c r="B1734" i="2"/>
  <c r="B1655" i="2"/>
  <c r="B1664" i="2"/>
  <c r="B1548" i="2"/>
  <c r="B1532" i="2"/>
  <c r="B1442" i="2"/>
  <c r="B1352" i="2"/>
  <c r="B1335" i="2"/>
  <c r="B1245" i="2"/>
  <c r="B1173" i="2"/>
  <c r="K16" i="2"/>
  <c r="K18" i="2"/>
  <c r="K20" i="2"/>
  <c r="K22" i="2"/>
  <c r="K24" i="2"/>
  <c r="K26" i="2"/>
  <c r="K28" i="2"/>
  <c r="K131" i="2"/>
  <c r="K133" i="2"/>
  <c r="K135" i="2"/>
  <c r="K137" i="2"/>
  <c r="K139" i="2"/>
  <c r="K141" i="2"/>
  <c r="K225" i="2"/>
  <c r="K227" i="2"/>
  <c r="K305" i="2"/>
  <c r="K307" i="2"/>
  <c r="K309" i="2"/>
  <c r="K311" i="2"/>
  <c r="K313" i="2"/>
  <c r="K315" i="2"/>
  <c r="K317" i="2"/>
  <c r="K423" i="2"/>
  <c r="K425" i="2"/>
  <c r="K427" i="2"/>
  <c r="K429" i="2"/>
  <c r="K431" i="2"/>
  <c r="K433" i="2"/>
  <c r="K560" i="2"/>
  <c r="K562" i="2"/>
  <c r="K564" i="2"/>
  <c r="K566" i="2"/>
  <c r="K568" i="2"/>
  <c r="K570" i="2"/>
  <c r="K572" i="2"/>
  <c r="K676" i="2"/>
  <c r="K678" i="2"/>
  <c r="K680" i="2"/>
  <c r="K682" i="2"/>
  <c r="K684" i="2"/>
  <c r="K797" i="2"/>
  <c r="K799" i="2"/>
  <c r="K801" i="2"/>
  <c r="K803" i="2"/>
  <c r="K861" i="2"/>
  <c r="K863" i="2"/>
  <c r="K865" i="2"/>
  <c r="K935" i="2"/>
  <c r="K937" i="2"/>
  <c r="K939" i="2"/>
  <c r="K941" i="2"/>
  <c r="K943" i="2"/>
  <c r="K945" i="2"/>
  <c r="K1036" i="2"/>
  <c r="K1038" i="2"/>
  <c r="K1040" i="2"/>
  <c r="K1042" i="2"/>
  <c r="K1044" i="2"/>
  <c r="K1121" i="2"/>
  <c r="K1123" i="2"/>
  <c r="K1125" i="2"/>
  <c r="K1127" i="2"/>
  <c r="K1129" i="2"/>
  <c r="K1209" i="2"/>
  <c r="K1211" i="2"/>
  <c r="K1213" i="2"/>
  <c r="K1282" i="2"/>
  <c r="K1284" i="2"/>
  <c r="K1286" i="2"/>
  <c r="K1288" i="2"/>
  <c r="K1290" i="2"/>
  <c r="K1292" i="2"/>
  <c r="K1294" i="2"/>
  <c r="K1392" i="2"/>
  <c r="K1394" i="2"/>
  <c r="K1396" i="2"/>
  <c r="K1398" i="2"/>
  <c r="K1400" i="2"/>
  <c r="K1499" i="2"/>
  <c r="K1501" i="2"/>
  <c r="K1503" i="2"/>
  <c r="K1505" i="2"/>
  <c r="K1507" i="2"/>
  <c r="K1595" i="2"/>
  <c r="K1597" i="2"/>
  <c r="K1599" i="2"/>
  <c r="K1601" i="2"/>
  <c r="K1603" i="2"/>
  <c r="K1605" i="2"/>
  <c r="K1607" i="2"/>
  <c r="K1609" i="2"/>
  <c r="K1727" i="2"/>
  <c r="K1783" i="2"/>
  <c r="K1785" i="2"/>
  <c r="K1787" i="2"/>
  <c r="K1789" i="2"/>
  <c r="K1791" i="2"/>
  <c r="K1793" i="2"/>
  <c r="K1795" i="2"/>
  <c r="K1906" i="2"/>
  <c r="K1908" i="2"/>
  <c r="K1910" i="2"/>
  <c r="K1976" i="2"/>
  <c r="K1978" i="2"/>
  <c r="K1980" i="2"/>
  <c r="K1982" i="2"/>
  <c r="K1984" i="2"/>
  <c r="K1986" i="2"/>
  <c r="K1988" i="2"/>
  <c r="K2095" i="2"/>
  <c r="K2097" i="2"/>
  <c r="K2099" i="2"/>
  <c r="K2101" i="2"/>
  <c r="K2103" i="2"/>
  <c r="K2105" i="2"/>
  <c r="K2187" i="2"/>
  <c r="K2189" i="2"/>
  <c r="K2191" i="2"/>
  <c r="K2193" i="2"/>
  <c r="K2195" i="2"/>
  <c r="K2197" i="2"/>
  <c r="K2277" i="2"/>
  <c r="K2279" i="2"/>
  <c r="K2281" i="2"/>
  <c r="K2283" i="2"/>
  <c r="K2285" i="2"/>
  <c r="J15" i="2"/>
  <c r="J17" i="2"/>
  <c r="J19" i="2"/>
  <c r="J21" i="2"/>
  <c r="J23" i="2"/>
  <c r="J25" i="2"/>
  <c r="J27" i="2"/>
  <c r="J29" i="2"/>
  <c r="J132" i="2"/>
  <c r="J134" i="2"/>
  <c r="J136" i="2"/>
  <c r="J138" i="2"/>
  <c r="J140" i="2"/>
  <c r="J142" i="2"/>
  <c r="J226" i="2"/>
  <c r="J228" i="2"/>
  <c r="J306" i="2"/>
  <c r="J308" i="2"/>
  <c r="J310" i="2"/>
  <c r="J312" i="2"/>
  <c r="J314" i="2"/>
  <c r="J316" i="2"/>
  <c r="J422" i="2"/>
  <c r="J424" i="2"/>
  <c r="J426" i="2"/>
  <c r="J428" i="2"/>
  <c r="J430" i="2"/>
  <c r="J432" i="2"/>
  <c r="J434" i="2"/>
  <c r="J561" i="2"/>
  <c r="J563" i="2"/>
  <c r="J565" i="2"/>
  <c r="J567" i="2"/>
  <c r="J569" i="2"/>
  <c r="J571" i="2"/>
  <c r="J675" i="2"/>
  <c r="J677" i="2"/>
  <c r="J679" i="2"/>
  <c r="J681" i="2"/>
  <c r="J683" i="2"/>
  <c r="J685" i="2"/>
  <c r="J798" i="2"/>
  <c r="J800" i="2"/>
  <c r="J802" i="2"/>
  <c r="J860" i="2"/>
  <c r="J862" i="2"/>
  <c r="J864" i="2"/>
  <c r="J934" i="2"/>
  <c r="J936" i="2"/>
  <c r="J938" i="2"/>
  <c r="J940" i="2"/>
  <c r="J942" i="2"/>
  <c r="J944" i="2"/>
  <c r="J946" i="2"/>
  <c r="J1037" i="2"/>
  <c r="J1039" i="2"/>
  <c r="J1041" i="2"/>
  <c r="J1043" i="2"/>
  <c r="J1045" i="2"/>
  <c r="J1122" i="2"/>
  <c r="J1124" i="2"/>
  <c r="J1126" i="2"/>
  <c r="J1128" i="2"/>
  <c r="J1208" i="2"/>
  <c r="J1210" i="2"/>
  <c r="J1212" i="2"/>
  <c r="J1214" i="2"/>
  <c r="J1283" i="2"/>
  <c r="J1285" i="2"/>
  <c r="J1287" i="2"/>
  <c r="J1289" i="2"/>
  <c r="J1291" i="2"/>
  <c r="J1293" i="2"/>
  <c r="J1295" i="2"/>
  <c r="J1393" i="2"/>
  <c r="J1395" i="2"/>
  <c r="J1397" i="2"/>
  <c r="J1399" i="2"/>
  <c r="J1498" i="2"/>
  <c r="J1500" i="2"/>
  <c r="J1502" i="2"/>
  <c r="J1504" i="2"/>
  <c r="J1506" i="2"/>
  <c r="J1594" i="2"/>
  <c r="J1596" i="2"/>
  <c r="J1598" i="2"/>
  <c r="J1600" i="2"/>
  <c r="J1602" i="2"/>
  <c r="J1604" i="2"/>
  <c r="J1606" i="2"/>
  <c r="J1608" i="2"/>
  <c r="J1726" i="2"/>
  <c r="J1782" i="2"/>
  <c r="J1784" i="2"/>
  <c r="J1786" i="2"/>
  <c r="J1788" i="2"/>
  <c r="J1790" i="2"/>
  <c r="J1792" i="2"/>
  <c r="J1794" i="2"/>
  <c r="J1905" i="2"/>
  <c r="J1907" i="2"/>
  <c r="J1909" i="2"/>
  <c r="J1911" i="2"/>
  <c r="J1977" i="2"/>
  <c r="J1979" i="2"/>
  <c r="J1981" i="2"/>
  <c r="J1983" i="2"/>
  <c r="J1985" i="2"/>
  <c r="J1987" i="2"/>
  <c r="J1989" i="2"/>
  <c r="J2096" i="2"/>
  <c r="J2098" i="2"/>
  <c r="J2100" i="2"/>
  <c r="J2102" i="2"/>
  <c r="J2104" i="2"/>
  <c r="J2186" i="2"/>
  <c r="J2188" i="2"/>
  <c r="J2190" i="2"/>
  <c r="J2192" i="2"/>
  <c r="J2194" i="2"/>
  <c r="J2196" i="2"/>
  <c r="J2198" i="2"/>
  <c r="J2278" i="2"/>
  <c r="J2280" i="2"/>
  <c r="J2282" i="2"/>
  <c r="J2284" i="2"/>
  <c r="J14" i="2"/>
  <c r="I16" i="2"/>
  <c r="I18" i="2"/>
  <c r="I20" i="2"/>
  <c r="I22" i="2"/>
  <c r="I24" i="2"/>
  <c r="I26" i="2"/>
  <c r="I28" i="2"/>
  <c r="I131" i="2"/>
  <c r="I133" i="2"/>
  <c r="I135" i="2"/>
  <c r="I137" i="2"/>
  <c r="I139" i="2"/>
  <c r="I141" i="2"/>
  <c r="I225" i="2"/>
  <c r="I227" i="2"/>
  <c r="I305" i="2"/>
  <c r="I307" i="2"/>
  <c r="I309" i="2"/>
  <c r="I311" i="2"/>
  <c r="I313" i="2"/>
  <c r="I315" i="2"/>
  <c r="I317" i="2"/>
  <c r="I423" i="2"/>
  <c r="I425" i="2"/>
  <c r="I427" i="2"/>
  <c r="I429" i="2"/>
  <c r="I431" i="2"/>
  <c r="I433" i="2"/>
  <c r="I560" i="2"/>
  <c r="I562" i="2"/>
  <c r="I564" i="2"/>
  <c r="I566" i="2"/>
  <c r="I568" i="2"/>
  <c r="I570" i="2"/>
  <c r="I572" i="2"/>
  <c r="I676" i="2"/>
  <c r="I678" i="2"/>
  <c r="I680" i="2"/>
  <c r="I682" i="2"/>
  <c r="I684" i="2"/>
  <c r="I797" i="2"/>
  <c r="I799" i="2"/>
  <c r="I801" i="2"/>
  <c r="I803" i="2"/>
  <c r="I861" i="2"/>
  <c r="I863" i="2"/>
  <c r="I865" i="2"/>
  <c r="I935" i="2"/>
  <c r="I937" i="2"/>
  <c r="I939" i="2"/>
  <c r="I941" i="2"/>
  <c r="I943" i="2"/>
  <c r="I945" i="2"/>
  <c r="I1036" i="2"/>
  <c r="I1038" i="2"/>
  <c r="I1040" i="2"/>
  <c r="I1042" i="2"/>
  <c r="I1044" i="2"/>
  <c r="I1121" i="2"/>
  <c r="I1123" i="2"/>
  <c r="I1125" i="2"/>
  <c r="I1127" i="2"/>
  <c r="I1129" i="2"/>
  <c r="I1209" i="2"/>
  <c r="I1211" i="2"/>
  <c r="I1213" i="2"/>
  <c r="I1282" i="2"/>
  <c r="I1284" i="2"/>
  <c r="I1286" i="2"/>
  <c r="I1288" i="2"/>
  <c r="I1290" i="2"/>
  <c r="I1292" i="2"/>
  <c r="I1294" i="2"/>
  <c r="I1392" i="2"/>
  <c r="I1394" i="2"/>
  <c r="I1396" i="2"/>
  <c r="I1398" i="2"/>
  <c r="I1400" i="2"/>
  <c r="I1499" i="2"/>
  <c r="I1501" i="2"/>
  <c r="I1503" i="2"/>
  <c r="I1505" i="2"/>
  <c r="I1507" i="2"/>
  <c r="I1595" i="2"/>
  <c r="I1597" i="2"/>
  <c r="I1599" i="2"/>
  <c r="I1601" i="2"/>
  <c r="I1603" i="2"/>
  <c r="I1605" i="2"/>
  <c r="I1607" i="2"/>
  <c r="I1609" i="2"/>
  <c r="I1727" i="2"/>
  <c r="I1783" i="2"/>
  <c r="I1785" i="2"/>
  <c r="I1787" i="2"/>
  <c r="I1789" i="2"/>
  <c r="I1791" i="2"/>
  <c r="I1793" i="2"/>
  <c r="I1795" i="2"/>
  <c r="I1906" i="2"/>
  <c r="I1908" i="2"/>
  <c r="I1910" i="2"/>
  <c r="I1976" i="2"/>
  <c r="I1978" i="2"/>
  <c r="I1980" i="2"/>
  <c r="I1982" i="2"/>
  <c r="I1984" i="2"/>
  <c r="I1986" i="2"/>
  <c r="I1988" i="2"/>
  <c r="I2095" i="2"/>
  <c r="I2097" i="2"/>
  <c r="I2099" i="2"/>
  <c r="I2101" i="2"/>
  <c r="I2103" i="2"/>
  <c r="I2105" i="2"/>
  <c r="I2187" i="2"/>
  <c r="I2189" i="2"/>
  <c r="I2191" i="2"/>
  <c r="I2193" i="2"/>
  <c r="I2195" i="2"/>
  <c r="I2197" i="2"/>
  <c r="I2277" i="2"/>
  <c r="I2279" i="2"/>
  <c r="I2281" i="2"/>
  <c r="I2283" i="2"/>
  <c r="I2285" i="2"/>
  <c r="H15" i="2"/>
  <c r="H17" i="2"/>
  <c r="H19" i="2"/>
  <c r="H21" i="2"/>
  <c r="H23" i="2"/>
  <c r="H25" i="2"/>
  <c r="H27" i="2"/>
  <c r="H29" i="2"/>
  <c r="H132" i="2"/>
  <c r="H134" i="2"/>
  <c r="H136" i="2"/>
  <c r="H138" i="2"/>
  <c r="H140" i="2"/>
  <c r="H142" i="2"/>
  <c r="H226" i="2"/>
  <c r="H228" i="2"/>
  <c r="H306" i="2"/>
  <c r="H308" i="2"/>
  <c r="H310" i="2"/>
  <c r="H312" i="2"/>
  <c r="H314" i="2"/>
  <c r="H316" i="2"/>
  <c r="H422" i="2"/>
  <c r="H424" i="2"/>
  <c r="H426" i="2"/>
  <c r="H428" i="2"/>
  <c r="H430" i="2"/>
  <c r="H432" i="2"/>
  <c r="H434" i="2"/>
  <c r="H561" i="2"/>
  <c r="H563" i="2"/>
  <c r="H565" i="2"/>
  <c r="H567" i="2"/>
  <c r="H569" i="2"/>
  <c r="H571" i="2"/>
  <c r="H675" i="2"/>
  <c r="H677" i="2"/>
  <c r="H679" i="2"/>
  <c r="H681" i="2"/>
  <c r="H683" i="2"/>
  <c r="H685" i="2"/>
  <c r="H798" i="2"/>
  <c r="H800" i="2"/>
  <c r="H802" i="2"/>
  <c r="H860" i="2"/>
  <c r="H862" i="2"/>
  <c r="H864" i="2"/>
  <c r="H934" i="2"/>
  <c r="H936" i="2"/>
  <c r="H938" i="2"/>
  <c r="H940" i="2"/>
  <c r="H942" i="2"/>
  <c r="H944" i="2"/>
  <c r="H946" i="2"/>
  <c r="H1037" i="2"/>
  <c r="H1039" i="2"/>
  <c r="H1041" i="2"/>
  <c r="H1043" i="2"/>
  <c r="H1045" i="2"/>
  <c r="H1122" i="2"/>
  <c r="H1124" i="2"/>
  <c r="H1126" i="2"/>
  <c r="H1128" i="2"/>
  <c r="H1208" i="2"/>
  <c r="H1210" i="2"/>
  <c r="H1212" i="2"/>
  <c r="H1214" i="2"/>
  <c r="H1283" i="2"/>
  <c r="H1285" i="2"/>
  <c r="H1287" i="2"/>
  <c r="H1289" i="2"/>
  <c r="H1291" i="2"/>
  <c r="H1293" i="2"/>
  <c r="H1295" i="2"/>
  <c r="H1393" i="2"/>
  <c r="H1395" i="2"/>
  <c r="H1397" i="2"/>
  <c r="H1399" i="2"/>
  <c r="H1498" i="2"/>
  <c r="H1500" i="2"/>
  <c r="H1502" i="2"/>
  <c r="H1504" i="2"/>
  <c r="H1506" i="2"/>
  <c r="H1594" i="2"/>
  <c r="H1596" i="2"/>
  <c r="H1598" i="2"/>
  <c r="H1600" i="2"/>
  <c r="H1602" i="2"/>
  <c r="H1604" i="2"/>
  <c r="H1606" i="2"/>
  <c r="H1608" i="2"/>
  <c r="H1726" i="2"/>
  <c r="H1782" i="2"/>
  <c r="H1784" i="2"/>
  <c r="H1786" i="2"/>
  <c r="H1788" i="2"/>
  <c r="H1790" i="2"/>
  <c r="H1792" i="2"/>
  <c r="H1794" i="2"/>
  <c r="H1905" i="2"/>
  <c r="H1907" i="2"/>
  <c r="H1909" i="2"/>
  <c r="H1911" i="2"/>
  <c r="H1977" i="2"/>
  <c r="H1979" i="2"/>
  <c r="H1981" i="2"/>
  <c r="H1983" i="2"/>
  <c r="H1985" i="2"/>
  <c r="H1987" i="2"/>
  <c r="H1989" i="2"/>
  <c r="H2096" i="2"/>
  <c r="H2098" i="2"/>
  <c r="H2100" i="2"/>
  <c r="H2102" i="2"/>
  <c r="H2104" i="2"/>
  <c r="H2186" i="2"/>
  <c r="H2188" i="2"/>
  <c r="H2190" i="2"/>
  <c r="H2192" i="2"/>
  <c r="H2194" i="2"/>
  <c r="H2196" i="2"/>
  <c r="H2198" i="2"/>
  <c r="H2278" i="2"/>
  <c r="H2280" i="2"/>
  <c r="H2282" i="2"/>
  <c r="H2284" i="2"/>
  <c r="H14" i="2"/>
  <c r="G16" i="2"/>
  <c r="G18" i="2"/>
  <c r="G20" i="2"/>
  <c r="G22" i="2"/>
  <c r="G24" i="2"/>
  <c r="G26" i="2"/>
  <c r="G28" i="2"/>
  <c r="G131" i="2"/>
  <c r="G133" i="2"/>
  <c r="G135" i="2"/>
  <c r="G137" i="2"/>
  <c r="G139" i="2"/>
  <c r="G141" i="2"/>
  <c r="G225" i="2"/>
  <c r="G227" i="2"/>
  <c r="G305" i="2"/>
  <c r="G307" i="2"/>
  <c r="G309" i="2"/>
  <c r="G311" i="2"/>
  <c r="G313" i="2"/>
  <c r="G315" i="2"/>
  <c r="G317" i="2"/>
  <c r="G423" i="2"/>
  <c r="G425" i="2"/>
  <c r="G427" i="2"/>
  <c r="G429" i="2"/>
  <c r="G431" i="2"/>
  <c r="G433" i="2"/>
  <c r="G560" i="2"/>
  <c r="G562" i="2"/>
  <c r="G564" i="2"/>
  <c r="G566" i="2"/>
  <c r="G568" i="2"/>
  <c r="G570" i="2"/>
  <c r="G572" i="2"/>
  <c r="G676" i="2"/>
  <c r="G678" i="2"/>
  <c r="G680" i="2"/>
  <c r="G682" i="2"/>
  <c r="G684" i="2"/>
  <c r="G797" i="2"/>
  <c r="G799" i="2"/>
  <c r="G801" i="2"/>
  <c r="G803" i="2"/>
  <c r="G861" i="2"/>
  <c r="G863" i="2"/>
  <c r="G865" i="2"/>
  <c r="G935" i="2"/>
  <c r="G937" i="2"/>
  <c r="G939" i="2"/>
  <c r="G941" i="2"/>
  <c r="G943" i="2"/>
  <c r="G945" i="2"/>
  <c r="G1036" i="2"/>
  <c r="G1038" i="2"/>
  <c r="G1040" i="2"/>
  <c r="G1042" i="2"/>
  <c r="G1044" i="2"/>
  <c r="G1121" i="2"/>
  <c r="G1123" i="2"/>
  <c r="G1125" i="2"/>
  <c r="G1127" i="2"/>
  <c r="G1129" i="2"/>
  <c r="G1209" i="2"/>
  <c r="G1211" i="2"/>
  <c r="G1213" i="2"/>
  <c r="G1282" i="2"/>
  <c r="G1284" i="2"/>
  <c r="G1286" i="2"/>
  <c r="G1288" i="2"/>
  <c r="G1290" i="2"/>
  <c r="G1292" i="2"/>
  <c r="G1294" i="2"/>
  <c r="G1392" i="2"/>
  <c r="G1394" i="2"/>
  <c r="G1396" i="2"/>
  <c r="G1398" i="2"/>
  <c r="G1400" i="2"/>
  <c r="G1499" i="2"/>
  <c r="G1501" i="2"/>
  <c r="G1503" i="2"/>
  <c r="G1505" i="2"/>
  <c r="G1507" i="2"/>
  <c r="G1595" i="2"/>
  <c r="G1597" i="2"/>
  <c r="G1599" i="2"/>
  <c r="G1601" i="2"/>
  <c r="G1603" i="2"/>
  <c r="G1605" i="2"/>
  <c r="G1607" i="2"/>
  <c r="G1609" i="2"/>
  <c r="G1727" i="2"/>
  <c r="G1783" i="2"/>
  <c r="G1785" i="2"/>
  <c r="G1787" i="2"/>
  <c r="G1789" i="2"/>
  <c r="G1791" i="2"/>
  <c r="G1793" i="2"/>
  <c r="G1795" i="2"/>
  <c r="G1906" i="2"/>
  <c r="G1908" i="2"/>
  <c r="G1910" i="2"/>
  <c r="G1976" i="2"/>
  <c r="G1978" i="2"/>
  <c r="G1980" i="2"/>
  <c r="G1982" i="2"/>
  <c r="G1984" i="2"/>
  <c r="G1986" i="2"/>
  <c r="G1988" i="2"/>
  <c r="G2095" i="2"/>
  <c r="G2097" i="2"/>
  <c r="G2099" i="2"/>
  <c r="G2101" i="2"/>
  <c r="G2103" i="2"/>
  <c r="G2105" i="2"/>
  <c r="G2187" i="2"/>
  <c r="G2189" i="2"/>
  <c r="G2191" i="2"/>
  <c r="G2193" i="2"/>
  <c r="G2195" i="2"/>
  <c r="G2197" i="2"/>
  <c r="G2277" i="2"/>
  <c r="G2279" i="2"/>
  <c r="G2281" i="2"/>
  <c r="G2283" i="2"/>
  <c r="G2285" i="2"/>
  <c r="F15" i="2"/>
  <c r="F17" i="2"/>
  <c r="F19" i="2"/>
  <c r="F21" i="2"/>
  <c r="F23" i="2"/>
  <c r="F25" i="2"/>
  <c r="F27" i="2"/>
  <c r="F29" i="2"/>
  <c r="F132" i="2"/>
  <c r="F134" i="2"/>
  <c r="F136" i="2"/>
  <c r="F138" i="2"/>
  <c r="F140" i="2"/>
  <c r="F142" i="2"/>
  <c r="F226" i="2"/>
  <c r="F228" i="2"/>
  <c r="F306" i="2"/>
  <c r="F308" i="2"/>
  <c r="F310" i="2"/>
  <c r="F312" i="2"/>
  <c r="F314" i="2"/>
  <c r="F316" i="2"/>
  <c r="F422" i="2"/>
  <c r="F424" i="2"/>
  <c r="F426" i="2"/>
  <c r="F428" i="2"/>
  <c r="F430" i="2"/>
  <c r="F432" i="2"/>
  <c r="F434" i="2"/>
  <c r="F561" i="2"/>
  <c r="F563" i="2"/>
  <c r="F565" i="2"/>
  <c r="F567" i="2"/>
  <c r="F569" i="2"/>
  <c r="F571" i="2"/>
  <c r="F675" i="2"/>
  <c r="F677" i="2"/>
  <c r="F679" i="2"/>
  <c r="F681" i="2"/>
  <c r="F683" i="2"/>
  <c r="F685" i="2"/>
  <c r="F798" i="2"/>
  <c r="F800" i="2"/>
  <c r="F802" i="2"/>
  <c r="F860" i="2"/>
  <c r="F862" i="2"/>
  <c r="F864" i="2"/>
  <c r="F934" i="2"/>
  <c r="F936" i="2"/>
  <c r="F938" i="2"/>
  <c r="F940" i="2"/>
  <c r="F942" i="2"/>
  <c r="F944" i="2"/>
  <c r="F946" i="2"/>
  <c r="F1037" i="2"/>
  <c r="F1039" i="2"/>
  <c r="F1041" i="2"/>
  <c r="F1043" i="2"/>
  <c r="F1045" i="2"/>
  <c r="F1122" i="2"/>
  <c r="F1124" i="2"/>
  <c r="F1126" i="2"/>
  <c r="F1128" i="2"/>
  <c r="F1208" i="2"/>
  <c r="F1210" i="2"/>
  <c r="F1212" i="2"/>
  <c r="F1214" i="2"/>
  <c r="F1283" i="2"/>
  <c r="F1285" i="2"/>
  <c r="F1287" i="2"/>
  <c r="F1289" i="2"/>
  <c r="F1291" i="2"/>
  <c r="F1293" i="2"/>
  <c r="F1295" i="2"/>
  <c r="F1393" i="2"/>
  <c r="F1395" i="2"/>
  <c r="F1397" i="2"/>
  <c r="F1399" i="2"/>
  <c r="F1498" i="2"/>
  <c r="F1500" i="2"/>
  <c r="F1502" i="2"/>
  <c r="F1504" i="2"/>
  <c r="F1506" i="2"/>
  <c r="F1594" i="2"/>
  <c r="F1596" i="2"/>
  <c r="F1598" i="2"/>
  <c r="F1600" i="2"/>
  <c r="F1602" i="2"/>
  <c r="F1604" i="2"/>
  <c r="F1606" i="2"/>
  <c r="F1608" i="2"/>
  <c r="F1726" i="2"/>
  <c r="F1782" i="2"/>
  <c r="F1784" i="2"/>
  <c r="F1786" i="2"/>
  <c r="F1788" i="2"/>
  <c r="F1790" i="2"/>
  <c r="F1792" i="2"/>
  <c r="F1794" i="2"/>
  <c r="F1905" i="2"/>
  <c r="F1907" i="2"/>
  <c r="F1909" i="2"/>
  <c r="F1911" i="2"/>
  <c r="F1977" i="2"/>
  <c r="F1979" i="2"/>
  <c r="F1981" i="2"/>
  <c r="F1983" i="2"/>
  <c r="F1985" i="2"/>
  <c r="F1987" i="2"/>
  <c r="F1989" i="2"/>
  <c r="F2096" i="2"/>
  <c r="F2098" i="2"/>
  <c r="F2100" i="2"/>
  <c r="F2102" i="2"/>
  <c r="F2104" i="2"/>
  <c r="F2186" i="2"/>
  <c r="F2188" i="2"/>
  <c r="F2190" i="2"/>
  <c r="F2192" i="2"/>
  <c r="F2194" i="2"/>
  <c r="F2196" i="2"/>
  <c r="F2198" i="2"/>
  <c r="F2278" i="2"/>
  <c r="F2280" i="2"/>
  <c r="F2282" i="2"/>
  <c r="F2284" i="2"/>
  <c r="F14" i="2"/>
  <c r="E16" i="2"/>
  <c r="E18" i="2"/>
  <c r="E20" i="2"/>
  <c r="E22" i="2"/>
  <c r="E24" i="2"/>
  <c r="E26" i="2"/>
  <c r="E28" i="2"/>
  <c r="E131" i="2"/>
  <c r="E133" i="2"/>
  <c r="E135" i="2"/>
  <c r="E137" i="2"/>
  <c r="E139" i="2"/>
  <c r="E141" i="2"/>
  <c r="E225" i="2"/>
  <c r="E227" i="2"/>
  <c r="E305" i="2"/>
  <c r="E307" i="2"/>
  <c r="E309" i="2"/>
  <c r="E311" i="2"/>
  <c r="E313" i="2"/>
  <c r="E315" i="2"/>
  <c r="E317" i="2"/>
  <c r="E423" i="2"/>
  <c r="E425" i="2"/>
  <c r="E427" i="2"/>
  <c r="E429" i="2"/>
  <c r="E431" i="2"/>
  <c r="E433" i="2"/>
  <c r="E560" i="2"/>
  <c r="E562" i="2"/>
  <c r="E564" i="2"/>
  <c r="E566" i="2"/>
  <c r="E568" i="2"/>
  <c r="E570" i="2"/>
  <c r="E572" i="2"/>
  <c r="E676" i="2"/>
  <c r="E678" i="2"/>
  <c r="E680" i="2"/>
  <c r="E682" i="2"/>
  <c r="E684" i="2"/>
  <c r="E797" i="2"/>
  <c r="E799" i="2"/>
  <c r="E801" i="2"/>
  <c r="E803" i="2"/>
  <c r="E861" i="2"/>
  <c r="E863" i="2"/>
  <c r="E865" i="2"/>
  <c r="E935" i="2"/>
  <c r="E937" i="2"/>
  <c r="E939" i="2"/>
  <c r="E941" i="2"/>
  <c r="E943" i="2"/>
  <c r="E945" i="2"/>
  <c r="E1036" i="2"/>
  <c r="E1038" i="2"/>
  <c r="E1040" i="2"/>
  <c r="E1042" i="2"/>
  <c r="E1044" i="2"/>
  <c r="E1121" i="2"/>
  <c r="E1123" i="2"/>
  <c r="E1125" i="2"/>
  <c r="E1127" i="2"/>
  <c r="E1129" i="2"/>
  <c r="E1209" i="2"/>
  <c r="E1211" i="2"/>
  <c r="E1213" i="2"/>
  <c r="E1282" i="2"/>
  <c r="E1284" i="2"/>
  <c r="E1286" i="2"/>
  <c r="E1288" i="2"/>
  <c r="E1290" i="2"/>
  <c r="E1292" i="2"/>
  <c r="E1294" i="2"/>
  <c r="E1392" i="2"/>
  <c r="E1394" i="2"/>
  <c r="E1396" i="2"/>
  <c r="E1398" i="2"/>
  <c r="E1400" i="2"/>
  <c r="E1499" i="2"/>
  <c r="E1501" i="2"/>
  <c r="E1503" i="2"/>
  <c r="E1505" i="2"/>
  <c r="E1507" i="2"/>
  <c r="E1595" i="2"/>
  <c r="E1597" i="2"/>
  <c r="E1599" i="2"/>
  <c r="E1601" i="2"/>
  <c r="E1603" i="2"/>
  <c r="E1605" i="2"/>
  <c r="E1607" i="2"/>
  <c r="E1609" i="2"/>
  <c r="E1727" i="2"/>
  <c r="E1783" i="2"/>
  <c r="E1785" i="2"/>
  <c r="E1787" i="2"/>
  <c r="E1789" i="2"/>
  <c r="E1791" i="2"/>
  <c r="E1793" i="2"/>
  <c r="E1795" i="2"/>
  <c r="E1906" i="2"/>
  <c r="E1908" i="2"/>
  <c r="E1910" i="2"/>
  <c r="E1976" i="2"/>
  <c r="E1978" i="2"/>
  <c r="E1980" i="2"/>
  <c r="E1982" i="2"/>
  <c r="E1984" i="2"/>
  <c r="E1986" i="2"/>
  <c r="E1988" i="2"/>
  <c r="E2095" i="2"/>
  <c r="E2097" i="2"/>
  <c r="E2099" i="2"/>
  <c r="E2101" i="2"/>
  <c r="E2103" i="2"/>
  <c r="E2105" i="2"/>
  <c r="E2187" i="2"/>
  <c r="E2189" i="2"/>
  <c r="E2191" i="2"/>
  <c r="E2193" i="2"/>
  <c r="E2195" i="2"/>
  <c r="E2197" i="2"/>
  <c r="E2277" i="2"/>
  <c r="E2279" i="2"/>
  <c r="E2281" i="2"/>
  <c r="E2283" i="2"/>
  <c r="E2285" i="2"/>
  <c r="D15" i="2"/>
  <c r="D17" i="2"/>
  <c r="D19" i="2"/>
  <c r="D21" i="2"/>
  <c r="D23" i="2"/>
  <c r="D25" i="2"/>
  <c r="D27" i="2"/>
  <c r="D29" i="2"/>
  <c r="D132" i="2"/>
  <c r="D134" i="2"/>
  <c r="D136" i="2"/>
  <c r="D138" i="2"/>
  <c r="D140" i="2"/>
  <c r="D142" i="2"/>
  <c r="D226" i="2"/>
  <c r="D228" i="2"/>
  <c r="D306" i="2"/>
  <c r="D308" i="2"/>
  <c r="D310" i="2"/>
  <c r="D312" i="2"/>
  <c r="D314" i="2"/>
  <c r="D316" i="2"/>
  <c r="D422" i="2"/>
  <c r="D424" i="2"/>
  <c r="D426" i="2"/>
  <c r="D428" i="2"/>
  <c r="D430" i="2"/>
  <c r="D432" i="2"/>
  <c r="D434" i="2"/>
  <c r="D561" i="2"/>
  <c r="D563" i="2"/>
  <c r="D565" i="2"/>
  <c r="D567" i="2"/>
  <c r="D569" i="2"/>
  <c r="D571" i="2"/>
  <c r="D675" i="2"/>
  <c r="D677" i="2"/>
  <c r="D679" i="2"/>
  <c r="D681" i="2"/>
  <c r="D683" i="2"/>
  <c r="D685" i="2"/>
  <c r="D798" i="2"/>
  <c r="D800" i="2"/>
  <c r="D802" i="2"/>
  <c r="D860" i="2"/>
  <c r="D862" i="2"/>
  <c r="D864" i="2"/>
  <c r="D934" i="2"/>
  <c r="D936" i="2"/>
  <c r="D938" i="2"/>
  <c r="D940" i="2"/>
  <c r="D942" i="2"/>
  <c r="D944" i="2"/>
  <c r="D946" i="2"/>
  <c r="D1037" i="2"/>
  <c r="D1039" i="2"/>
  <c r="D1041" i="2"/>
  <c r="D1043" i="2"/>
  <c r="D1045" i="2"/>
  <c r="D1122" i="2"/>
  <c r="D1124" i="2"/>
  <c r="D1126" i="2"/>
  <c r="D1128" i="2"/>
  <c r="D1208" i="2"/>
  <c r="D1210" i="2"/>
  <c r="D1212" i="2"/>
  <c r="D1214" i="2"/>
  <c r="D1283" i="2"/>
  <c r="D1285" i="2"/>
  <c r="D1287" i="2"/>
  <c r="D1289" i="2"/>
  <c r="D1291" i="2"/>
  <c r="D1293" i="2"/>
  <c r="D1295" i="2"/>
  <c r="D1393" i="2"/>
  <c r="D1395" i="2"/>
  <c r="D1397" i="2"/>
  <c r="D1399" i="2"/>
  <c r="D1498" i="2"/>
  <c r="D1500" i="2"/>
  <c r="D1502" i="2"/>
  <c r="D1504" i="2"/>
  <c r="D1506" i="2"/>
  <c r="D1594" i="2"/>
  <c r="D1596" i="2"/>
  <c r="D1598" i="2"/>
  <c r="D1600" i="2"/>
  <c r="D1602" i="2"/>
  <c r="D1604" i="2"/>
  <c r="D1606" i="2"/>
  <c r="D1608" i="2"/>
  <c r="D1726" i="2"/>
  <c r="D1782" i="2"/>
  <c r="D1784" i="2"/>
  <c r="D1786" i="2"/>
  <c r="D1788" i="2"/>
  <c r="D1790" i="2"/>
  <c r="D1792" i="2"/>
  <c r="D1794" i="2"/>
  <c r="D1905" i="2"/>
  <c r="D1907" i="2"/>
  <c r="D1909" i="2"/>
  <c r="D1911" i="2"/>
  <c r="D1977" i="2"/>
  <c r="D1979" i="2"/>
  <c r="D1981" i="2"/>
  <c r="D1983" i="2"/>
  <c r="D1985" i="2"/>
  <c r="D1987" i="2"/>
  <c r="D1989" i="2"/>
  <c r="D2096" i="2"/>
  <c r="D2098" i="2"/>
  <c r="D2100" i="2"/>
  <c r="D2102" i="2"/>
  <c r="D2104" i="2"/>
  <c r="D2186" i="2"/>
  <c r="D2188" i="2"/>
  <c r="D2190" i="2"/>
  <c r="D2192" i="2"/>
  <c r="D2194" i="2"/>
  <c r="D2196" i="2"/>
  <c r="D2198" i="2"/>
  <c r="D2278" i="2"/>
  <c r="D2280" i="2"/>
  <c r="D2282" i="2"/>
  <c r="D2284" i="2"/>
  <c r="D14" i="2"/>
  <c r="C15" i="2"/>
  <c r="C17" i="2"/>
  <c r="C19" i="2"/>
  <c r="C21" i="2"/>
  <c r="C23" i="2"/>
  <c r="C25" i="2"/>
  <c r="C27" i="2"/>
  <c r="C29" i="2"/>
  <c r="C132" i="2"/>
  <c r="C134" i="2"/>
  <c r="C136" i="2"/>
  <c r="C138" i="2"/>
  <c r="C140" i="2"/>
  <c r="C142" i="2"/>
  <c r="C226" i="2"/>
  <c r="C228" i="2"/>
  <c r="C306" i="2"/>
  <c r="C308" i="2"/>
  <c r="C310" i="2"/>
  <c r="C312" i="2"/>
  <c r="C314" i="2"/>
  <c r="C316" i="2"/>
  <c r="C422" i="2"/>
  <c r="C424" i="2"/>
  <c r="C426" i="2"/>
  <c r="C428" i="2"/>
  <c r="C430" i="2"/>
  <c r="C432" i="2"/>
  <c r="C434" i="2"/>
  <c r="C561" i="2"/>
  <c r="C563" i="2"/>
  <c r="C565" i="2"/>
  <c r="C567" i="2"/>
  <c r="C569" i="2"/>
  <c r="C571" i="2"/>
  <c r="C675" i="2"/>
  <c r="C677" i="2"/>
  <c r="C679" i="2"/>
  <c r="C681" i="2"/>
  <c r="C683" i="2"/>
  <c r="C685" i="2"/>
  <c r="C798" i="2"/>
  <c r="C800" i="2"/>
  <c r="C802" i="2"/>
  <c r="C860" i="2"/>
  <c r="C862" i="2"/>
  <c r="C864" i="2"/>
  <c r="C934" i="2"/>
  <c r="C936" i="2"/>
  <c r="C938" i="2"/>
  <c r="C940" i="2"/>
  <c r="C942" i="2"/>
  <c r="C944" i="2"/>
  <c r="C946" i="2"/>
  <c r="C1037" i="2"/>
  <c r="C1039" i="2"/>
  <c r="C1041" i="2"/>
  <c r="C1043" i="2"/>
  <c r="C1045" i="2"/>
  <c r="C1122" i="2"/>
  <c r="C1124" i="2"/>
  <c r="C1126" i="2"/>
  <c r="C1128" i="2"/>
  <c r="C1208" i="2"/>
  <c r="C1210" i="2"/>
  <c r="C1212" i="2"/>
  <c r="C1214" i="2"/>
  <c r="C1283" i="2"/>
  <c r="C1285" i="2"/>
  <c r="C1287" i="2"/>
  <c r="C1289" i="2"/>
  <c r="C1291" i="2"/>
  <c r="C1293" i="2"/>
  <c r="C1295" i="2"/>
  <c r="C1393" i="2"/>
  <c r="C1395" i="2"/>
  <c r="C1397" i="2"/>
  <c r="C1399" i="2"/>
  <c r="C1498" i="2"/>
  <c r="C1500" i="2"/>
  <c r="C1502" i="2"/>
  <c r="C1504" i="2"/>
  <c r="C1506" i="2"/>
  <c r="C1594" i="2"/>
  <c r="C1596" i="2"/>
  <c r="C1598" i="2"/>
  <c r="C1600" i="2"/>
  <c r="C1602" i="2"/>
  <c r="C1604" i="2"/>
  <c r="C1606" i="2"/>
  <c r="C1608" i="2"/>
  <c r="C1726" i="2"/>
  <c r="C1782" i="2"/>
  <c r="C1784" i="2"/>
  <c r="C1786" i="2"/>
  <c r="C1788" i="2"/>
  <c r="C1790" i="2"/>
  <c r="C1792" i="2"/>
  <c r="C1794" i="2"/>
  <c r="C1905" i="2"/>
  <c r="C1907" i="2"/>
  <c r="C1909" i="2"/>
  <c r="C1911" i="2"/>
  <c r="C1977" i="2"/>
  <c r="C1979" i="2"/>
  <c r="C1981" i="2"/>
  <c r="C1983" i="2"/>
  <c r="C1985" i="2"/>
  <c r="C1987" i="2"/>
  <c r="C1989" i="2"/>
  <c r="C2096" i="2"/>
  <c r="C2098" i="2"/>
  <c r="C2100" i="2"/>
  <c r="C2102" i="2"/>
  <c r="C2104" i="2"/>
  <c r="C2186" i="2"/>
  <c r="C2188" i="2"/>
  <c r="C2190" i="2"/>
  <c r="C2192" i="2"/>
  <c r="C2194" i="2"/>
  <c r="C2196" i="2"/>
  <c r="C2198" i="2"/>
  <c r="C2278" i="2"/>
  <c r="C2280" i="2"/>
  <c r="C2282" i="2"/>
  <c r="C2284" i="2"/>
  <c r="B2283" i="2"/>
  <c r="B2281" i="2"/>
  <c r="B2279" i="2"/>
  <c r="B2277" i="2"/>
  <c r="B2197" i="2"/>
  <c r="B2195" i="2"/>
  <c r="B2193" i="2"/>
  <c r="B2191" i="2"/>
  <c r="B2189" i="2"/>
  <c r="B2187" i="2"/>
  <c r="B2105" i="2"/>
  <c r="B2103" i="2"/>
  <c r="B2101" i="2"/>
  <c r="B2099" i="2"/>
  <c r="B2097" i="2"/>
  <c r="B2095" i="2"/>
  <c r="B1988" i="2"/>
  <c r="B1986" i="2"/>
  <c r="B1984" i="2"/>
  <c r="B1982" i="2"/>
  <c r="B1980" i="2"/>
  <c r="B1978" i="2"/>
  <c r="B1976" i="2"/>
  <c r="B1910" i="2"/>
  <c r="B1908" i="2"/>
  <c r="B1906" i="2"/>
  <c r="B1795" i="2"/>
  <c r="B1793" i="2"/>
  <c r="B1791" i="2"/>
  <c r="B1789" i="2"/>
  <c r="B1787" i="2"/>
  <c r="B1785" i="2"/>
  <c r="B1783" i="2"/>
  <c r="B1727" i="2"/>
  <c r="B1609" i="2"/>
  <c r="B1607" i="2"/>
  <c r="B1605" i="2"/>
  <c r="B1603" i="2"/>
  <c r="B1601" i="2"/>
  <c r="B1599" i="2"/>
  <c r="B1597" i="2"/>
  <c r="B1595" i="2"/>
  <c r="B1507" i="2"/>
  <c r="B1505" i="2"/>
  <c r="B1503" i="2"/>
  <c r="B1501" i="2"/>
  <c r="B1499" i="2"/>
  <c r="B1400" i="2"/>
  <c r="B1398" i="2"/>
  <c r="B1396" i="2"/>
  <c r="B1394" i="2"/>
  <c r="B1392" i="2"/>
  <c r="B1294" i="2"/>
  <c r="B1292" i="2"/>
  <c r="B1290" i="2"/>
  <c r="B1288" i="2"/>
  <c r="B1286" i="2"/>
  <c r="B1284" i="2"/>
  <c r="B1282" i="2"/>
  <c r="B1213" i="2"/>
  <c r="B1211" i="2"/>
  <c r="B1209" i="2"/>
  <c r="B1129" i="2"/>
  <c r="B1127" i="2"/>
  <c r="B1125" i="2"/>
  <c r="B1123" i="2"/>
  <c r="B1121" i="2"/>
  <c r="B1044" i="2"/>
  <c r="B1042" i="2"/>
  <c r="B1040" i="2"/>
  <c r="B1038" i="2"/>
  <c r="B1036" i="2"/>
  <c r="B945" i="2"/>
  <c r="B943" i="2"/>
  <c r="B941" i="2"/>
  <c r="B939" i="2"/>
  <c r="B937" i="2"/>
  <c r="B935" i="2"/>
  <c r="B865" i="2"/>
  <c r="B863" i="2"/>
  <c r="B861" i="2"/>
  <c r="B803" i="2"/>
  <c r="B801" i="2"/>
  <c r="B799" i="2"/>
  <c r="B797" i="2"/>
  <c r="B684" i="2"/>
  <c r="B682" i="2"/>
  <c r="B680" i="2"/>
  <c r="B678" i="2"/>
  <c r="B676" i="2"/>
  <c r="B572" i="2"/>
  <c r="B570" i="2"/>
  <c r="B568" i="2"/>
  <c r="B566" i="2"/>
  <c r="B564" i="2"/>
  <c r="B562" i="2"/>
  <c r="B560" i="2"/>
  <c r="B433" i="2"/>
  <c r="B431" i="2"/>
  <c r="B429" i="2"/>
  <c r="B427" i="2"/>
  <c r="B425" i="2"/>
  <c r="B423" i="2"/>
  <c r="B317" i="2"/>
  <c r="B315" i="2"/>
  <c r="B313" i="2"/>
  <c r="B311" i="2"/>
  <c r="B309" i="2"/>
  <c r="B307" i="2"/>
  <c r="B305" i="2"/>
  <c r="B227" i="2"/>
  <c r="B225" i="2"/>
  <c r="B141" i="2"/>
  <c r="B139" i="2"/>
  <c r="B137" i="2"/>
  <c r="B135" i="2"/>
  <c r="B133" i="2"/>
  <c r="B131" i="2"/>
  <c r="B28" i="2"/>
  <c r="B26" i="2"/>
  <c r="B24" i="2"/>
  <c r="B22" i="2"/>
  <c r="B20" i="2"/>
  <c r="B18" i="2"/>
  <c r="B16" i="2"/>
  <c r="B14" i="2"/>
  <c r="B15" i="2"/>
  <c r="B19" i="2"/>
  <c r="B23" i="2"/>
  <c r="B27" i="2"/>
  <c r="B132" i="2"/>
  <c r="B136" i="2"/>
  <c r="B140" i="2"/>
  <c r="B226" i="2"/>
  <c r="B306" i="2"/>
  <c r="B310" i="2"/>
  <c r="B314" i="2"/>
  <c r="B422" i="2"/>
  <c r="B426" i="2"/>
  <c r="B430" i="2"/>
  <c r="B434" i="2"/>
  <c r="B563" i="2"/>
  <c r="B567" i="2"/>
  <c r="B571" i="2"/>
  <c r="B677" i="2"/>
  <c r="B681" i="2"/>
  <c r="B685" i="2"/>
  <c r="B800" i="2"/>
  <c r="B860" i="2"/>
  <c r="B864" i="2"/>
  <c r="B936" i="2"/>
  <c r="B940" i="2"/>
  <c r="B944" i="2"/>
  <c r="B1037" i="2"/>
  <c r="B1041" i="2"/>
  <c r="B1045" i="2"/>
  <c r="B1124" i="2"/>
  <c r="B1128" i="2"/>
  <c r="B1210" i="2"/>
  <c r="B1214" i="2"/>
  <c r="B1285" i="2"/>
  <c r="B1289" i="2"/>
  <c r="B1293" i="2"/>
  <c r="B1393" i="2"/>
  <c r="B1397" i="2"/>
  <c r="B1498" i="2"/>
  <c r="B1502" i="2"/>
  <c r="B1506" i="2"/>
  <c r="B1596" i="2"/>
  <c r="B1600" i="2"/>
  <c r="B1604" i="2"/>
  <c r="B1608" i="2"/>
  <c r="B1782" i="2"/>
  <c r="B1786" i="2"/>
  <c r="B1790" i="2"/>
  <c r="B1794" i="2"/>
  <c r="B1907" i="2"/>
  <c r="B1911" i="2"/>
  <c r="B1979" i="2"/>
  <c r="B1983" i="2"/>
  <c r="B1987" i="2"/>
  <c r="B2096" i="2"/>
  <c r="B2100" i="2"/>
  <c r="B2104" i="2"/>
  <c r="B2188" i="2"/>
  <c r="B2192" i="2"/>
  <c r="B2196" i="2"/>
  <c r="B2278" i="2"/>
  <c r="B2282" i="2"/>
  <c r="C2283" i="2"/>
  <c r="C2279" i="2"/>
  <c r="C2197" i="2"/>
  <c r="C2193" i="2"/>
  <c r="C2189" i="2"/>
  <c r="C2105" i="2"/>
  <c r="C2101" i="2"/>
  <c r="C2097" i="2"/>
  <c r="C1988" i="2"/>
  <c r="C1984" i="2"/>
  <c r="C1980" i="2"/>
  <c r="C1976" i="2"/>
  <c r="C1908" i="2"/>
  <c r="C1795" i="2"/>
  <c r="C1791" i="2"/>
  <c r="C1787" i="2"/>
  <c r="C1783" i="2"/>
  <c r="C1609" i="2"/>
  <c r="C1605" i="2"/>
  <c r="C1601" i="2"/>
  <c r="C1597" i="2"/>
  <c r="C1507" i="2"/>
  <c r="C1503" i="2"/>
  <c r="C1499" i="2"/>
  <c r="C1398" i="2"/>
  <c r="C1394" i="2"/>
  <c r="C1294" i="2"/>
  <c r="C1290" i="2"/>
  <c r="C1286" i="2"/>
  <c r="C1282" i="2"/>
  <c r="C1211" i="2"/>
  <c r="C1129" i="2"/>
  <c r="C1125" i="2"/>
  <c r="C1121" i="2"/>
  <c r="C1042" i="2"/>
  <c r="C1038" i="2"/>
  <c r="C945" i="2"/>
  <c r="C941" i="2"/>
  <c r="C937" i="2"/>
  <c r="C865" i="2"/>
  <c r="C861" i="2"/>
  <c r="C801" i="2"/>
  <c r="C797" i="2"/>
  <c r="C682" i="2"/>
  <c r="C678" i="2"/>
  <c r="C572" i="2"/>
  <c r="C568" i="2"/>
  <c r="C564" i="2"/>
  <c r="C560" i="2"/>
  <c r="C431" i="2"/>
  <c r="C427" i="2"/>
  <c r="C423" i="2"/>
  <c r="C315" i="2"/>
  <c r="C311" i="2"/>
  <c r="C307" i="2"/>
  <c r="C227" i="2"/>
  <c r="C141" i="2"/>
  <c r="C137" i="2"/>
  <c r="C133" i="2"/>
  <c r="C28" i="2"/>
  <c r="C24" i="2"/>
  <c r="C20" i="2"/>
  <c r="C16" i="2"/>
  <c r="D2285" i="2"/>
  <c r="D2281" i="2"/>
  <c r="D2277" i="2"/>
  <c r="D2195" i="2"/>
  <c r="D2191" i="2"/>
  <c r="D2187" i="2"/>
  <c r="D2103" i="2"/>
  <c r="D2099" i="2"/>
  <c r="D2095" i="2"/>
  <c r="D1986" i="2"/>
  <c r="D1982" i="2"/>
  <c r="D1978" i="2"/>
  <c r="D1910" i="2"/>
  <c r="D1906" i="2"/>
  <c r="D1793" i="2"/>
  <c r="D1789" i="2"/>
  <c r="D1785" i="2"/>
  <c r="D1727" i="2"/>
  <c r="D1607" i="2"/>
  <c r="D1603" i="2"/>
  <c r="D1599" i="2"/>
  <c r="D1595" i="2"/>
  <c r="D1505" i="2"/>
  <c r="D1501" i="2"/>
  <c r="D1400" i="2"/>
  <c r="D1396" i="2"/>
  <c r="D1392" i="2"/>
  <c r="D1292" i="2"/>
  <c r="D1288" i="2"/>
  <c r="D1284" i="2"/>
  <c r="D1213" i="2"/>
  <c r="D1209" i="2"/>
  <c r="D1127" i="2"/>
  <c r="D1123" i="2"/>
  <c r="D1044" i="2"/>
  <c r="D1040" i="2"/>
  <c r="D1036" i="2"/>
  <c r="D943" i="2"/>
  <c r="D939" i="2"/>
  <c r="D935" i="2"/>
  <c r="D863" i="2"/>
  <c r="D803" i="2"/>
  <c r="D799" i="2"/>
  <c r="D684" i="2"/>
  <c r="D680" i="2"/>
  <c r="D676" i="2"/>
  <c r="D570" i="2"/>
  <c r="D566" i="2"/>
  <c r="D562" i="2"/>
  <c r="D433" i="2"/>
  <c r="D429" i="2"/>
  <c r="D425" i="2"/>
  <c r="D317" i="2"/>
  <c r="D313" i="2"/>
  <c r="D309" i="2"/>
  <c r="D305" i="2"/>
  <c r="D225" i="2"/>
  <c r="D139" i="2"/>
  <c r="D135" i="2"/>
  <c r="D131" i="2"/>
  <c r="D26" i="2"/>
  <c r="D22" i="2"/>
  <c r="D18" i="2"/>
  <c r="E14" i="2"/>
  <c r="E2282" i="2"/>
  <c r="E2278" i="2"/>
  <c r="E2196" i="2"/>
  <c r="E2192" i="2"/>
  <c r="E2188" i="2"/>
  <c r="E2104" i="2"/>
  <c r="E2100" i="2"/>
  <c r="E2096" i="2"/>
  <c r="E1987" i="2"/>
  <c r="E1983" i="2"/>
  <c r="E1979" i="2"/>
  <c r="E1911" i="2"/>
  <c r="E1907" i="2"/>
  <c r="E1794" i="2"/>
  <c r="E1790" i="2"/>
  <c r="E1786" i="2"/>
  <c r="E1782" i="2"/>
  <c r="E1608" i="2"/>
  <c r="E1604" i="2"/>
  <c r="E1600" i="2"/>
  <c r="E1596" i="2"/>
  <c r="E1506" i="2"/>
  <c r="E1502" i="2"/>
  <c r="E1498" i="2"/>
  <c r="E1397" i="2"/>
  <c r="E1393" i="2"/>
  <c r="E1293" i="2"/>
  <c r="E1289" i="2"/>
  <c r="E1285" i="2"/>
  <c r="E1214" i="2"/>
  <c r="E1210" i="2"/>
  <c r="E1128" i="2"/>
  <c r="E1124" i="2"/>
  <c r="E1045" i="2"/>
  <c r="E1041" i="2"/>
  <c r="E1037" i="2"/>
  <c r="E944" i="2"/>
  <c r="E940" i="2"/>
  <c r="E936" i="2"/>
  <c r="E864" i="2"/>
  <c r="E860" i="2"/>
  <c r="E800" i="2"/>
  <c r="E685" i="2"/>
  <c r="E681" i="2"/>
  <c r="E677" i="2"/>
  <c r="E571" i="2"/>
  <c r="E567" i="2"/>
  <c r="E563" i="2"/>
  <c r="E434" i="2"/>
  <c r="E430" i="2"/>
  <c r="E426" i="2"/>
  <c r="E422" i="2"/>
  <c r="E314" i="2"/>
  <c r="E310" i="2"/>
  <c r="E306" i="2"/>
  <c r="E226" i="2"/>
  <c r="E140" i="2"/>
  <c r="E136" i="2"/>
  <c r="E132" i="2"/>
  <c r="E27" i="2"/>
  <c r="E23" i="2"/>
  <c r="E19" i="2"/>
  <c r="E15" i="2"/>
  <c r="F2283" i="2"/>
  <c r="F2279" i="2"/>
  <c r="F2197" i="2"/>
  <c r="F2193" i="2"/>
  <c r="F2189" i="2"/>
  <c r="F2105" i="2"/>
  <c r="F2101" i="2"/>
  <c r="F2097" i="2"/>
  <c r="F1988" i="2"/>
  <c r="F1984" i="2"/>
  <c r="F1980" i="2"/>
  <c r="F1976" i="2"/>
  <c r="F1908" i="2"/>
  <c r="F1795" i="2"/>
  <c r="F1791" i="2"/>
  <c r="F1787" i="2"/>
  <c r="F1783" i="2"/>
  <c r="F1609" i="2"/>
  <c r="F1605" i="2"/>
  <c r="F1601" i="2"/>
  <c r="F1597" i="2"/>
  <c r="F1507" i="2"/>
  <c r="F1503" i="2"/>
  <c r="F1499" i="2"/>
  <c r="F1398" i="2"/>
  <c r="F1394" i="2"/>
  <c r="F1294" i="2"/>
  <c r="F1290" i="2"/>
  <c r="F1286" i="2"/>
  <c r="F1282" i="2"/>
  <c r="F1211" i="2"/>
  <c r="F1129" i="2"/>
  <c r="F1125" i="2"/>
  <c r="F1121" i="2"/>
  <c r="F1042" i="2"/>
  <c r="F1038" i="2"/>
  <c r="F945" i="2"/>
  <c r="F941" i="2"/>
  <c r="F937" i="2"/>
  <c r="F865" i="2"/>
  <c r="F861" i="2"/>
  <c r="F801" i="2"/>
  <c r="F797" i="2"/>
  <c r="F682" i="2"/>
  <c r="F678" i="2"/>
  <c r="F572" i="2"/>
  <c r="F568" i="2"/>
  <c r="F564" i="2"/>
  <c r="F560" i="2"/>
  <c r="F431" i="2"/>
  <c r="F427" i="2"/>
  <c r="F423" i="2"/>
  <c r="F315" i="2"/>
  <c r="F311" i="2"/>
  <c r="F307" i="2"/>
  <c r="F227" i="2"/>
  <c r="F141" i="2"/>
  <c r="F137" i="2"/>
  <c r="F133" i="2"/>
  <c r="F28" i="2"/>
  <c r="F24" i="2"/>
  <c r="F20" i="2"/>
  <c r="F16" i="2"/>
  <c r="G2284" i="2"/>
  <c r="G2280" i="2"/>
  <c r="G2198" i="2"/>
  <c r="G2194" i="2"/>
  <c r="G2190" i="2"/>
  <c r="G2186" i="2"/>
  <c r="G2102" i="2"/>
  <c r="G2098" i="2"/>
  <c r="G1989" i="2"/>
  <c r="G1985" i="2"/>
  <c r="G1981" i="2"/>
  <c r="G1977" i="2"/>
  <c r="G1909" i="2"/>
  <c r="G1905" i="2"/>
  <c r="G1792" i="2"/>
  <c r="G1788" i="2"/>
  <c r="G1784" i="2"/>
  <c r="G1726" i="2"/>
  <c r="G1606" i="2"/>
  <c r="G1602" i="2"/>
  <c r="G1598" i="2"/>
  <c r="G1594" i="2"/>
  <c r="G1504" i="2"/>
  <c r="G1500" i="2"/>
  <c r="G1399" i="2"/>
  <c r="G1395" i="2"/>
  <c r="G1295" i="2"/>
  <c r="G1291" i="2"/>
  <c r="G1287" i="2"/>
  <c r="G1283" i="2"/>
  <c r="G1212" i="2"/>
  <c r="G1208" i="2"/>
  <c r="G1126" i="2"/>
  <c r="G1122" i="2"/>
  <c r="G1043" i="2"/>
  <c r="G1039" i="2"/>
  <c r="G946" i="2"/>
  <c r="G942" i="2"/>
  <c r="G938" i="2"/>
  <c r="G934" i="2"/>
  <c r="G862" i="2"/>
  <c r="G802" i="2"/>
  <c r="G798" i="2"/>
  <c r="G683" i="2"/>
  <c r="G679" i="2"/>
  <c r="G675" i="2"/>
  <c r="G569" i="2"/>
  <c r="G565" i="2"/>
  <c r="G561" i="2"/>
  <c r="G432" i="2"/>
  <c r="G428" i="2"/>
  <c r="G424" i="2"/>
  <c r="G316" i="2"/>
  <c r="G312" i="2"/>
  <c r="G308" i="2"/>
  <c r="G228" i="2"/>
  <c r="G142" i="2"/>
  <c r="G138" i="2"/>
  <c r="G134" i="2"/>
  <c r="G29" i="2"/>
  <c r="G25" i="2"/>
  <c r="G21" i="2"/>
  <c r="G17" i="2"/>
  <c r="H2285" i="2"/>
  <c r="H2281" i="2"/>
  <c r="H2277" i="2"/>
  <c r="H2195" i="2"/>
  <c r="H2191" i="2"/>
  <c r="H2187" i="2"/>
  <c r="H2103" i="2"/>
  <c r="H2099" i="2"/>
  <c r="H2095" i="2"/>
  <c r="H1986" i="2"/>
  <c r="H1982" i="2"/>
  <c r="H1978" i="2"/>
  <c r="H1910" i="2"/>
  <c r="H1906" i="2"/>
  <c r="H1793" i="2"/>
  <c r="H1789" i="2"/>
  <c r="H1785" i="2"/>
  <c r="H1727" i="2"/>
  <c r="H1607" i="2"/>
  <c r="H1603" i="2"/>
  <c r="H1599" i="2"/>
  <c r="H1595" i="2"/>
  <c r="H1505" i="2"/>
  <c r="H1501" i="2"/>
  <c r="H1400" i="2"/>
  <c r="H1396" i="2"/>
  <c r="H1392" i="2"/>
  <c r="H1292" i="2"/>
  <c r="H1288" i="2"/>
  <c r="H1284" i="2"/>
  <c r="H1213" i="2"/>
  <c r="H1209" i="2"/>
  <c r="H1127" i="2"/>
  <c r="H1123" i="2"/>
  <c r="H1044" i="2"/>
  <c r="H1040" i="2"/>
  <c r="H1036" i="2"/>
  <c r="H943" i="2"/>
  <c r="H939" i="2"/>
  <c r="H935" i="2"/>
  <c r="H863" i="2"/>
  <c r="H803" i="2"/>
  <c r="H799" i="2"/>
  <c r="H684" i="2"/>
  <c r="H680" i="2"/>
  <c r="H676" i="2"/>
  <c r="H570" i="2"/>
  <c r="H566" i="2"/>
  <c r="H562" i="2"/>
  <c r="H433" i="2"/>
  <c r="H429" i="2"/>
  <c r="H425" i="2"/>
  <c r="H317" i="2"/>
  <c r="H313" i="2"/>
  <c r="H309" i="2"/>
  <c r="H305" i="2"/>
  <c r="H225" i="2"/>
  <c r="H139" i="2"/>
  <c r="H135" i="2"/>
  <c r="H131" i="2"/>
  <c r="H26" i="2"/>
  <c r="H22" i="2"/>
  <c r="H18" i="2"/>
  <c r="I14" i="2"/>
  <c r="I2282" i="2"/>
  <c r="I2278" i="2"/>
  <c r="I2196" i="2"/>
  <c r="I2192" i="2"/>
  <c r="I2188" i="2"/>
  <c r="I2104" i="2"/>
  <c r="I2100" i="2"/>
  <c r="I2096" i="2"/>
  <c r="I1987" i="2"/>
  <c r="I1983" i="2"/>
  <c r="I1979" i="2"/>
  <c r="I1911" i="2"/>
  <c r="I1907" i="2"/>
  <c r="I1794" i="2"/>
  <c r="I1790" i="2"/>
  <c r="I1786" i="2"/>
  <c r="I1782" i="2"/>
  <c r="I1608" i="2"/>
  <c r="I1604" i="2"/>
  <c r="I1600" i="2"/>
  <c r="I1596" i="2"/>
  <c r="I1506" i="2"/>
  <c r="I1502" i="2"/>
  <c r="I1498" i="2"/>
  <c r="I1397" i="2"/>
  <c r="I1393" i="2"/>
  <c r="I1293" i="2"/>
  <c r="I1289" i="2"/>
  <c r="I1285" i="2"/>
  <c r="I1214" i="2"/>
  <c r="I1210" i="2"/>
  <c r="I1128" i="2"/>
  <c r="I1124" i="2"/>
  <c r="I1045" i="2"/>
  <c r="I1041" i="2"/>
  <c r="I1037" i="2"/>
  <c r="I944" i="2"/>
  <c r="I940" i="2"/>
  <c r="I936" i="2"/>
  <c r="I864" i="2"/>
  <c r="I860" i="2"/>
  <c r="I800" i="2"/>
  <c r="I685" i="2"/>
  <c r="I681" i="2"/>
  <c r="I677" i="2"/>
  <c r="I571" i="2"/>
  <c r="I567" i="2"/>
  <c r="I563" i="2"/>
  <c r="I434" i="2"/>
  <c r="I430" i="2"/>
  <c r="I426" i="2"/>
  <c r="I422" i="2"/>
  <c r="I314" i="2"/>
  <c r="I310" i="2"/>
  <c r="I306" i="2"/>
  <c r="I226" i="2"/>
  <c r="I140" i="2"/>
  <c r="I136" i="2"/>
  <c r="I132" i="2"/>
  <c r="I27" i="2"/>
  <c r="I23" i="2"/>
  <c r="I19" i="2"/>
  <c r="I15" i="2"/>
  <c r="J2283" i="2"/>
  <c r="J2279" i="2"/>
  <c r="J2197" i="2"/>
  <c r="J2193" i="2"/>
  <c r="J2189" i="2"/>
  <c r="J2105" i="2"/>
  <c r="J2101" i="2"/>
  <c r="J2097" i="2"/>
  <c r="J1988" i="2"/>
  <c r="J1984" i="2"/>
  <c r="J1980" i="2"/>
  <c r="J1976" i="2"/>
  <c r="J1908" i="2"/>
  <c r="J1795" i="2"/>
  <c r="J1791" i="2"/>
  <c r="J1787" i="2"/>
  <c r="J1783" i="2"/>
  <c r="J1609" i="2"/>
  <c r="J1605" i="2"/>
  <c r="J1601" i="2"/>
  <c r="J1597" i="2"/>
  <c r="J1507" i="2"/>
  <c r="J1503" i="2"/>
  <c r="J1499" i="2"/>
  <c r="J1398" i="2"/>
  <c r="J1394" i="2"/>
  <c r="J1294" i="2"/>
  <c r="J1290" i="2"/>
  <c r="J1286" i="2"/>
  <c r="J1282" i="2"/>
  <c r="J1211" i="2"/>
  <c r="J1129" i="2"/>
  <c r="J1125" i="2"/>
  <c r="J1121" i="2"/>
  <c r="J1042" i="2"/>
  <c r="J1038" i="2"/>
  <c r="J945" i="2"/>
  <c r="J941" i="2"/>
  <c r="J937" i="2"/>
  <c r="J865" i="2"/>
  <c r="J861" i="2"/>
  <c r="J801" i="2"/>
  <c r="J797" i="2"/>
  <c r="J682" i="2"/>
  <c r="J678" i="2"/>
  <c r="J572" i="2"/>
  <c r="J568" i="2"/>
  <c r="J564" i="2"/>
  <c r="J560" i="2"/>
  <c r="J431" i="2"/>
  <c r="J427" i="2"/>
  <c r="J423" i="2"/>
  <c r="J315" i="2"/>
  <c r="J311" i="2"/>
  <c r="J307" i="2"/>
  <c r="J227" i="2"/>
  <c r="J141" i="2"/>
  <c r="J137" i="2"/>
  <c r="J133" i="2"/>
  <c r="J28" i="2"/>
  <c r="J24" i="2"/>
  <c r="J20" i="2"/>
  <c r="J16" i="2"/>
  <c r="K2284" i="2"/>
  <c r="K2280" i="2"/>
  <c r="K2198" i="2"/>
  <c r="K2194" i="2"/>
  <c r="K2190" i="2"/>
  <c r="K2186" i="2"/>
  <c r="K2102" i="2"/>
  <c r="K2098" i="2"/>
  <c r="K1989" i="2"/>
  <c r="K1985" i="2"/>
  <c r="K1981" i="2"/>
  <c r="K1977" i="2"/>
  <c r="K1909" i="2"/>
  <c r="K1905" i="2"/>
  <c r="K1792" i="2"/>
  <c r="K1788" i="2"/>
  <c r="K1784" i="2"/>
  <c r="K1726" i="2"/>
  <c r="K1606" i="2"/>
  <c r="K1602" i="2"/>
  <c r="K1598" i="2"/>
  <c r="K1594" i="2"/>
  <c r="K1504" i="2"/>
  <c r="K1500" i="2"/>
  <c r="K1399" i="2"/>
  <c r="K1395" i="2"/>
  <c r="K1295" i="2"/>
  <c r="K1291" i="2"/>
  <c r="K1287" i="2"/>
  <c r="K1283" i="2"/>
  <c r="K1212" i="2"/>
  <c r="K1208" i="2"/>
  <c r="K1126" i="2"/>
  <c r="K1122" i="2"/>
  <c r="K1043" i="2"/>
  <c r="K1039" i="2"/>
  <c r="K946" i="2"/>
  <c r="K942" i="2"/>
  <c r="K938" i="2"/>
  <c r="K934" i="2"/>
  <c r="K862" i="2"/>
  <c r="K802" i="2"/>
  <c r="K798" i="2"/>
  <c r="K683" i="2"/>
  <c r="K679" i="2"/>
  <c r="K675" i="2"/>
  <c r="K569" i="2"/>
  <c r="K565" i="2"/>
  <c r="K561" i="2"/>
  <c r="K432" i="2"/>
  <c r="K428" i="2"/>
  <c r="K424" i="2"/>
  <c r="K316" i="2"/>
  <c r="K312" i="2"/>
  <c r="K308" i="2"/>
  <c r="K228" i="2"/>
  <c r="K142" i="2"/>
  <c r="K138" i="2"/>
  <c r="K134" i="2"/>
  <c r="K29" i="2"/>
  <c r="K25" i="2"/>
  <c r="K21" i="2"/>
  <c r="K17" i="2"/>
  <c r="B2315" i="2"/>
  <c r="B2307" i="2"/>
  <c r="B2240" i="2"/>
  <c r="B2230" i="2"/>
  <c r="B2223" i="2"/>
  <c r="B2138" i="2"/>
  <c r="B2150" i="2"/>
  <c r="B2051" i="2"/>
  <c r="B2043" i="2"/>
  <c r="B2031" i="2"/>
  <c r="B2027" i="2"/>
  <c r="B1941" i="2"/>
  <c r="B1933" i="2"/>
  <c r="B1861" i="2"/>
  <c r="B1853" i="2"/>
  <c r="B1849" i="2"/>
  <c r="B1827" i="2"/>
  <c r="B1839" i="2"/>
  <c r="B1746" i="2"/>
  <c r="B1738" i="2"/>
  <c r="B1730" i="2"/>
  <c r="B1673" i="2"/>
  <c r="B1651" i="2"/>
  <c r="B1667" i="2"/>
  <c r="B1661" i="2"/>
  <c r="B1552" i="2"/>
  <c r="B1540" i="2"/>
  <c r="B1535" i="2"/>
  <c r="B1454" i="2"/>
  <c r="B1446" i="2"/>
  <c r="B1438" i="2"/>
  <c r="B1423" i="2"/>
  <c r="B1348" i="2"/>
  <c r="B1340" i="2"/>
  <c r="B1331" i="2"/>
  <c r="B1249" i="2"/>
  <c r="B1238" i="2"/>
  <c r="B1232" i="2"/>
  <c r="B1169" i="2"/>
  <c r="B1162" i="2"/>
  <c r="B1150" i="2"/>
  <c r="B1084" i="2"/>
  <c r="B1074" i="2"/>
  <c r="B1068" i="2"/>
  <c r="B991" i="2"/>
  <c r="B982" i="2"/>
  <c r="B974" i="2"/>
  <c r="B892" i="2"/>
  <c r="B884" i="2"/>
  <c r="B835" i="2"/>
  <c r="B823" i="2"/>
  <c r="B736" i="2"/>
  <c r="B732" i="2"/>
  <c r="B751" i="2"/>
  <c r="B745" i="2"/>
  <c r="B737" i="2"/>
  <c r="B623" i="2"/>
  <c r="B615" i="2"/>
  <c r="B606" i="2"/>
  <c r="B509" i="2"/>
  <c r="B501" i="2"/>
  <c r="B493" i="2"/>
  <c r="B491" i="2"/>
  <c r="B489" i="2"/>
  <c r="B376" i="2"/>
  <c r="B368" i="2"/>
  <c r="B365" i="2"/>
  <c r="B345" i="2"/>
  <c r="B257" i="2"/>
  <c r="B249" i="2"/>
  <c r="B241" i="2"/>
  <c r="B233" i="2"/>
  <c r="B184" i="2"/>
  <c r="B174" i="2"/>
  <c r="B168" i="2"/>
  <c r="B80" i="2"/>
  <c r="B65" i="2"/>
  <c r="B60" i="2"/>
  <c r="C2314" i="2"/>
  <c r="C2306" i="2"/>
  <c r="C2239" i="2"/>
  <c r="C2234" i="2"/>
  <c r="C2233" i="2"/>
  <c r="C2137" i="2"/>
  <c r="C2149" i="2"/>
  <c r="C2050" i="2"/>
  <c r="C2042" i="2"/>
  <c r="C2039" i="2"/>
  <c r="C2026" i="2"/>
  <c r="C1940" i="2"/>
  <c r="C1932" i="2"/>
  <c r="C1860" i="2"/>
  <c r="C1852" i="2"/>
  <c r="C1848" i="2"/>
  <c r="C1844" i="2"/>
  <c r="C1838" i="2"/>
  <c r="C1745" i="2"/>
  <c r="C1737" i="2"/>
  <c r="C1680" i="2"/>
  <c r="C1672" i="2"/>
  <c r="C1650" i="2"/>
  <c r="C1666" i="2"/>
  <c r="C1660" i="2"/>
  <c r="C1551" i="2"/>
  <c r="C1539" i="2"/>
  <c r="C1534" i="2"/>
  <c r="C1453" i="2"/>
  <c r="C1445" i="2"/>
  <c r="C1430" i="2"/>
  <c r="C1422" i="2"/>
  <c r="C1347" i="2"/>
  <c r="C1338" i="2"/>
  <c r="C1330" i="2"/>
  <c r="C1248" i="2"/>
  <c r="C1237" i="2"/>
  <c r="C1239" i="2"/>
  <c r="C1168" i="2"/>
  <c r="C1157" i="2"/>
  <c r="C1161" i="2"/>
  <c r="C1083" i="2"/>
  <c r="C1073" i="2"/>
  <c r="C998" i="2"/>
  <c r="C990" i="2"/>
  <c r="C981" i="2"/>
  <c r="C973" i="2"/>
  <c r="C891" i="2"/>
  <c r="C883" i="2"/>
  <c r="C834" i="2"/>
  <c r="C829" i="2"/>
  <c r="C756" i="2"/>
  <c r="C731" i="2"/>
  <c r="C750" i="2"/>
  <c r="C744" i="2"/>
  <c r="C630" i="2"/>
  <c r="C622" i="2"/>
  <c r="C614" i="2"/>
  <c r="C605" i="2"/>
  <c r="C508" i="2"/>
  <c r="C500" i="2"/>
  <c r="C481" i="2"/>
  <c r="C475" i="2"/>
  <c r="C488" i="2"/>
  <c r="C375" i="2"/>
  <c r="C367" i="2"/>
  <c r="C350" i="2"/>
  <c r="C362" i="2"/>
  <c r="C256" i="2"/>
  <c r="C248" i="2"/>
  <c r="C240" i="2"/>
  <c r="C191" i="2"/>
  <c r="C183" i="2"/>
  <c r="C173" i="2"/>
  <c r="C87" i="2"/>
  <c r="C79" i="2"/>
  <c r="C64" i="2"/>
  <c r="C59" i="2"/>
  <c r="D2321" i="2"/>
  <c r="D2313" i="2"/>
  <c r="D2305" i="2"/>
  <c r="D2238" i="2"/>
  <c r="D2229" i="2"/>
  <c r="D2222" i="2"/>
  <c r="D2136" i="2"/>
  <c r="D2148" i="2"/>
  <c r="D2049" i="2"/>
  <c r="D2041" i="2"/>
  <c r="D2030" i="2"/>
  <c r="D2025" i="2"/>
  <c r="D1939" i="2"/>
  <c r="D1931" i="2"/>
  <c r="D1859" i="2"/>
  <c r="D1851" i="2"/>
  <c r="D1830" i="2"/>
  <c r="D1843" i="2"/>
  <c r="D1837" i="2"/>
  <c r="D1744" i="2"/>
  <c r="D1736" i="2"/>
  <c r="D1679" i="2"/>
  <c r="D1671" i="2"/>
  <c r="D1649" i="2"/>
  <c r="D1665" i="2"/>
  <c r="D1659" i="2"/>
  <c r="D1550" i="2"/>
  <c r="D1538" i="2"/>
  <c r="D1542" i="2"/>
  <c r="D1452" i="2"/>
  <c r="D1444" i="2"/>
  <c r="D1429" i="2"/>
  <c r="D1421" i="2"/>
  <c r="D1346" i="2"/>
  <c r="D1337" i="2"/>
  <c r="D1329" i="2"/>
  <c r="D1247" i="2"/>
  <c r="D1236" i="2"/>
  <c r="D1175" i="2"/>
  <c r="D1167" i="2"/>
  <c r="D1156" i="2"/>
  <c r="D1160" i="2"/>
  <c r="D1082" i="2"/>
  <c r="D1072" i="2"/>
  <c r="D997" i="2"/>
  <c r="D989" i="2"/>
  <c r="D980" i="2"/>
  <c r="D972" i="2"/>
  <c r="D890" i="2"/>
  <c r="D882" i="2"/>
  <c r="D833" i="2"/>
  <c r="D822" i="2"/>
  <c r="D735" i="2"/>
  <c r="D730" i="2"/>
  <c r="D725" i="2"/>
  <c r="D743" i="2"/>
  <c r="D629" i="2"/>
  <c r="D621" i="2"/>
  <c r="D612" i="2"/>
  <c r="D604" i="2"/>
  <c r="D507" i="2"/>
  <c r="D499" i="2"/>
  <c r="D480" i="2"/>
  <c r="D474" i="2"/>
  <c r="D469" i="2"/>
  <c r="D374" i="2"/>
  <c r="D355" i="2"/>
  <c r="D349" i="2"/>
  <c r="D361" i="2"/>
  <c r="D255" i="2"/>
  <c r="D247" i="2"/>
  <c r="D239" i="2"/>
  <c r="D190" i="2"/>
  <c r="D182" i="2"/>
  <c r="D172" i="2"/>
  <c r="D86" i="2"/>
  <c r="D78" i="2"/>
  <c r="D73" i="2"/>
  <c r="D58" i="2"/>
  <c r="E2320" i="2"/>
  <c r="E2312" i="2"/>
  <c r="E2304" i="2"/>
  <c r="E2237" i="2"/>
  <c r="E2228" i="2"/>
  <c r="E2143" i="2"/>
  <c r="E2135" i="2"/>
  <c r="E2147" i="2"/>
  <c r="E2048" i="2"/>
  <c r="E2040" i="2"/>
  <c r="E2029" i="2"/>
  <c r="E2024" i="2"/>
  <c r="E1938" i="2"/>
  <c r="E1930" i="2"/>
  <c r="E1858" i="2"/>
  <c r="E1834" i="2"/>
  <c r="E1847" i="2"/>
  <c r="E1842" i="2"/>
  <c r="E1836" i="2"/>
  <c r="E1743" i="2"/>
  <c r="E1735" i="2"/>
  <c r="E1678" i="2"/>
  <c r="E1670" i="2"/>
  <c r="E1669" i="2"/>
  <c r="E1645" i="2"/>
  <c r="E1658" i="2"/>
  <c r="E1549" i="2"/>
  <c r="E1545" i="2"/>
  <c r="E1533" i="2"/>
  <c r="E1451" i="2"/>
  <c r="E1443" i="2"/>
  <c r="E1428" i="2"/>
  <c r="E1353" i="2"/>
  <c r="E1345" i="2"/>
  <c r="E1336" i="2"/>
  <c r="E1328" i="2"/>
  <c r="E1246" i="2"/>
  <c r="E1235" i="2"/>
  <c r="E1174" i="2"/>
  <c r="E1166" i="2"/>
  <c r="E1155" i="2"/>
  <c r="E1089" i="2"/>
  <c r="E1081" i="2"/>
  <c r="E1071" i="2"/>
  <c r="E996" i="2"/>
  <c r="E988" i="2"/>
  <c r="E979" i="2"/>
  <c r="E984" i="2"/>
  <c r="E889" i="2"/>
  <c r="E881" i="2"/>
  <c r="E832" i="2"/>
  <c r="E828" i="2"/>
  <c r="E755" i="2"/>
  <c r="E752" i="2"/>
  <c r="E724" i="2"/>
  <c r="E742" i="2"/>
  <c r="E628" i="2"/>
  <c r="E619" i="2"/>
  <c r="E602" i="2"/>
  <c r="E497" i="2"/>
  <c r="E372" i="2"/>
  <c r="E347" i="2"/>
  <c r="E253" i="2"/>
  <c r="E237" i="2"/>
  <c r="E177" i="2"/>
  <c r="E84" i="2"/>
  <c r="E62" i="2"/>
  <c r="F2318" i="2"/>
  <c r="F2243" i="2"/>
  <c r="F2226" i="2"/>
  <c r="F2153" i="2"/>
  <c r="F2046" i="2"/>
  <c r="F2038" i="2"/>
  <c r="F1936" i="2"/>
  <c r="F1856" i="2"/>
  <c r="F1829" i="2"/>
  <c r="F1749" i="2"/>
  <c r="F1733" i="2"/>
  <c r="F1654" i="2"/>
  <c r="F1663" i="2"/>
  <c r="F1547" i="2"/>
  <c r="F1457" i="2"/>
  <c r="F1441" i="2"/>
  <c r="F1351" i="2"/>
  <c r="F1334" i="2"/>
  <c r="F1244" i="2"/>
  <c r="F1172" i="2"/>
  <c r="F1153" i="2"/>
  <c r="F1077" i="2"/>
  <c r="F994" i="2"/>
  <c r="F977" i="2"/>
  <c r="F879" i="2"/>
  <c r="F827" i="2"/>
  <c r="F728" i="2"/>
  <c r="F740" i="2"/>
  <c r="F618" i="2"/>
  <c r="F613" i="2"/>
  <c r="F496" i="2"/>
  <c r="F490" i="2"/>
  <c r="F371" i="2"/>
  <c r="F364" i="2"/>
  <c r="F252" i="2"/>
  <c r="F236" i="2"/>
  <c r="F181" i="2"/>
  <c r="F83" i="2"/>
  <c r="F72" i="2"/>
  <c r="G2317" i="2"/>
  <c r="G2242" i="2"/>
  <c r="G2225" i="2"/>
  <c r="G2152" i="2"/>
  <c r="G2045" i="2"/>
  <c r="G2037" i="2"/>
  <c r="G1935" i="2"/>
  <c r="G1855" i="2"/>
  <c r="G1845" i="2"/>
  <c r="G1748" i="2"/>
  <c r="G1732" i="2"/>
  <c r="G1653" i="2"/>
  <c r="G1644" i="2"/>
  <c r="G1546" i="2"/>
  <c r="G1456" i="2"/>
  <c r="G1440" i="2"/>
  <c r="G1350" i="2"/>
  <c r="G1333" i="2"/>
  <c r="G1243" i="2"/>
  <c r="G1171" i="2"/>
  <c r="G1152" i="2"/>
  <c r="G1076" i="2"/>
  <c r="G993" i="2"/>
  <c r="G976" i="2"/>
  <c r="G894" i="2"/>
  <c r="G878" i="2"/>
  <c r="G820" i="2"/>
  <c r="G727" i="2"/>
  <c r="G739" i="2"/>
  <c r="G617" i="2"/>
  <c r="G601" i="2"/>
  <c r="G495" i="2"/>
  <c r="G471" i="2"/>
  <c r="G370" i="2"/>
  <c r="G363" i="2"/>
  <c r="G251" i="2"/>
  <c r="G235" i="2"/>
  <c r="G176" i="2"/>
  <c r="G82" i="2"/>
  <c r="G61" i="2"/>
  <c r="H2316" i="2"/>
  <c r="H2241" i="2"/>
  <c r="H2224" i="2"/>
  <c r="H2151" i="2"/>
  <c r="H2044" i="2"/>
  <c r="H2036" i="2"/>
  <c r="H1934" i="2"/>
  <c r="H1854" i="2"/>
  <c r="H1828" i="2"/>
  <c r="H1747" i="2"/>
  <c r="H1731" i="2"/>
  <c r="H1652" i="2"/>
  <c r="H1662" i="2"/>
  <c r="H1541" i="2"/>
  <c r="H1455" i="2"/>
  <c r="H1439" i="2"/>
  <c r="H1349" i="2"/>
  <c r="H1332" i="2"/>
  <c r="H1242" i="2"/>
  <c r="H1170" i="2"/>
  <c r="H1151" i="2"/>
  <c r="H1075" i="2"/>
  <c r="H992" i="2"/>
  <c r="H975" i="2"/>
  <c r="H893" i="2"/>
  <c r="H836" i="2"/>
  <c r="H826" i="2"/>
  <c r="H726" i="2"/>
  <c r="H738" i="2"/>
  <c r="H616" i="2"/>
  <c r="H600" i="2"/>
  <c r="H494" i="2"/>
  <c r="H470" i="2"/>
  <c r="H369" i="2"/>
  <c r="H346" i="2"/>
  <c r="H250" i="2"/>
  <c r="H234" i="2"/>
  <c r="H173" i="2"/>
  <c r="H59" i="2"/>
  <c r="I2238" i="2"/>
  <c r="I2148" i="2"/>
  <c r="I2025" i="2"/>
  <c r="I1851" i="2"/>
  <c r="I1744" i="2"/>
  <c r="I1649" i="2"/>
  <c r="I1538" i="2"/>
  <c r="I1429" i="2"/>
  <c r="I1329" i="2"/>
  <c r="I1167" i="2"/>
  <c r="I1072" i="2"/>
  <c r="I972" i="2"/>
  <c r="I833" i="2"/>
  <c r="I725" i="2"/>
  <c r="I612" i="2"/>
  <c r="I480" i="2"/>
  <c r="I355" i="2"/>
  <c r="I247" i="2"/>
  <c r="I172" i="2"/>
  <c r="I58" i="2"/>
  <c r="J2237" i="2"/>
  <c r="J2147" i="2"/>
  <c r="J2024" i="2"/>
  <c r="J1834" i="2"/>
  <c r="J1743" i="2"/>
  <c r="J1669" i="2"/>
  <c r="J1545" i="2"/>
  <c r="J1428" i="2"/>
  <c r="J1328" i="2"/>
  <c r="J1166" i="2"/>
  <c r="J1068" i="2"/>
  <c r="J823" i="2"/>
  <c r="J606" i="2"/>
  <c r="J365" i="2"/>
  <c r="J168" i="2"/>
  <c r="K2234" i="2"/>
  <c r="K1940" i="2"/>
  <c r="K1737" i="2"/>
  <c r="K1451" i="2"/>
  <c r="K988" i="2"/>
  <c r="K55" i="2"/>
  <c r="K69" i="2"/>
  <c r="K70" i="2"/>
  <c r="K59" i="2"/>
  <c r="K71" i="2"/>
  <c r="K72" i="2"/>
  <c r="K63" i="2"/>
  <c r="K64" i="2"/>
  <c r="K66" i="2"/>
  <c r="K75" i="2"/>
  <c r="K77" i="2"/>
  <c r="K79" i="2"/>
  <c r="K81" i="2"/>
  <c r="K83" i="2"/>
  <c r="K85" i="2"/>
  <c r="K87" i="2"/>
  <c r="K169" i="2"/>
  <c r="K171" i="2"/>
  <c r="K180" i="2"/>
  <c r="K173" i="2"/>
  <c r="K175" i="2"/>
  <c r="K181" i="2"/>
  <c r="K178" i="2"/>
  <c r="K183" i="2"/>
  <c r="K185" i="2"/>
  <c r="K187" i="2"/>
  <c r="K189" i="2"/>
  <c r="K191" i="2"/>
  <c r="K234" i="2"/>
  <c r="K236" i="2"/>
  <c r="K238" i="2"/>
  <c r="K240" i="2"/>
  <c r="K242" i="2"/>
  <c r="K244" i="2"/>
  <c r="K246" i="2"/>
  <c r="K248" i="2"/>
  <c r="K250" i="2"/>
  <c r="K252" i="2"/>
  <c r="K254" i="2"/>
  <c r="K256" i="2"/>
  <c r="K258" i="2"/>
  <c r="K260" i="2"/>
  <c r="K262" i="2"/>
  <c r="K362" i="2"/>
  <c r="K346" i="2"/>
  <c r="K364" i="2"/>
  <c r="K348" i="2"/>
  <c r="K350" i="2"/>
  <c r="K351" i="2"/>
  <c r="K352" i="2"/>
  <c r="K354" i="2"/>
  <c r="K367" i="2"/>
  <c r="K369" i="2"/>
  <c r="K371" i="2"/>
  <c r="K373" i="2"/>
  <c r="K375" i="2"/>
  <c r="K377" i="2"/>
  <c r="K379" i="2"/>
  <c r="K468" i="2"/>
  <c r="K488" i="2"/>
  <c r="K470" i="2"/>
  <c r="K490" i="2"/>
  <c r="K473" i="2"/>
  <c r="K475" i="2"/>
  <c r="K476" i="2"/>
  <c r="K478" i="2"/>
  <c r="K492" i="2"/>
  <c r="K481" i="2"/>
  <c r="K494" i="2"/>
  <c r="K496" i="2"/>
  <c r="K498" i="2"/>
  <c r="K500" i="2"/>
  <c r="K502" i="2"/>
  <c r="K504" i="2"/>
  <c r="K506" i="2"/>
  <c r="K508" i="2"/>
  <c r="K600" i="2"/>
  <c r="K613" i="2"/>
  <c r="K603" i="2"/>
  <c r="K605" i="2"/>
  <c r="K607" i="2"/>
  <c r="K609" i="2"/>
  <c r="K611" i="2"/>
  <c r="K614" i="2"/>
  <c r="K616" i="2"/>
  <c r="K56" i="2"/>
  <c r="K58" i="2"/>
  <c r="K61" i="2"/>
  <c r="K73" i="2"/>
  <c r="K74" i="2"/>
  <c r="K78" i="2"/>
  <c r="K82" i="2"/>
  <c r="K86" i="2"/>
  <c r="K170" i="2"/>
  <c r="K172" i="2"/>
  <c r="K176" i="2"/>
  <c r="K182" i="2"/>
  <c r="K186" i="2"/>
  <c r="K190" i="2"/>
  <c r="K235" i="2"/>
  <c r="K239" i="2"/>
  <c r="K243" i="2"/>
  <c r="K247" i="2"/>
  <c r="K251" i="2"/>
  <c r="K255" i="2"/>
  <c r="K259" i="2"/>
  <c r="K361" i="2"/>
  <c r="K363" i="2"/>
  <c r="K349" i="2"/>
  <c r="K366" i="2"/>
  <c r="K355" i="2"/>
  <c r="K370" i="2"/>
  <c r="K374" i="2"/>
  <c r="K378" i="2"/>
  <c r="K469" i="2"/>
  <c r="K471" i="2"/>
  <c r="K474" i="2"/>
  <c r="K477" i="2"/>
  <c r="K480" i="2"/>
  <c r="K495" i="2"/>
  <c r="K499" i="2"/>
  <c r="K503" i="2"/>
  <c r="K507" i="2"/>
  <c r="K601" i="2"/>
  <c r="K604" i="2"/>
  <c r="K608" i="2"/>
  <c r="K612" i="2"/>
  <c r="K617" i="2"/>
  <c r="K619" i="2"/>
  <c r="K621" i="2"/>
  <c r="K623" i="2"/>
  <c r="K625" i="2"/>
  <c r="K627" i="2"/>
  <c r="K629" i="2"/>
  <c r="K737" i="2"/>
  <c r="K739" i="2"/>
  <c r="K741" i="2"/>
  <c r="K743" i="2"/>
  <c r="K745" i="2"/>
  <c r="K747" i="2"/>
  <c r="K749" i="2"/>
  <c r="K725" i="2"/>
  <c r="K751" i="2"/>
  <c r="K727" i="2"/>
  <c r="K729" i="2"/>
  <c r="K730" i="2"/>
  <c r="K732" i="2"/>
  <c r="K733" i="2"/>
  <c r="K734" i="2"/>
  <c r="K735" i="2"/>
  <c r="K736" i="2"/>
  <c r="K820" i="2"/>
  <c r="K821" i="2"/>
  <c r="K822" i="2"/>
  <c r="K823" i="2"/>
  <c r="K825" i="2"/>
  <c r="K831" i="2"/>
  <c r="K833" i="2"/>
  <c r="K835" i="2"/>
  <c r="K878" i="2"/>
  <c r="K880" i="2"/>
  <c r="K882" i="2"/>
  <c r="K884" i="2"/>
  <c r="K886" i="2"/>
  <c r="K888" i="2"/>
  <c r="K890" i="2"/>
  <c r="K892" i="2"/>
  <c r="K894" i="2"/>
  <c r="K972" i="2"/>
  <c r="K974" i="2"/>
  <c r="K976" i="2"/>
  <c r="K978" i="2"/>
  <c r="K980" i="2"/>
  <c r="K982" i="2"/>
  <c r="K983" i="2"/>
  <c r="K987" i="2"/>
  <c r="K989" i="2"/>
  <c r="K991" i="2"/>
  <c r="K993" i="2"/>
  <c r="K995" i="2"/>
  <c r="K997" i="2"/>
  <c r="K1068" i="2"/>
  <c r="K1069" i="2"/>
  <c r="K1070" i="2"/>
  <c r="K1072" i="2"/>
  <c r="K1074" i="2"/>
  <c r="K1076" i="2"/>
  <c r="K1080" i="2"/>
  <c r="K1082" i="2"/>
  <c r="K1084" i="2"/>
  <c r="K1086" i="2"/>
  <c r="K1088" i="2"/>
  <c r="K1160" i="2"/>
  <c r="K1150" i="2"/>
  <c r="K1152" i="2"/>
  <c r="K1154" i="2"/>
  <c r="K1156" i="2"/>
  <c r="K1162" i="2"/>
  <c r="K1163" i="2"/>
  <c r="K1165" i="2"/>
  <c r="K1167" i="2"/>
  <c r="K1169" i="2"/>
  <c r="K1171" i="2"/>
  <c r="K1173" i="2"/>
  <c r="K1175" i="2"/>
  <c r="K1232" i="2"/>
  <c r="K1241" i="2"/>
  <c r="K1234" i="2"/>
  <c r="K1236" i="2"/>
  <c r="K1238" i="2"/>
  <c r="K1243" i="2"/>
  <c r="K1245" i="2"/>
  <c r="K1247" i="2"/>
  <c r="K1249" i="2"/>
  <c r="K1326" i="2"/>
  <c r="K1339" i="2"/>
  <c r="K1329" i="2"/>
  <c r="K1331" i="2"/>
  <c r="K1333" i="2"/>
  <c r="K1335" i="2"/>
  <c r="K1337" i="2"/>
  <c r="K1340" i="2"/>
  <c r="K1342" i="2"/>
  <c r="K1344" i="2"/>
  <c r="K1346" i="2"/>
  <c r="K1348" i="2"/>
  <c r="K1350" i="2"/>
  <c r="K1352" i="2"/>
  <c r="K1421" i="2"/>
  <c r="K1423" i="2"/>
  <c r="K1425" i="2"/>
  <c r="K1427" i="2"/>
  <c r="K1429" i="2"/>
  <c r="K1438" i="2"/>
  <c r="K1440" i="2"/>
  <c r="K1442" i="2"/>
  <c r="K1444" i="2"/>
  <c r="K1446" i="2"/>
  <c r="K1448" i="2"/>
  <c r="K1450" i="2"/>
  <c r="K1452" i="2"/>
  <c r="K1454" i="2"/>
  <c r="K1456" i="2"/>
  <c r="K1532" i="2"/>
  <c r="K1542" i="2"/>
  <c r="K1535" i="2"/>
  <c r="K1536" i="2"/>
  <c r="K1544" i="2"/>
  <c r="K1538" i="2"/>
  <c r="K1540" i="2"/>
  <c r="K57" i="2"/>
  <c r="K62" i="2"/>
  <c r="K76" i="2"/>
  <c r="K84" i="2"/>
  <c r="K179" i="2"/>
  <c r="K177" i="2"/>
  <c r="K188" i="2"/>
  <c r="K237" i="2"/>
  <c r="K245" i="2"/>
  <c r="K253" i="2"/>
  <c r="K261" i="2"/>
  <c r="K347" i="2"/>
  <c r="K353" i="2"/>
  <c r="K372" i="2"/>
  <c r="K467" i="2"/>
  <c r="K472" i="2"/>
  <c r="K479" i="2"/>
  <c r="K497" i="2"/>
  <c r="K505" i="2"/>
  <c r="K602" i="2"/>
  <c r="K610" i="2"/>
  <c r="K618" i="2"/>
  <c r="K622" i="2"/>
  <c r="K626" i="2"/>
  <c r="K630" i="2"/>
  <c r="K740" i="2"/>
  <c r="K744" i="2"/>
  <c r="K748" i="2"/>
  <c r="K750" i="2"/>
  <c r="K728" i="2"/>
  <c r="K731" i="2"/>
  <c r="K754" i="2"/>
  <c r="K756" i="2"/>
  <c r="K827" i="2"/>
  <c r="K829" i="2"/>
  <c r="K830" i="2"/>
  <c r="K834" i="2"/>
  <c r="K879" i="2"/>
  <c r="K883" i="2"/>
  <c r="K887" i="2"/>
  <c r="K891" i="2"/>
  <c r="K973" i="2"/>
  <c r="K977" i="2"/>
  <c r="K981" i="2"/>
  <c r="K986" i="2"/>
  <c r="K990" i="2"/>
  <c r="K994" i="2"/>
  <c r="K998" i="2"/>
  <c r="K1079" i="2"/>
  <c r="K1073" i="2"/>
  <c r="K1077" i="2"/>
  <c r="K1083" i="2"/>
  <c r="K1087" i="2"/>
  <c r="K1161" i="2"/>
  <c r="K1153" i="2"/>
  <c r="K1157" i="2"/>
  <c r="K1164" i="2"/>
  <c r="K1168" i="2"/>
  <c r="K1172" i="2"/>
  <c r="K1239" i="2"/>
  <c r="K1233" i="2"/>
  <c r="K1237" i="2"/>
  <c r="K1244" i="2"/>
  <c r="K1248" i="2"/>
  <c r="K1327" i="2"/>
  <c r="K1330" i="2"/>
  <c r="K1334" i="2"/>
  <c r="K1338" i="2"/>
  <c r="K1343" i="2"/>
  <c r="K1347" i="2"/>
  <c r="K1351" i="2"/>
  <c r="K1422" i="2"/>
  <c r="K1426" i="2"/>
  <c r="K1430" i="2"/>
  <c r="K1441" i="2"/>
  <c r="K1445" i="2"/>
  <c r="K1449" i="2"/>
  <c r="K1453" i="2"/>
  <c r="K1457" i="2"/>
  <c r="K1534" i="2"/>
  <c r="K1537" i="2"/>
  <c r="K1539" i="2"/>
  <c r="K1546" i="2"/>
  <c r="K1548" i="2"/>
  <c r="K1550" i="2"/>
  <c r="K1552" i="2"/>
  <c r="K1554" i="2"/>
  <c r="K1657" i="2"/>
  <c r="K1659" i="2"/>
  <c r="K1661" i="2"/>
  <c r="K1644" i="2"/>
  <c r="K1664" i="2"/>
  <c r="K1665" i="2"/>
  <c r="K1667" i="2"/>
  <c r="K1668" i="2"/>
  <c r="K1648" i="2"/>
  <c r="K1649" i="2"/>
  <c r="K1651" i="2"/>
  <c r="K1653" i="2"/>
  <c r="K1655" i="2"/>
  <c r="K1671" i="2"/>
  <c r="K1673" i="2"/>
  <c r="K1675" i="2"/>
  <c r="K1677" i="2"/>
  <c r="K1679" i="2"/>
  <c r="K1730" i="2"/>
  <c r="K1732" i="2"/>
  <c r="K1734" i="2"/>
  <c r="K1736" i="2"/>
  <c r="K1738" i="2"/>
  <c r="K1740" i="2"/>
  <c r="K1742" i="2"/>
  <c r="K1744" i="2"/>
  <c r="K1746" i="2"/>
  <c r="K1748" i="2"/>
  <c r="K1750" i="2"/>
  <c r="K1837" i="2"/>
  <c r="K1839" i="2"/>
  <c r="K1840" i="2"/>
  <c r="K1841" i="2"/>
  <c r="K1843" i="2"/>
  <c r="K1827" i="2"/>
  <c r="K1845" i="2"/>
  <c r="K1846" i="2"/>
  <c r="K1830" i="2"/>
  <c r="K1849" i="2"/>
  <c r="K1850" i="2"/>
  <c r="K1833" i="2"/>
  <c r="K1851" i="2"/>
  <c r="K1853" i="2"/>
  <c r="K1855" i="2"/>
  <c r="K1857" i="2"/>
  <c r="K1859" i="2"/>
  <c r="K1861" i="2"/>
  <c r="K1927" i="2"/>
  <c r="K1929" i="2"/>
  <c r="K1931" i="2"/>
  <c r="K1933" i="2"/>
  <c r="K1935" i="2"/>
  <c r="K1937" i="2"/>
  <c r="K1939" i="2"/>
  <c r="K1941" i="2"/>
  <c r="K1943" i="2"/>
  <c r="K2023" i="2"/>
  <c r="K2025" i="2"/>
  <c r="K2027" i="2"/>
  <c r="K2037" i="2"/>
  <c r="K2028" i="2"/>
  <c r="K2030" i="2"/>
  <c r="K2031" i="2"/>
  <c r="K2033" i="2"/>
  <c r="K2035" i="2"/>
  <c r="K2041" i="2"/>
  <c r="K2043" i="2"/>
  <c r="K2045" i="2"/>
  <c r="K2047" i="2"/>
  <c r="K2049" i="2"/>
  <c r="K2051" i="2"/>
  <c r="K2144" i="2"/>
  <c r="K2146" i="2"/>
  <c r="K2148" i="2"/>
  <c r="K2150" i="2"/>
  <c r="K2152" i="2"/>
  <c r="K2154" i="2"/>
  <c r="K2136" i="2"/>
  <c r="K2138" i="2"/>
  <c r="K2140" i="2"/>
  <c r="K2142" i="2"/>
  <c r="K2222" i="2"/>
  <c r="K2223" i="2"/>
  <c r="K2225" i="2"/>
  <c r="K2227" i="2"/>
  <c r="K2229" i="2"/>
  <c r="K2230" i="2"/>
  <c r="K2235" i="2"/>
  <c r="K2236" i="2"/>
  <c r="K2238" i="2"/>
  <c r="K2240" i="2"/>
  <c r="K2242" i="2"/>
  <c r="K2244" i="2"/>
  <c r="K2305" i="2"/>
  <c r="K2307" i="2"/>
  <c r="K2309" i="2"/>
  <c r="K2311" i="2"/>
  <c r="K2313" i="2"/>
  <c r="K2315" i="2"/>
  <c r="K2317" i="2"/>
  <c r="K2319" i="2"/>
  <c r="K2321" i="2"/>
  <c r="J55" i="2"/>
  <c r="J69" i="2"/>
  <c r="J70" i="2"/>
  <c r="J59" i="2"/>
  <c r="J71" i="2"/>
  <c r="J72" i="2"/>
  <c r="J63" i="2"/>
  <c r="J64" i="2"/>
  <c r="J66" i="2"/>
  <c r="J75" i="2"/>
  <c r="J77" i="2"/>
  <c r="J79" i="2"/>
  <c r="J81" i="2"/>
  <c r="J83" i="2"/>
  <c r="J85" i="2"/>
  <c r="J87" i="2"/>
  <c r="J169" i="2"/>
  <c r="J171" i="2"/>
  <c r="J180" i="2"/>
  <c r="J173" i="2"/>
  <c r="J175" i="2"/>
  <c r="J181" i="2"/>
  <c r="J178" i="2"/>
  <c r="J183" i="2"/>
  <c r="J185" i="2"/>
  <c r="J187" i="2"/>
  <c r="J189" i="2"/>
  <c r="J191" i="2"/>
  <c r="J234" i="2"/>
  <c r="J236" i="2"/>
  <c r="J238" i="2"/>
  <c r="J240" i="2"/>
  <c r="J242" i="2"/>
  <c r="J244" i="2"/>
  <c r="J246" i="2"/>
  <c r="J248" i="2"/>
  <c r="J250" i="2"/>
  <c r="J252" i="2"/>
  <c r="J254" i="2"/>
  <c r="J256" i="2"/>
  <c r="J258" i="2"/>
  <c r="J260" i="2"/>
  <c r="J262" i="2"/>
  <c r="J362" i="2"/>
  <c r="J346" i="2"/>
  <c r="J364" i="2"/>
  <c r="J348" i="2"/>
  <c r="J350" i="2"/>
  <c r="J351" i="2"/>
  <c r="J352" i="2"/>
  <c r="J354" i="2"/>
  <c r="J367" i="2"/>
  <c r="J369" i="2"/>
  <c r="J371" i="2"/>
  <c r="J373" i="2"/>
  <c r="J375" i="2"/>
  <c r="J377" i="2"/>
  <c r="J379" i="2"/>
  <c r="J468" i="2"/>
  <c r="J488" i="2"/>
  <c r="J470" i="2"/>
  <c r="J490" i="2"/>
  <c r="J473" i="2"/>
  <c r="J475" i="2"/>
  <c r="J476" i="2"/>
  <c r="J478" i="2"/>
  <c r="J492" i="2"/>
  <c r="J481" i="2"/>
  <c r="J494" i="2"/>
  <c r="J496" i="2"/>
  <c r="J498" i="2"/>
  <c r="J500" i="2"/>
  <c r="J502" i="2"/>
  <c r="J504" i="2"/>
  <c r="J506" i="2"/>
  <c r="J508" i="2"/>
  <c r="J600" i="2"/>
  <c r="J613" i="2"/>
  <c r="J603" i="2"/>
  <c r="J605" i="2"/>
  <c r="J607" i="2"/>
  <c r="J609" i="2"/>
  <c r="J611" i="2"/>
  <c r="J614" i="2"/>
  <c r="J616" i="2"/>
  <c r="J618" i="2"/>
  <c r="J620" i="2"/>
  <c r="J622" i="2"/>
  <c r="J624" i="2"/>
  <c r="J626" i="2"/>
  <c r="J628" i="2"/>
  <c r="J630" i="2"/>
  <c r="J738" i="2"/>
  <c r="J740" i="2"/>
  <c r="J742" i="2"/>
  <c r="J744" i="2"/>
  <c r="J746" i="2"/>
  <c r="J748" i="2"/>
  <c r="J724" i="2"/>
  <c r="J750" i="2"/>
  <c r="J726" i="2"/>
  <c r="J728" i="2"/>
  <c r="J752" i="2"/>
  <c r="J731" i="2"/>
  <c r="J753" i="2"/>
  <c r="J754" i="2"/>
  <c r="J755" i="2"/>
  <c r="J756" i="2"/>
  <c r="J826" i="2"/>
  <c r="J827" i="2"/>
  <c r="J828" i="2"/>
  <c r="J829" i="2"/>
  <c r="J824" i="2"/>
  <c r="J830" i="2"/>
  <c r="J832" i="2"/>
  <c r="J834" i="2"/>
  <c r="J836" i="2"/>
  <c r="J879" i="2"/>
  <c r="J881" i="2"/>
  <c r="J883" i="2"/>
  <c r="J885" i="2"/>
  <c r="J887" i="2"/>
  <c r="J889" i="2"/>
  <c r="J891" i="2"/>
  <c r="J893" i="2"/>
  <c r="J984" i="2"/>
  <c r="J973" i="2"/>
  <c r="J975" i="2"/>
  <c r="J977" i="2"/>
  <c r="J979" i="2"/>
  <c r="J981" i="2"/>
  <c r="J985" i="2"/>
  <c r="J986" i="2"/>
  <c r="J988" i="2"/>
  <c r="J990" i="2"/>
  <c r="J992" i="2"/>
  <c r="J994" i="2"/>
  <c r="J996" i="2"/>
  <c r="J998" i="2"/>
  <c r="J1078" i="2"/>
  <c r="J1079" i="2"/>
  <c r="J1071" i="2"/>
  <c r="J1073" i="2"/>
  <c r="J1075" i="2"/>
  <c r="K60" i="2"/>
  <c r="K80" i="2"/>
  <c r="K174" i="2"/>
  <c r="K233" i="2"/>
  <c r="K249" i="2"/>
  <c r="K345" i="2"/>
  <c r="K368" i="2"/>
  <c r="K489" i="2"/>
  <c r="K493" i="2"/>
  <c r="K509" i="2"/>
  <c r="K615" i="2"/>
  <c r="K624" i="2"/>
  <c r="K738" i="2"/>
  <c r="K746" i="2"/>
  <c r="K726" i="2"/>
  <c r="K753" i="2"/>
  <c r="K826" i="2"/>
  <c r="K824" i="2"/>
  <c r="K836" i="2"/>
  <c r="K885" i="2"/>
  <c r="K893" i="2"/>
  <c r="K975" i="2"/>
  <c r="K985" i="2"/>
  <c r="K992" i="2"/>
  <c r="K1078" i="2"/>
  <c r="K1075" i="2"/>
  <c r="K1085" i="2"/>
  <c r="K1151" i="2"/>
  <c r="K1158" i="2"/>
  <c r="K1170" i="2"/>
  <c r="K1240" i="2"/>
  <c r="K1242" i="2"/>
  <c r="K1325" i="2"/>
  <c r="K1332" i="2"/>
  <c r="K1341" i="2"/>
  <c r="K1349" i="2"/>
  <c r="K1424" i="2"/>
  <c r="K1439" i="2"/>
  <c r="K1447" i="2"/>
  <c r="K1455" i="2"/>
  <c r="K1543" i="2"/>
  <c r="K1541" i="2"/>
  <c r="K1549" i="2"/>
  <c r="K1553" i="2"/>
  <c r="K1658" i="2"/>
  <c r="K1662" i="2"/>
  <c r="K1645" i="2"/>
  <c r="K1646" i="2"/>
  <c r="K1669" i="2"/>
  <c r="K1652" i="2"/>
  <c r="K1670" i="2"/>
  <c r="K1674" i="2"/>
  <c r="K1678" i="2"/>
  <c r="K1731" i="2"/>
  <c r="K1735" i="2"/>
  <c r="K1739" i="2"/>
  <c r="K1743" i="2"/>
  <c r="K1747" i="2"/>
  <c r="K1836" i="2"/>
  <c r="K1825" i="2"/>
  <c r="K1842" i="2"/>
  <c r="K1828" i="2"/>
  <c r="K1847" i="2"/>
  <c r="K1831" i="2"/>
  <c r="K1834" i="2"/>
  <c r="K1854" i="2"/>
  <c r="K1858" i="2"/>
  <c r="K1926" i="2"/>
  <c r="K1930" i="2"/>
  <c r="K1934" i="2"/>
  <c r="K1938" i="2"/>
  <c r="K1942" i="2"/>
  <c r="K2024" i="2"/>
  <c r="K2036" i="2"/>
  <c r="K2029" i="2"/>
  <c r="K2032" i="2"/>
  <c r="K2040" i="2"/>
  <c r="K2044" i="2"/>
  <c r="K2048" i="2"/>
  <c r="K2052" i="2"/>
  <c r="K2147" i="2"/>
  <c r="K2151" i="2"/>
  <c r="K2135" i="2"/>
  <c r="K2139" i="2"/>
  <c r="K2143" i="2"/>
  <c r="K2224" i="2"/>
  <c r="K2228" i="2"/>
  <c r="K2231" i="2"/>
  <c r="K2237" i="2"/>
  <c r="K2241" i="2"/>
  <c r="K2304" i="2"/>
  <c r="K2308" i="2"/>
  <c r="K2312" i="2"/>
  <c r="K2316" i="2"/>
  <c r="K2320" i="2"/>
  <c r="J56" i="2"/>
  <c r="J58" i="2"/>
  <c r="J61" i="2"/>
  <c r="J73" i="2"/>
  <c r="J74" i="2"/>
  <c r="J78" i="2"/>
  <c r="J82" i="2"/>
  <c r="J86" i="2"/>
  <c r="J170" i="2"/>
  <c r="J172" i="2"/>
  <c r="J176" i="2"/>
  <c r="J182" i="2"/>
  <c r="J186" i="2"/>
  <c r="J190" i="2"/>
  <c r="J235" i="2"/>
  <c r="J239" i="2"/>
  <c r="J243" i="2"/>
  <c r="J247" i="2"/>
  <c r="J251" i="2"/>
  <c r="J255" i="2"/>
  <c r="J259" i="2"/>
  <c r="J361" i="2"/>
  <c r="J363" i="2"/>
  <c r="J349" i="2"/>
  <c r="J366" i="2"/>
  <c r="J355" i="2"/>
  <c r="J370" i="2"/>
  <c r="J374" i="2"/>
  <c r="J378" i="2"/>
  <c r="J469" i="2"/>
  <c r="J471" i="2"/>
  <c r="J474" i="2"/>
  <c r="J477" i="2"/>
  <c r="J480" i="2"/>
  <c r="J495" i="2"/>
  <c r="J499" i="2"/>
  <c r="J503" i="2"/>
  <c r="J507" i="2"/>
  <c r="J601" i="2"/>
  <c r="J604" i="2"/>
  <c r="J608" i="2"/>
  <c r="J612" i="2"/>
  <c r="J617" i="2"/>
  <c r="J621" i="2"/>
  <c r="J625" i="2"/>
  <c r="J629" i="2"/>
  <c r="J739" i="2"/>
  <c r="J743" i="2"/>
  <c r="J747" i="2"/>
  <c r="J725" i="2"/>
  <c r="J727" i="2"/>
  <c r="J730" i="2"/>
  <c r="J733" i="2"/>
  <c r="J735" i="2"/>
  <c r="J820" i="2"/>
  <c r="J822" i="2"/>
  <c r="J825" i="2"/>
  <c r="J833" i="2"/>
  <c r="J878" i="2"/>
  <c r="J882" i="2"/>
  <c r="J886" i="2"/>
  <c r="J890" i="2"/>
  <c r="J894" i="2"/>
  <c r="J972" i="2"/>
  <c r="J976" i="2"/>
  <c r="J980" i="2"/>
  <c r="J983" i="2"/>
  <c r="J989" i="2"/>
  <c r="J993" i="2"/>
  <c r="J997" i="2"/>
  <c r="J1069" i="2"/>
  <c r="J1072" i="2"/>
  <c r="J1076" i="2"/>
  <c r="J1080" i="2"/>
  <c r="J1082" i="2"/>
  <c r="J1084" i="2"/>
  <c r="J1086" i="2"/>
  <c r="J1088" i="2"/>
  <c r="J1160" i="2"/>
  <c r="J1150" i="2"/>
  <c r="J1152" i="2"/>
  <c r="J1154" i="2"/>
  <c r="J1156" i="2"/>
  <c r="J1162" i="2"/>
  <c r="J1163" i="2"/>
  <c r="J1165" i="2"/>
  <c r="J1167" i="2"/>
  <c r="J1169" i="2"/>
  <c r="J1171" i="2"/>
  <c r="J1173" i="2"/>
  <c r="J1175" i="2"/>
  <c r="J1232" i="2"/>
  <c r="J1241" i="2"/>
  <c r="J1234" i="2"/>
  <c r="J1236" i="2"/>
  <c r="J1238" i="2"/>
  <c r="J1243" i="2"/>
  <c r="J1245" i="2"/>
  <c r="J1247" i="2"/>
  <c r="J1249" i="2"/>
  <c r="J1326" i="2"/>
  <c r="J1339" i="2"/>
  <c r="J1329" i="2"/>
  <c r="J1331" i="2"/>
  <c r="J1333" i="2"/>
  <c r="J1335" i="2"/>
  <c r="J1337" i="2"/>
  <c r="J1340" i="2"/>
  <c r="J1342" i="2"/>
  <c r="J1344" i="2"/>
  <c r="J1346" i="2"/>
  <c r="J1348" i="2"/>
  <c r="J1350" i="2"/>
  <c r="J1352" i="2"/>
  <c r="J1421" i="2"/>
  <c r="J1423" i="2"/>
  <c r="J1425" i="2"/>
  <c r="J1427" i="2"/>
  <c r="J1429" i="2"/>
  <c r="J1438" i="2"/>
  <c r="J1440" i="2"/>
  <c r="J1442" i="2"/>
  <c r="J1444" i="2"/>
  <c r="J1446" i="2"/>
  <c r="J1448" i="2"/>
  <c r="J1450" i="2"/>
  <c r="J1452" i="2"/>
  <c r="J1454" i="2"/>
  <c r="J1456" i="2"/>
  <c r="J1532" i="2"/>
  <c r="J1542" i="2"/>
  <c r="J1535" i="2"/>
  <c r="J1536" i="2"/>
  <c r="J1544" i="2"/>
  <c r="J1538" i="2"/>
  <c r="J1540" i="2"/>
  <c r="J1546" i="2"/>
  <c r="J1548" i="2"/>
  <c r="J1550" i="2"/>
  <c r="J1552" i="2"/>
  <c r="J1554" i="2"/>
  <c r="J1657" i="2"/>
  <c r="J1659" i="2"/>
  <c r="J1661" i="2"/>
  <c r="J1644" i="2"/>
  <c r="J1664" i="2"/>
  <c r="J1665" i="2"/>
  <c r="J1667" i="2"/>
  <c r="J1668" i="2"/>
  <c r="J1648" i="2"/>
  <c r="J1649" i="2"/>
  <c r="J1651" i="2"/>
  <c r="J1653" i="2"/>
  <c r="J1655" i="2"/>
  <c r="J1671" i="2"/>
  <c r="J1673" i="2"/>
  <c r="J1675" i="2"/>
  <c r="J1677" i="2"/>
  <c r="J1679" i="2"/>
  <c r="J1730" i="2"/>
  <c r="J1732" i="2"/>
  <c r="J1734" i="2"/>
  <c r="J1736" i="2"/>
  <c r="J1738" i="2"/>
  <c r="J1740" i="2"/>
  <c r="J1742" i="2"/>
  <c r="J1744" i="2"/>
  <c r="J1746" i="2"/>
  <c r="J1748" i="2"/>
  <c r="J1750" i="2"/>
  <c r="J1837" i="2"/>
  <c r="J1839" i="2"/>
  <c r="J1840" i="2"/>
  <c r="J1841" i="2"/>
  <c r="J1843" i="2"/>
  <c r="J1827" i="2"/>
  <c r="J1845" i="2"/>
  <c r="J1846" i="2"/>
  <c r="J1830" i="2"/>
  <c r="J1849" i="2"/>
  <c r="J1850" i="2"/>
  <c r="J1833" i="2"/>
  <c r="J1851" i="2"/>
  <c r="J1853" i="2"/>
  <c r="J1855" i="2"/>
  <c r="J1857" i="2"/>
  <c r="J1859" i="2"/>
  <c r="J1861" i="2"/>
  <c r="J1927" i="2"/>
  <c r="J1929" i="2"/>
  <c r="J1931" i="2"/>
  <c r="J1933" i="2"/>
  <c r="J1935" i="2"/>
  <c r="J1937" i="2"/>
  <c r="J1939" i="2"/>
  <c r="J1941" i="2"/>
  <c r="J1943" i="2"/>
  <c r="J2023" i="2"/>
  <c r="J2025" i="2"/>
  <c r="J2027" i="2"/>
  <c r="J2037" i="2"/>
  <c r="J2028" i="2"/>
  <c r="J2030" i="2"/>
  <c r="J2031" i="2"/>
  <c r="J2033" i="2"/>
  <c r="J2035" i="2"/>
  <c r="J2041" i="2"/>
  <c r="J2043" i="2"/>
  <c r="J2045" i="2"/>
  <c r="J2047" i="2"/>
  <c r="J2049" i="2"/>
  <c r="J2051" i="2"/>
  <c r="J2144" i="2"/>
  <c r="J2146" i="2"/>
  <c r="J2148" i="2"/>
  <c r="J2150" i="2"/>
  <c r="J2152" i="2"/>
  <c r="J2154" i="2"/>
  <c r="J2136" i="2"/>
  <c r="J2138" i="2"/>
  <c r="J2140" i="2"/>
  <c r="J2142" i="2"/>
  <c r="J2222" i="2"/>
  <c r="J2223" i="2"/>
  <c r="J2225" i="2"/>
  <c r="J2227" i="2"/>
  <c r="J2229" i="2"/>
  <c r="J2230" i="2"/>
  <c r="J2235" i="2"/>
  <c r="J2236" i="2"/>
  <c r="J2238" i="2"/>
  <c r="J2240" i="2"/>
  <c r="J2242" i="2"/>
  <c r="J2244" i="2"/>
  <c r="J2305" i="2"/>
  <c r="J2307" i="2"/>
  <c r="J2309" i="2"/>
  <c r="J2311" i="2"/>
  <c r="J2313" i="2"/>
  <c r="J2315" i="2"/>
  <c r="J2317" i="2"/>
  <c r="J2319" i="2"/>
  <c r="J2321" i="2"/>
  <c r="I55" i="2"/>
  <c r="I69" i="2"/>
  <c r="I70" i="2"/>
  <c r="I59" i="2"/>
  <c r="I71" i="2"/>
  <c r="I72" i="2"/>
  <c r="I63" i="2"/>
  <c r="I64" i="2"/>
  <c r="I66" i="2"/>
  <c r="I75" i="2"/>
  <c r="I77" i="2"/>
  <c r="I79" i="2"/>
  <c r="I81" i="2"/>
  <c r="I83" i="2"/>
  <c r="I85" i="2"/>
  <c r="I87" i="2"/>
  <c r="I169" i="2"/>
  <c r="I171" i="2"/>
  <c r="I180" i="2"/>
  <c r="I173" i="2"/>
  <c r="I175" i="2"/>
  <c r="I181" i="2"/>
  <c r="I178" i="2"/>
  <c r="I183" i="2"/>
  <c r="I185" i="2"/>
  <c r="I187" i="2"/>
  <c r="I189" i="2"/>
  <c r="I191" i="2"/>
  <c r="I234" i="2"/>
  <c r="I236" i="2"/>
  <c r="I238" i="2"/>
  <c r="I240" i="2"/>
  <c r="I242" i="2"/>
  <c r="I244" i="2"/>
  <c r="I246" i="2"/>
  <c r="I248" i="2"/>
  <c r="I250" i="2"/>
  <c r="I252" i="2"/>
  <c r="I254" i="2"/>
  <c r="I256" i="2"/>
  <c r="I258" i="2"/>
  <c r="I260" i="2"/>
  <c r="I262" i="2"/>
  <c r="I362" i="2"/>
  <c r="I346" i="2"/>
  <c r="I364" i="2"/>
  <c r="I348" i="2"/>
  <c r="I350" i="2"/>
  <c r="I351" i="2"/>
  <c r="I352" i="2"/>
  <c r="I354" i="2"/>
  <c r="I367" i="2"/>
  <c r="I369" i="2"/>
  <c r="I371" i="2"/>
  <c r="I373" i="2"/>
  <c r="I375" i="2"/>
  <c r="I377" i="2"/>
  <c r="I379" i="2"/>
  <c r="I468" i="2"/>
  <c r="I488" i="2"/>
  <c r="I470" i="2"/>
  <c r="I490" i="2"/>
  <c r="I473" i="2"/>
  <c r="I475" i="2"/>
  <c r="I476" i="2"/>
  <c r="I478" i="2"/>
  <c r="I492" i="2"/>
  <c r="I481" i="2"/>
  <c r="I494" i="2"/>
  <c r="I496" i="2"/>
  <c r="I498" i="2"/>
  <c r="I500" i="2"/>
  <c r="I502" i="2"/>
  <c r="I504" i="2"/>
  <c r="I506" i="2"/>
  <c r="I508" i="2"/>
  <c r="I600" i="2"/>
  <c r="I613" i="2"/>
  <c r="I603" i="2"/>
  <c r="I605" i="2"/>
  <c r="I607" i="2"/>
  <c r="I609" i="2"/>
  <c r="I611" i="2"/>
  <c r="I614" i="2"/>
  <c r="I616" i="2"/>
  <c r="I618" i="2"/>
  <c r="I620" i="2"/>
  <c r="I622" i="2"/>
  <c r="I624" i="2"/>
  <c r="I626" i="2"/>
  <c r="I628" i="2"/>
  <c r="I630" i="2"/>
  <c r="I738" i="2"/>
  <c r="I740" i="2"/>
  <c r="I742" i="2"/>
  <c r="I744" i="2"/>
  <c r="I746" i="2"/>
  <c r="I748" i="2"/>
  <c r="I724" i="2"/>
  <c r="I750" i="2"/>
  <c r="I726" i="2"/>
  <c r="I728" i="2"/>
  <c r="I752" i="2"/>
  <c r="I731" i="2"/>
  <c r="I753" i="2"/>
  <c r="I754" i="2"/>
  <c r="I755" i="2"/>
  <c r="I756" i="2"/>
  <c r="I826" i="2"/>
  <c r="I827" i="2"/>
  <c r="I828" i="2"/>
  <c r="I829" i="2"/>
  <c r="I824" i="2"/>
  <c r="I830" i="2"/>
  <c r="I832" i="2"/>
  <c r="I834" i="2"/>
  <c r="I836" i="2"/>
  <c r="I879" i="2"/>
  <c r="I881" i="2"/>
  <c r="I883" i="2"/>
  <c r="I885" i="2"/>
  <c r="I887" i="2"/>
  <c r="I889" i="2"/>
  <c r="I891" i="2"/>
  <c r="I893" i="2"/>
  <c r="I984" i="2"/>
  <c r="I973" i="2"/>
  <c r="I975" i="2"/>
  <c r="I977" i="2"/>
  <c r="I979" i="2"/>
  <c r="I981" i="2"/>
  <c r="I985" i="2"/>
  <c r="I986" i="2"/>
  <c r="I988" i="2"/>
  <c r="I990" i="2"/>
  <c r="I992" i="2"/>
  <c r="I994" i="2"/>
  <c r="I996" i="2"/>
  <c r="I998" i="2"/>
  <c r="I1078" i="2"/>
  <c r="I1079" i="2"/>
  <c r="I1071" i="2"/>
  <c r="I1073" i="2"/>
  <c r="I1075" i="2"/>
  <c r="I1077" i="2"/>
  <c r="I1081" i="2"/>
  <c r="I1083" i="2"/>
  <c r="I1085" i="2"/>
  <c r="I1087" i="2"/>
  <c r="I1089" i="2"/>
  <c r="I1161" i="2"/>
  <c r="I1151" i="2"/>
  <c r="I1153" i="2"/>
  <c r="I1155" i="2"/>
  <c r="I1157" i="2"/>
  <c r="I1158" i="2"/>
  <c r="I1164" i="2"/>
  <c r="I1166" i="2"/>
  <c r="I1168" i="2"/>
  <c r="I1170" i="2"/>
  <c r="I1172" i="2"/>
  <c r="I1174" i="2"/>
  <c r="I1239" i="2"/>
  <c r="I1240" i="2"/>
  <c r="I1233" i="2"/>
  <c r="I1235" i="2"/>
  <c r="I1237" i="2"/>
  <c r="I1242" i="2"/>
  <c r="I1244" i="2"/>
  <c r="I1246" i="2"/>
  <c r="I1248" i="2"/>
  <c r="I1325" i="2"/>
  <c r="I1327" i="2"/>
  <c r="I1328" i="2"/>
  <c r="I1330" i="2"/>
  <c r="I1332" i="2"/>
  <c r="I1334" i="2"/>
  <c r="I1336" i="2"/>
  <c r="I1338" i="2"/>
  <c r="I1341" i="2"/>
  <c r="I1343" i="2"/>
  <c r="I1345" i="2"/>
  <c r="I1347" i="2"/>
  <c r="I1349" i="2"/>
  <c r="I1351" i="2"/>
  <c r="I1353" i="2"/>
  <c r="I1422" i="2"/>
  <c r="I1424" i="2"/>
  <c r="I1426" i="2"/>
  <c r="I1428" i="2"/>
  <c r="I1430" i="2"/>
  <c r="I1439" i="2"/>
  <c r="I1441" i="2"/>
  <c r="I1443" i="2"/>
  <c r="I1445" i="2"/>
  <c r="I1447" i="2"/>
  <c r="I1449" i="2"/>
  <c r="I1451" i="2"/>
  <c r="I1453" i="2"/>
  <c r="I1455" i="2"/>
  <c r="I1457" i="2"/>
  <c r="I1533" i="2"/>
  <c r="I1534" i="2"/>
  <c r="I1543" i="2"/>
  <c r="I1537" i="2"/>
  <c r="I1545" i="2"/>
  <c r="I1539" i="2"/>
  <c r="I1541" i="2"/>
  <c r="I1547" i="2"/>
  <c r="I1549" i="2"/>
  <c r="I1551" i="2"/>
  <c r="I1553" i="2"/>
  <c r="I1555" i="2"/>
  <c r="I1658" i="2"/>
  <c r="I1660" i="2"/>
  <c r="I1662" i="2"/>
  <c r="I1663" i="2"/>
  <c r="I1645" i="2"/>
  <c r="I1666" i="2"/>
  <c r="I1646" i="2"/>
  <c r="I1647" i="2"/>
  <c r="I1669" i="2"/>
  <c r="I1650" i="2"/>
  <c r="I1652" i="2"/>
  <c r="I1654" i="2"/>
  <c r="I1670" i="2"/>
  <c r="I1672" i="2"/>
  <c r="I1674" i="2"/>
  <c r="I1676" i="2"/>
  <c r="I1678" i="2"/>
  <c r="I1680" i="2"/>
  <c r="I1731" i="2"/>
  <c r="I1733" i="2"/>
  <c r="I1735" i="2"/>
  <c r="I1737" i="2"/>
  <c r="I1739" i="2"/>
  <c r="I1741" i="2"/>
  <c r="I1743" i="2"/>
  <c r="I1745" i="2"/>
  <c r="I1747" i="2"/>
  <c r="I1749" i="2"/>
  <c r="I1836" i="2"/>
  <c r="I1838" i="2"/>
  <c r="I1825" i="2"/>
  <c r="I1826" i="2"/>
  <c r="I1842" i="2"/>
  <c r="I1844" i="2"/>
  <c r="I1828" i="2"/>
  <c r="I1829" i="2"/>
  <c r="I1847" i="2"/>
  <c r="I1848" i="2"/>
  <c r="I1831" i="2"/>
  <c r="I1832" i="2"/>
  <c r="I1834" i="2"/>
  <c r="I1852" i="2"/>
  <c r="I1854" i="2"/>
  <c r="I1856" i="2"/>
  <c r="I1858" i="2"/>
  <c r="I1860" i="2"/>
  <c r="I1926" i="2"/>
  <c r="I1928" i="2"/>
  <c r="I1930" i="2"/>
  <c r="I1932" i="2"/>
  <c r="I1934" i="2"/>
  <c r="I1936" i="2"/>
  <c r="I1938" i="2"/>
  <c r="I1940" i="2"/>
  <c r="I1942" i="2"/>
  <c r="I2022" i="2"/>
  <c r="I2024" i="2"/>
  <c r="I2026" i="2"/>
  <c r="I2036" i="2"/>
  <c r="I2038" i="2"/>
  <c r="I2029" i="2"/>
  <c r="I2039" i="2"/>
  <c r="I2032" i="2"/>
  <c r="I2034" i="2"/>
  <c r="I2040" i="2"/>
  <c r="I2042" i="2"/>
  <c r="I2044" i="2"/>
  <c r="I2046" i="2"/>
  <c r="I2048" i="2"/>
  <c r="I2050" i="2"/>
  <c r="I2052" i="2"/>
  <c r="I2145" i="2"/>
  <c r="I2147" i="2"/>
  <c r="I2149" i="2"/>
  <c r="I2151" i="2"/>
  <c r="I2153" i="2"/>
  <c r="I2135" i="2"/>
  <c r="I2137" i="2"/>
  <c r="I2139" i="2"/>
  <c r="I2141" i="2"/>
  <c r="I2143" i="2"/>
  <c r="I2233" i="2"/>
  <c r="I2224" i="2"/>
  <c r="I2226" i="2"/>
  <c r="I2228" i="2"/>
  <c r="I2234" i="2"/>
  <c r="I2231" i="2"/>
  <c r="I2232" i="2"/>
  <c r="I2237" i="2"/>
  <c r="I2239" i="2"/>
  <c r="I2241" i="2"/>
  <c r="I2243" i="2"/>
  <c r="I2304" i="2"/>
  <c r="I2306" i="2"/>
  <c r="I2308" i="2"/>
  <c r="I2310" i="2"/>
  <c r="I2312" i="2"/>
  <c r="I2314" i="2"/>
  <c r="I2316" i="2"/>
  <c r="I2318" i="2"/>
  <c r="I2320" i="2"/>
  <c r="I68" i="2"/>
  <c r="H56" i="2"/>
  <c r="H57" i="2"/>
  <c r="H58" i="2"/>
  <c r="H60" i="2"/>
  <c r="H61" i="2"/>
  <c r="H62" i="2"/>
  <c r="H73" i="2"/>
  <c r="H65" i="2"/>
  <c r="H74" i="2"/>
  <c r="H76" i="2"/>
  <c r="H78" i="2"/>
  <c r="H80" i="2"/>
  <c r="H82" i="2"/>
  <c r="H84" i="2"/>
  <c r="H86" i="2"/>
  <c r="H168" i="2"/>
  <c r="H170" i="2"/>
  <c r="H179" i="2"/>
  <c r="H172" i="2"/>
  <c r="H174" i="2"/>
  <c r="H176" i="2"/>
  <c r="K65" i="2"/>
  <c r="K184" i="2"/>
  <c r="K257" i="2"/>
  <c r="K376" i="2"/>
  <c r="K501" i="2"/>
  <c r="K620" i="2"/>
  <c r="K742" i="2"/>
  <c r="K752" i="2"/>
  <c r="K828" i="2"/>
  <c r="K881" i="2"/>
  <c r="K979" i="2"/>
  <c r="K996" i="2"/>
  <c r="K1081" i="2"/>
  <c r="K1155" i="2"/>
  <c r="K1174" i="2"/>
  <c r="K1246" i="2"/>
  <c r="K1336" i="2"/>
  <c r="K1353" i="2"/>
  <c r="K1443" i="2"/>
  <c r="K1533" i="2"/>
  <c r="K1547" i="2"/>
  <c r="K1555" i="2"/>
  <c r="K1663" i="2"/>
  <c r="K1647" i="2"/>
  <c r="K1654" i="2"/>
  <c r="K1676" i="2"/>
  <c r="K1733" i="2"/>
  <c r="K1741" i="2"/>
  <c r="K1749" i="2"/>
  <c r="K1826" i="2"/>
  <c r="K1829" i="2"/>
  <c r="K1832" i="2"/>
  <c r="K1856" i="2"/>
  <c r="K1928" i="2"/>
  <c r="K1936" i="2"/>
  <c r="K2022" i="2"/>
  <c r="K2038" i="2"/>
  <c r="K2034" i="2"/>
  <c r="K2046" i="2"/>
  <c r="K2145" i="2"/>
  <c r="K2153" i="2"/>
  <c r="K2141" i="2"/>
  <c r="K2226" i="2"/>
  <c r="K2232" i="2"/>
  <c r="K2243" i="2"/>
  <c r="K2310" i="2"/>
  <c r="K2318" i="2"/>
  <c r="J57" i="2"/>
  <c r="J62" i="2"/>
  <c r="J76" i="2"/>
  <c r="J84" i="2"/>
  <c r="J179" i="2"/>
  <c r="J177" i="2"/>
  <c r="J188" i="2"/>
  <c r="J237" i="2"/>
  <c r="J245" i="2"/>
  <c r="J253" i="2"/>
  <c r="J261" i="2"/>
  <c r="J347" i="2"/>
  <c r="J353" i="2"/>
  <c r="J372" i="2"/>
  <c r="J467" i="2"/>
  <c r="J472" i="2"/>
  <c r="J479" i="2"/>
  <c r="J497" i="2"/>
  <c r="J505" i="2"/>
  <c r="J602" i="2"/>
  <c r="J610" i="2"/>
  <c r="J619" i="2"/>
  <c r="J627" i="2"/>
  <c r="J741" i="2"/>
  <c r="J749" i="2"/>
  <c r="J729" i="2"/>
  <c r="J734" i="2"/>
  <c r="J821" i="2"/>
  <c r="J831" i="2"/>
  <c r="J880" i="2"/>
  <c r="J888" i="2"/>
  <c r="J978" i="2"/>
  <c r="J987" i="2"/>
  <c r="J995" i="2"/>
  <c r="J1070" i="2"/>
  <c r="J1077" i="2"/>
  <c r="J1083" i="2"/>
  <c r="J1087" i="2"/>
  <c r="J1161" i="2"/>
  <c r="J1153" i="2"/>
  <c r="J1157" i="2"/>
  <c r="J1164" i="2"/>
  <c r="J1168" i="2"/>
  <c r="J1172" i="2"/>
  <c r="J1239" i="2"/>
  <c r="J1233" i="2"/>
  <c r="J1237" i="2"/>
  <c r="J1244" i="2"/>
  <c r="J1248" i="2"/>
  <c r="J1327" i="2"/>
  <c r="J1330" i="2"/>
  <c r="J1334" i="2"/>
  <c r="J1338" i="2"/>
  <c r="J1343" i="2"/>
  <c r="J1347" i="2"/>
  <c r="J1351" i="2"/>
  <c r="J1422" i="2"/>
  <c r="J1426" i="2"/>
  <c r="J1430" i="2"/>
  <c r="J1441" i="2"/>
  <c r="J1445" i="2"/>
  <c r="J1449" i="2"/>
  <c r="J1453" i="2"/>
  <c r="J1457" i="2"/>
  <c r="J1534" i="2"/>
  <c r="J1537" i="2"/>
  <c r="J1539" i="2"/>
  <c r="J1547" i="2"/>
  <c r="J1551" i="2"/>
  <c r="J1555" i="2"/>
  <c r="J1660" i="2"/>
  <c r="J1663" i="2"/>
  <c r="J1666" i="2"/>
  <c r="J1647" i="2"/>
  <c r="J1650" i="2"/>
  <c r="J1654" i="2"/>
  <c r="J1672" i="2"/>
  <c r="J1676" i="2"/>
  <c r="J1680" i="2"/>
  <c r="J1733" i="2"/>
  <c r="J1737" i="2"/>
  <c r="J1741" i="2"/>
  <c r="J1745" i="2"/>
  <c r="J1749" i="2"/>
  <c r="J1838" i="2"/>
  <c r="J1826" i="2"/>
  <c r="J1844" i="2"/>
  <c r="J1829" i="2"/>
  <c r="J1848" i="2"/>
  <c r="J1832" i="2"/>
  <c r="J1852" i="2"/>
  <c r="J1856" i="2"/>
  <c r="J1860" i="2"/>
  <c r="J1928" i="2"/>
  <c r="J1932" i="2"/>
  <c r="J1936" i="2"/>
  <c r="J1940" i="2"/>
  <c r="J2022" i="2"/>
  <c r="J2026" i="2"/>
  <c r="J2038" i="2"/>
  <c r="J2039" i="2"/>
  <c r="J2034" i="2"/>
  <c r="J2042" i="2"/>
  <c r="J2046" i="2"/>
  <c r="J2050" i="2"/>
  <c r="J2145" i="2"/>
  <c r="J2149" i="2"/>
  <c r="J2153" i="2"/>
  <c r="J2137" i="2"/>
  <c r="J2141" i="2"/>
  <c r="J2233" i="2"/>
  <c r="J2226" i="2"/>
  <c r="J2234" i="2"/>
  <c r="J2232" i="2"/>
  <c r="J2239" i="2"/>
  <c r="J2243" i="2"/>
  <c r="J2306" i="2"/>
  <c r="J2310" i="2"/>
  <c r="J2314" i="2"/>
  <c r="J2318" i="2"/>
  <c r="J68" i="2"/>
  <c r="I57" i="2"/>
  <c r="I60" i="2"/>
  <c r="I62" i="2"/>
  <c r="I65" i="2"/>
  <c r="I76" i="2"/>
  <c r="I80" i="2"/>
  <c r="I84" i="2"/>
  <c r="I168" i="2"/>
  <c r="I179" i="2"/>
  <c r="I174" i="2"/>
  <c r="I177" i="2"/>
  <c r="I184" i="2"/>
  <c r="I188" i="2"/>
  <c r="I233" i="2"/>
  <c r="I237" i="2"/>
  <c r="I241" i="2"/>
  <c r="I245" i="2"/>
  <c r="I249" i="2"/>
  <c r="I253" i="2"/>
  <c r="I257" i="2"/>
  <c r="I261" i="2"/>
  <c r="I345" i="2"/>
  <c r="I347" i="2"/>
  <c r="I365" i="2"/>
  <c r="I353" i="2"/>
  <c r="I368" i="2"/>
  <c r="I372" i="2"/>
  <c r="I376" i="2"/>
  <c r="I467" i="2"/>
  <c r="I489" i="2"/>
  <c r="I472" i="2"/>
  <c r="I491" i="2"/>
  <c r="I479" i="2"/>
  <c r="I493" i="2"/>
  <c r="I497" i="2"/>
  <c r="I501" i="2"/>
  <c r="I505" i="2"/>
  <c r="I509" i="2"/>
  <c r="I602" i="2"/>
  <c r="I606" i="2"/>
  <c r="I610" i="2"/>
  <c r="I615" i="2"/>
  <c r="I619" i="2"/>
  <c r="I623" i="2"/>
  <c r="I627" i="2"/>
  <c r="I737" i="2"/>
  <c r="I741" i="2"/>
  <c r="I745" i="2"/>
  <c r="I749" i="2"/>
  <c r="I751" i="2"/>
  <c r="I729" i="2"/>
  <c r="I732" i="2"/>
  <c r="I734" i="2"/>
  <c r="I736" i="2"/>
  <c r="I821" i="2"/>
  <c r="I823" i="2"/>
  <c r="I831" i="2"/>
  <c r="I835" i="2"/>
  <c r="I880" i="2"/>
  <c r="I884" i="2"/>
  <c r="I888" i="2"/>
  <c r="I892" i="2"/>
  <c r="I974" i="2"/>
  <c r="I978" i="2"/>
  <c r="I982" i="2"/>
  <c r="I987" i="2"/>
  <c r="I991" i="2"/>
  <c r="I995" i="2"/>
  <c r="I1068" i="2"/>
  <c r="I1070" i="2"/>
  <c r="I1074" i="2"/>
  <c r="I1080" i="2"/>
  <c r="I1084" i="2"/>
  <c r="I1088" i="2"/>
  <c r="I1150" i="2"/>
  <c r="I1154" i="2"/>
  <c r="I1162" i="2"/>
  <c r="I1165" i="2"/>
  <c r="I1169" i="2"/>
  <c r="I1173" i="2"/>
  <c r="I1232" i="2"/>
  <c r="I1234" i="2"/>
  <c r="I1238" i="2"/>
  <c r="I1245" i="2"/>
  <c r="I1249" i="2"/>
  <c r="I1339" i="2"/>
  <c r="I1331" i="2"/>
  <c r="I1335" i="2"/>
  <c r="I1340" i="2"/>
  <c r="I1344" i="2"/>
  <c r="I1348" i="2"/>
  <c r="I1352" i="2"/>
  <c r="I1423" i="2"/>
  <c r="I1427" i="2"/>
  <c r="I1438" i="2"/>
  <c r="I1442" i="2"/>
  <c r="I1446" i="2"/>
  <c r="I1450" i="2"/>
  <c r="I1454" i="2"/>
  <c r="I1532" i="2"/>
  <c r="I1535" i="2"/>
  <c r="I1544" i="2"/>
  <c r="I1540" i="2"/>
  <c r="I1548" i="2"/>
  <c r="I1552" i="2"/>
  <c r="I1657" i="2"/>
  <c r="I1661" i="2"/>
  <c r="I1664" i="2"/>
  <c r="I1667" i="2"/>
  <c r="I1648" i="2"/>
  <c r="I1651" i="2"/>
  <c r="I1655" i="2"/>
  <c r="I1673" i="2"/>
  <c r="I1677" i="2"/>
  <c r="I1730" i="2"/>
  <c r="I1734" i="2"/>
  <c r="I1738" i="2"/>
  <c r="I1742" i="2"/>
  <c r="I1746" i="2"/>
  <c r="I1750" i="2"/>
  <c r="I1839" i="2"/>
  <c r="I1841" i="2"/>
  <c r="I1827" i="2"/>
  <c r="I1846" i="2"/>
  <c r="I1849" i="2"/>
  <c r="I1833" i="2"/>
  <c r="I1853" i="2"/>
  <c r="I1857" i="2"/>
  <c r="I1861" i="2"/>
  <c r="I1929" i="2"/>
  <c r="I1933" i="2"/>
  <c r="I1937" i="2"/>
  <c r="I1941" i="2"/>
  <c r="I2023" i="2"/>
  <c r="I2027" i="2"/>
  <c r="I2028" i="2"/>
  <c r="I2031" i="2"/>
  <c r="I2035" i="2"/>
  <c r="I2043" i="2"/>
  <c r="I2047" i="2"/>
  <c r="I2051" i="2"/>
  <c r="I2146" i="2"/>
  <c r="I2150" i="2"/>
  <c r="I2154" i="2"/>
  <c r="I2138" i="2"/>
  <c r="I2142" i="2"/>
  <c r="I2223" i="2"/>
  <c r="I2227" i="2"/>
  <c r="I2230" i="2"/>
  <c r="I2236" i="2"/>
  <c r="I2240" i="2"/>
  <c r="I2244" i="2"/>
  <c r="I2307" i="2"/>
  <c r="I2311" i="2"/>
  <c r="I2315" i="2"/>
  <c r="I2319" i="2"/>
  <c r="H55" i="2"/>
  <c r="H70" i="2"/>
  <c r="H71" i="2"/>
  <c r="H63" i="2"/>
  <c r="H66" i="2"/>
  <c r="H77" i="2"/>
  <c r="H81" i="2"/>
  <c r="H85" i="2"/>
  <c r="H169" i="2"/>
  <c r="H180" i="2"/>
  <c r="H175" i="2"/>
  <c r="H177" i="2"/>
  <c r="H182" i="2"/>
  <c r="H184" i="2"/>
  <c r="H186" i="2"/>
  <c r="H188" i="2"/>
  <c r="H190" i="2"/>
  <c r="H233" i="2"/>
  <c r="H235" i="2"/>
  <c r="H237" i="2"/>
  <c r="H239" i="2"/>
  <c r="H241" i="2"/>
  <c r="H243" i="2"/>
  <c r="H245" i="2"/>
  <c r="H247" i="2"/>
  <c r="H249" i="2"/>
  <c r="H251" i="2"/>
  <c r="H253" i="2"/>
  <c r="H255" i="2"/>
  <c r="H257" i="2"/>
  <c r="H259" i="2"/>
  <c r="H261" i="2"/>
  <c r="H361" i="2"/>
  <c r="H345" i="2"/>
  <c r="H363" i="2"/>
  <c r="H347" i="2"/>
  <c r="H349" i="2"/>
  <c r="H365" i="2"/>
  <c r="H366" i="2"/>
  <c r="H353" i="2"/>
  <c r="H355" i="2"/>
  <c r="H368" i="2"/>
  <c r="H370" i="2"/>
  <c r="H372" i="2"/>
  <c r="H374" i="2"/>
  <c r="H376" i="2"/>
  <c r="H378" i="2"/>
  <c r="H467" i="2"/>
  <c r="H469" i="2"/>
  <c r="H489" i="2"/>
  <c r="H471" i="2"/>
  <c r="H472" i="2"/>
  <c r="H474" i="2"/>
  <c r="H491" i="2"/>
  <c r="H477" i="2"/>
  <c r="H479" i="2"/>
  <c r="H480" i="2"/>
  <c r="H493" i="2"/>
  <c r="H495" i="2"/>
  <c r="H497" i="2"/>
  <c r="H499" i="2"/>
  <c r="H501" i="2"/>
  <c r="H503" i="2"/>
  <c r="H505" i="2"/>
  <c r="H507" i="2"/>
  <c r="H509" i="2"/>
  <c r="H601" i="2"/>
  <c r="H602" i="2"/>
  <c r="H604" i="2"/>
  <c r="H606" i="2"/>
  <c r="H608" i="2"/>
  <c r="H610" i="2"/>
  <c r="H612" i="2"/>
  <c r="H615" i="2"/>
  <c r="H617" i="2"/>
  <c r="H619" i="2"/>
  <c r="H621" i="2"/>
  <c r="H623" i="2"/>
  <c r="H625" i="2"/>
  <c r="H627" i="2"/>
  <c r="H629" i="2"/>
  <c r="H737" i="2"/>
  <c r="H739" i="2"/>
  <c r="H741" i="2"/>
  <c r="H743" i="2"/>
  <c r="H745" i="2"/>
  <c r="H747" i="2"/>
  <c r="H749" i="2"/>
  <c r="H725" i="2"/>
  <c r="H751" i="2"/>
  <c r="H727" i="2"/>
  <c r="H729" i="2"/>
  <c r="H730" i="2"/>
  <c r="H732" i="2"/>
  <c r="H733" i="2"/>
  <c r="H734" i="2"/>
  <c r="H735" i="2"/>
  <c r="H736" i="2"/>
  <c r="H820" i="2"/>
  <c r="H821" i="2"/>
  <c r="H822" i="2"/>
  <c r="H823" i="2"/>
  <c r="H825" i="2"/>
  <c r="H831" i="2"/>
  <c r="H833" i="2"/>
  <c r="H835" i="2"/>
  <c r="H878" i="2"/>
  <c r="H880" i="2"/>
  <c r="H882" i="2"/>
  <c r="H884" i="2"/>
  <c r="H886" i="2"/>
  <c r="H888" i="2"/>
  <c r="H890" i="2"/>
  <c r="H892" i="2"/>
  <c r="H894" i="2"/>
  <c r="H972" i="2"/>
  <c r="H974" i="2"/>
  <c r="H976" i="2"/>
  <c r="H978" i="2"/>
  <c r="H980" i="2"/>
  <c r="H982" i="2"/>
  <c r="H983" i="2"/>
  <c r="H987" i="2"/>
  <c r="H989" i="2"/>
  <c r="H991" i="2"/>
  <c r="H993" i="2"/>
  <c r="H995" i="2"/>
  <c r="H997" i="2"/>
  <c r="H1068" i="2"/>
  <c r="H1069" i="2"/>
  <c r="H1070" i="2"/>
  <c r="H1072" i="2"/>
  <c r="H1074" i="2"/>
  <c r="H1076" i="2"/>
  <c r="H1080" i="2"/>
  <c r="H1082" i="2"/>
  <c r="H1084" i="2"/>
  <c r="H1086" i="2"/>
  <c r="H1088" i="2"/>
  <c r="H1160" i="2"/>
  <c r="H1150" i="2"/>
  <c r="H1152" i="2"/>
  <c r="H1154" i="2"/>
  <c r="H1156" i="2"/>
  <c r="H1162" i="2"/>
  <c r="H1163" i="2"/>
  <c r="H1165" i="2"/>
  <c r="H1167" i="2"/>
  <c r="H1169" i="2"/>
  <c r="H1171" i="2"/>
  <c r="H1173" i="2"/>
  <c r="H1175" i="2"/>
  <c r="H1232" i="2"/>
  <c r="H1241" i="2"/>
  <c r="H1234" i="2"/>
  <c r="H1236" i="2"/>
  <c r="H1238" i="2"/>
  <c r="H1243" i="2"/>
  <c r="H1245" i="2"/>
  <c r="H1247" i="2"/>
  <c r="H1249" i="2"/>
  <c r="H1326" i="2"/>
  <c r="H1339" i="2"/>
  <c r="H1329" i="2"/>
  <c r="H1331" i="2"/>
  <c r="H1333" i="2"/>
  <c r="H1335" i="2"/>
  <c r="H1337" i="2"/>
  <c r="H1340" i="2"/>
  <c r="H1342" i="2"/>
  <c r="H1344" i="2"/>
  <c r="H1346" i="2"/>
  <c r="H1348" i="2"/>
  <c r="H1350" i="2"/>
  <c r="H1352" i="2"/>
  <c r="H1421" i="2"/>
  <c r="H1423" i="2"/>
  <c r="H1425" i="2"/>
  <c r="H1427" i="2"/>
  <c r="H1429" i="2"/>
  <c r="H1438" i="2"/>
  <c r="H1440" i="2"/>
  <c r="H1442" i="2"/>
  <c r="H1444" i="2"/>
  <c r="H1446" i="2"/>
  <c r="H1448" i="2"/>
  <c r="H1450" i="2"/>
  <c r="H1452" i="2"/>
  <c r="H1454" i="2"/>
  <c r="H1456" i="2"/>
  <c r="H1532" i="2"/>
  <c r="H1542" i="2"/>
  <c r="H1535" i="2"/>
  <c r="H1536" i="2"/>
  <c r="H1544" i="2"/>
  <c r="H1538" i="2"/>
  <c r="H1540" i="2"/>
  <c r="H1546" i="2"/>
  <c r="H1548" i="2"/>
  <c r="H1550" i="2"/>
  <c r="H1552" i="2"/>
  <c r="H1554" i="2"/>
  <c r="H1657" i="2"/>
  <c r="H1659" i="2"/>
  <c r="H1661" i="2"/>
  <c r="H1644" i="2"/>
  <c r="H1664" i="2"/>
  <c r="H1665" i="2"/>
  <c r="H1667" i="2"/>
  <c r="H1668" i="2"/>
  <c r="H1648" i="2"/>
  <c r="H1649" i="2"/>
  <c r="H1651" i="2"/>
  <c r="H1653" i="2"/>
  <c r="H1655" i="2"/>
  <c r="H1671" i="2"/>
  <c r="H1673" i="2"/>
  <c r="H1675" i="2"/>
  <c r="H1677" i="2"/>
  <c r="H1679" i="2"/>
  <c r="H1730" i="2"/>
  <c r="H1732" i="2"/>
  <c r="H1734" i="2"/>
  <c r="H1736" i="2"/>
  <c r="H1738" i="2"/>
  <c r="H1740" i="2"/>
  <c r="H1742" i="2"/>
  <c r="H1744" i="2"/>
  <c r="H1746" i="2"/>
  <c r="H1748" i="2"/>
  <c r="H1750" i="2"/>
  <c r="H1837" i="2"/>
  <c r="H1839" i="2"/>
  <c r="H1840" i="2"/>
  <c r="H1841" i="2"/>
  <c r="H1843" i="2"/>
  <c r="H1827" i="2"/>
  <c r="H1845" i="2"/>
  <c r="H1846" i="2"/>
  <c r="H1830" i="2"/>
  <c r="H1849" i="2"/>
  <c r="H1850" i="2"/>
  <c r="H1833" i="2"/>
  <c r="H1851" i="2"/>
  <c r="H1853" i="2"/>
  <c r="H1855" i="2"/>
  <c r="H1857" i="2"/>
  <c r="H1859" i="2"/>
  <c r="H1861" i="2"/>
  <c r="H1927" i="2"/>
  <c r="H1929" i="2"/>
  <c r="H1931" i="2"/>
  <c r="H1933" i="2"/>
  <c r="H1935" i="2"/>
  <c r="H1937" i="2"/>
  <c r="H1939" i="2"/>
  <c r="H1941" i="2"/>
  <c r="H1943" i="2"/>
  <c r="H2023" i="2"/>
  <c r="H2025" i="2"/>
  <c r="H2027" i="2"/>
  <c r="H2037" i="2"/>
  <c r="H2028" i="2"/>
  <c r="H2030" i="2"/>
  <c r="H2031" i="2"/>
  <c r="H2033" i="2"/>
  <c r="H2035" i="2"/>
  <c r="H2041" i="2"/>
  <c r="H2043" i="2"/>
  <c r="H2045" i="2"/>
  <c r="H2047" i="2"/>
  <c r="H2049" i="2"/>
  <c r="H2051" i="2"/>
  <c r="H2144" i="2"/>
  <c r="H2146" i="2"/>
  <c r="H2148" i="2"/>
  <c r="H2150" i="2"/>
  <c r="H2152" i="2"/>
  <c r="H2154" i="2"/>
  <c r="H2136" i="2"/>
  <c r="H2138" i="2"/>
  <c r="H2140" i="2"/>
  <c r="H2142" i="2"/>
  <c r="H2222" i="2"/>
  <c r="H2223" i="2"/>
  <c r="H2225" i="2"/>
  <c r="H2227" i="2"/>
  <c r="H2229" i="2"/>
  <c r="H2230" i="2"/>
  <c r="H2235" i="2"/>
  <c r="H2236" i="2"/>
  <c r="H2238" i="2"/>
  <c r="H2240" i="2"/>
  <c r="H2242" i="2"/>
  <c r="H2244" i="2"/>
  <c r="H2305" i="2"/>
  <c r="H2307" i="2"/>
  <c r="H2309" i="2"/>
  <c r="H2311" i="2"/>
  <c r="H2313" i="2"/>
  <c r="H2315" i="2"/>
  <c r="H2317" i="2"/>
  <c r="H2319" i="2"/>
  <c r="H2321" i="2"/>
  <c r="G55" i="2"/>
  <c r="G69" i="2"/>
  <c r="G70" i="2"/>
  <c r="G59" i="2"/>
  <c r="G71" i="2"/>
  <c r="G72" i="2"/>
  <c r="G63" i="2"/>
  <c r="G64" i="2"/>
  <c r="G66" i="2"/>
  <c r="G75" i="2"/>
  <c r="G77" i="2"/>
  <c r="G79" i="2"/>
  <c r="G81" i="2"/>
  <c r="G83" i="2"/>
  <c r="G85" i="2"/>
  <c r="G87" i="2"/>
  <c r="G169" i="2"/>
  <c r="G171" i="2"/>
  <c r="G180" i="2"/>
  <c r="G173" i="2"/>
  <c r="G175" i="2"/>
  <c r="G181" i="2"/>
  <c r="G178" i="2"/>
  <c r="G183" i="2"/>
  <c r="G185" i="2"/>
  <c r="G187" i="2"/>
  <c r="G189" i="2"/>
  <c r="G191" i="2"/>
  <c r="G234" i="2"/>
  <c r="G236" i="2"/>
  <c r="G238" i="2"/>
  <c r="G240" i="2"/>
  <c r="G242" i="2"/>
  <c r="G244" i="2"/>
  <c r="G246" i="2"/>
  <c r="G248" i="2"/>
  <c r="G250" i="2"/>
  <c r="G252" i="2"/>
  <c r="G254" i="2"/>
  <c r="G256" i="2"/>
  <c r="G258" i="2"/>
  <c r="G260" i="2"/>
  <c r="G262" i="2"/>
  <c r="G362" i="2"/>
  <c r="G346" i="2"/>
  <c r="G364" i="2"/>
  <c r="G348" i="2"/>
  <c r="G350" i="2"/>
  <c r="G351" i="2"/>
  <c r="G352" i="2"/>
  <c r="G354" i="2"/>
  <c r="G367" i="2"/>
  <c r="G369" i="2"/>
  <c r="G371" i="2"/>
  <c r="G373" i="2"/>
  <c r="G375" i="2"/>
  <c r="G377" i="2"/>
  <c r="G379" i="2"/>
  <c r="G468" i="2"/>
  <c r="G488" i="2"/>
  <c r="G470" i="2"/>
  <c r="G490" i="2"/>
  <c r="G473" i="2"/>
  <c r="G475" i="2"/>
  <c r="G476" i="2"/>
  <c r="G478" i="2"/>
  <c r="G492" i="2"/>
  <c r="G481" i="2"/>
  <c r="G494" i="2"/>
  <c r="G496" i="2"/>
  <c r="G498" i="2"/>
  <c r="G500" i="2"/>
  <c r="G502" i="2"/>
  <c r="G504" i="2"/>
  <c r="G506" i="2"/>
  <c r="G508" i="2"/>
  <c r="G600" i="2"/>
  <c r="G613" i="2"/>
  <c r="G603" i="2"/>
  <c r="G605" i="2"/>
  <c r="G607" i="2"/>
  <c r="G609" i="2"/>
  <c r="G611" i="2"/>
  <c r="G614" i="2"/>
  <c r="G616" i="2"/>
  <c r="G618" i="2"/>
  <c r="G620" i="2"/>
  <c r="G622" i="2"/>
  <c r="G624" i="2"/>
  <c r="G626" i="2"/>
  <c r="G628" i="2"/>
  <c r="G630" i="2"/>
  <c r="G738" i="2"/>
  <c r="G740" i="2"/>
  <c r="G742" i="2"/>
  <c r="G744" i="2"/>
  <c r="G746" i="2"/>
  <c r="G748" i="2"/>
  <c r="G724" i="2"/>
  <c r="G750" i="2"/>
  <c r="G726" i="2"/>
  <c r="G728" i="2"/>
  <c r="G752" i="2"/>
  <c r="G731" i="2"/>
  <c r="G753" i="2"/>
  <c r="G754" i="2"/>
  <c r="G755" i="2"/>
  <c r="G756" i="2"/>
  <c r="G826" i="2"/>
  <c r="G827" i="2"/>
  <c r="G828" i="2"/>
  <c r="G829" i="2"/>
  <c r="G824" i="2"/>
  <c r="G830" i="2"/>
  <c r="G832" i="2"/>
  <c r="G834" i="2"/>
  <c r="G836" i="2"/>
  <c r="G879" i="2"/>
  <c r="G881" i="2"/>
  <c r="G883" i="2"/>
  <c r="G885" i="2"/>
  <c r="G887" i="2"/>
  <c r="G889" i="2"/>
  <c r="G891" i="2"/>
  <c r="G893" i="2"/>
  <c r="G984" i="2"/>
  <c r="G973" i="2"/>
  <c r="G975" i="2"/>
  <c r="G977" i="2"/>
  <c r="G979" i="2"/>
  <c r="G981" i="2"/>
  <c r="G985" i="2"/>
  <c r="G986" i="2"/>
  <c r="G988" i="2"/>
  <c r="G990" i="2"/>
  <c r="G992" i="2"/>
  <c r="G994" i="2"/>
  <c r="G996" i="2"/>
  <c r="G998" i="2"/>
  <c r="G1078" i="2"/>
  <c r="G1079" i="2"/>
  <c r="G1071" i="2"/>
  <c r="G1073" i="2"/>
  <c r="G1075" i="2"/>
  <c r="G1077" i="2"/>
  <c r="G1081" i="2"/>
  <c r="G1083" i="2"/>
  <c r="G1085" i="2"/>
  <c r="G1087" i="2"/>
  <c r="G1089" i="2"/>
  <c r="G1161" i="2"/>
  <c r="G1151" i="2"/>
  <c r="G1153" i="2"/>
  <c r="G1155" i="2"/>
  <c r="G1157" i="2"/>
  <c r="G1158" i="2"/>
  <c r="G1164" i="2"/>
  <c r="G1166" i="2"/>
  <c r="G1168" i="2"/>
  <c r="G1170" i="2"/>
  <c r="G1172" i="2"/>
  <c r="G1174" i="2"/>
  <c r="G1239" i="2"/>
  <c r="G1240" i="2"/>
  <c r="G1233" i="2"/>
  <c r="G1235" i="2"/>
  <c r="G1237" i="2"/>
  <c r="G1242" i="2"/>
  <c r="G1244" i="2"/>
  <c r="G1246" i="2"/>
  <c r="G1248" i="2"/>
  <c r="G1325" i="2"/>
  <c r="G1327" i="2"/>
  <c r="G1328" i="2"/>
  <c r="G1330" i="2"/>
  <c r="G1332" i="2"/>
  <c r="G1334" i="2"/>
  <c r="G1336" i="2"/>
  <c r="G1338" i="2"/>
  <c r="G1341" i="2"/>
  <c r="G1343" i="2"/>
  <c r="G1345" i="2"/>
  <c r="G1347" i="2"/>
  <c r="G1349" i="2"/>
  <c r="G1351" i="2"/>
  <c r="G1353" i="2"/>
  <c r="G1422" i="2"/>
  <c r="G1424" i="2"/>
  <c r="G1426" i="2"/>
  <c r="G1428" i="2"/>
  <c r="G1430" i="2"/>
  <c r="G1439" i="2"/>
  <c r="G1441" i="2"/>
  <c r="G1443" i="2"/>
  <c r="G1445" i="2"/>
  <c r="G1447" i="2"/>
  <c r="G1449" i="2"/>
  <c r="G1451" i="2"/>
  <c r="G1453" i="2"/>
  <c r="G1455" i="2"/>
  <c r="G1457" i="2"/>
  <c r="G1533" i="2"/>
  <c r="G1534" i="2"/>
  <c r="G1543" i="2"/>
  <c r="G1537" i="2"/>
  <c r="G1545" i="2"/>
  <c r="G1539" i="2"/>
  <c r="G1541" i="2"/>
  <c r="G1547" i="2"/>
  <c r="G1549" i="2"/>
  <c r="G1551" i="2"/>
  <c r="G1553" i="2"/>
  <c r="G1555" i="2"/>
  <c r="G1658" i="2"/>
  <c r="G1660" i="2"/>
  <c r="G1662" i="2"/>
  <c r="G1663" i="2"/>
  <c r="G1645" i="2"/>
  <c r="G1666" i="2"/>
  <c r="G1646" i="2"/>
  <c r="G1647" i="2"/>
  <c r="G1669" i="2"/>
  <c r="G1650" i="2"/>
  <c r="G1652" i="2"/>
  <c r="G1654" i="2"/>
  <c r="G1670" i="2"/>
  <c r="G1672" i="2"/>
  <c r="G1674" i="2"/>
  <c r="G1676" i="2"/>
  <c r="G1678" i="2"/>
  <c r="G1680" i="2"/>
  <c r="G1731" i="2"/>
  <c r="G1733" i="2"/>
  <c r="G1735" i="2"/>
  <c r="G1737" i="2"/>
  <c r="G1739" i="2"/>
  <c r="G1741" i="2"/>
  <c r="G1743" i="2"/>
  <c r="G1745" i="2"/>
  <c r="G1747" i="2"/>
  <c r="G1749" i="2"/>
  <c r="G1836" i="2"/>
  <c r="G1838" i="2"/>
  <c r="G1825" i="2"/>
  <c r="G1826" i="2"/>
  <c r="G1842" i="2"/>
  <c r="G1844" i="2"/>
  <c r="G1828" i="2"/>
  <c r="G1829" i="2"/>
  <c r="G1847" i="2"/>
  <c r="G1848" i="2"/>
  <c r="G1831" i="2"/>
  <c r="G1832" i="2"/>
  <c r="G1834" i="2"/>
  <c r="G1852" i="2"/>
  <c r="G1854" i="2"/>
  <c r="G1856" i="2"/>
  <c r="G1858" i="2"/>
  <c r="G1860" i="2"/>
  <c r="G1926" i="2"/>
  <c r="G1928" i="2"/>
  <c r="G1930" i="2"/>
  <c r="G1932" i="2"/>
  <c r="G1934" i="2"/>
  <c r="G1936" i="2"/>
  <c r="G1938" i="2"/>
  <c r="G1940" i="2"/>
  <c r="G1942" i="2"/>
  <c r="G2022" i="2"/>
  <c r="G2024" i="2"/>
  <c r="G2026" i="2"/>
  <c r="G2036" i="2"/>
  <c r="G2038" i="2"/>
  <c r="G2029" i="2"/>
  <c r="G2039" i="2"/>
  <c r="G2032" i="2"/>
  <c r="G2034" i="2"/>
  <c r="G2040" i="2"/>
  <c r="G2042" i="2"/>
  <c r="G2044" i="2"/>
  <c r="G2046" i="2"/>
  <c r="G2048" i="2"/>
  <c r="G2050" i="2"/>
  <c r="G2052" i="2"/>
  <c r="G2145" i="2"/>
  <c r="G2147" i="2"/>
  <c r="G2149" i="2"/>
  <c r="G2151" i="2"/>
  <c r="G2153" i="2"/>
  <c r="G2135" i="2"/>
  <c r="G2137" i="2"/>
  <c r="G2139" i="2"/>
  <c r="G2141" i="2"/>
  <c r="G2143" i="2"/>
  <c r="G2233" i="2"/>
  <c r="G2224" i="2"/>
  <c r="G2226" i="2"/>
  <c r="G2228" i="2"/>
  <c r="G2234" i="2"/>
  <c r="G2231" i="2"/>
  <c r="G2232" i="2"/>
  <c r="G2237" i="2"/>
  <c r="G2239" i="2"/>
  <c r="G2241" i="2"/>
  <c r="G2243" i="2"/>
  <c r="G2304" i="2"/>
  <c r="G2306" i="2"/>
  <c r="G2308" i="2"/>
  <c r="G2310" i="2"/>
  <c r="G2312" i="2"/>
  <c r="G2314" i="2"/>
  <c r="G2316" i="2"/>
  <c r="G2318" i="2"/>
  <c r="G2320" i="2"/>
  <c r="G68" i="2"/>
  <c r="F56" i="2"/>
  <c r="F57" i="2"/>
  <c r="F58" i="2"/>
  <c r="F60" i="2"/>
  <c r="F61" i="2"/>
  <c r="F62" i="2"/>
  <c r="F73" i="2"/>
  <c r="F65" i="2"/>
  <c r="F74" i="2"/>
  <c r="F76" i="2"/>
  <c r="F78" i="2"/>
  <c r="F80" i="2"/>
  <c r="F82" i="2"/>
  <c r="F84" i="2"/>
  <c r="F86" i="2"/>
  <c r="F168" i="2"/>
  <c r="F170" i="2"/>
  <c r="F179" i="2"/>
  <c r="F172" i="2"/>
  <c r="F174" i="2"/>
  <c r="F176" i="2"/>
  <c r="F177" i="2"/>
  <c r="F182" i="2"/>
  <c r="F184" i="2"/>
  <c r="F186" i="2"/>
  <c r="F188" i="2"/>
  <c r="F190" i="2"/>
  <c r="F233" i="2"/>
  <c r="F235" i="2"/>
  <c r="F237" i="2"/>
  <c r="F239" i="2"/>
  <c r="F241" i="2"/>
  <c r="F243" i="2"/>
  <c r="F245" i="2"/>
  <c r="F247" i="2"/>
  <c r="F249" i="2"/>
  <c r="F251" i="2"/>
  <c r="F253" i="2"/>
  <c r="F255" i="2"/>
  <c r="F257" i="2"/>
  <c r="F259" i="2"/>
  <c r="F261" i="2"/>
  <c r="F361" i="2"/>
  <c r="F345" i="2"/>
  <c r="F363" i="2"/>
  <c r="F347" i="2"/>
  <c r="F349" i="2"/>
  <c r="F365" i="2"/>
  <c r="F366" i="2"/>
  <c r="F353" i="2"/>
  <c r="F355" i="2"/>
  <c r="F368" i="2"/>
  <c r="F370" i="2"/>
  <c r="F372" i="2"/>
  <c r="F374" i="2"/>
  <c r="F376" i="2"/>
  <c r="F378" i="2"/>
  <c r="F467" i="2"/>
  <c r="F469" i="2"/>
  <c r="F489" i="2"/>
  <c r="F471" i="2"/>
  <c r="F472" i="2"/>
  <c r="F474" i="2"/>
  <c r="F491" i="2"/>
  <c r="F477" i="2"/>
  <c r="F479" i="2"/>
  <c r="F480" i="2"/>
  <c r="F493" i="2"/>
  <c r="F495" i="2"/>
  <c r="F497" i="2"/>
  <c r="F499" i="2"/>
  <c r="F501" i="2"/>
  <c r="F503" i="2"/>
  <c r="F505" i="2"/>
  <c r="F507" i="2"/>
  <c r="F509" i="2"/>
  <c r="F601" i="2"/>
  <c r="F602" i="2"/>
  <c r="F604" i="2"/>
  <c r="F606" i="2"/>
  <c r="F608" i="2"/>
  <c r="F610" i="2"/>
  <c r="F612" i="2"/>
  <c r="F615" i="2"/>
  <c r="F617" i="2"/>
  <c r="F619" i="2"/>
  <c r="F621" i="2"/>
  <c r="F623" i="2"/>
  <c r="F625" i="2"/>
  <c r="F627" i="2"/>
  <c r="F629" i="2"/>
  <c r="F737" i="2"/>
  <c r="F739" i="2"/>
  <c r="F741" i="2"/>
  <c r="F743" i="2"/>
  <c r="F745" i="2"/>
  <c r="F747" i="2"/>
  <c r="F749" i="2"/>
  <c r="F725" i="2"/>
  <c r="F751" i="2"/>
  <c r="F727" i="2"/>
  <c r="F729" i="2"/>
  <c r="F730" i="2"/>
  <c r="F732" i="2"/>
  <c r="F733" i="2"/>
  <c r="F734" i="2"/>
  <c r="F735" i="2"/>
  <c r="F736" i="2"/>
  <c r="F820" i="2"/>
  <c r="F821" i="2"/>
  <c r="F822" i="2"/>
  <c r="F823" i="2"/>
  <c r="F825" i="2"/>
  <c r="F831" i="2"/>
  <c r="F833" i="2"/>
  <c r="F835" i="2"/>
  <c r="F878" i="2"/>
  <c r="F880" i="2"/>
  <c r="F882" i="2"/>
  <c r="F884" i="2"/>
  <c r="F886" i="2"/>
  <c r="F888" i="2"/>
  <c r="F890" i="2"/>
  <c r="F892" i="2"/>
  <c r="F894" i="2"/>
  <c r="F972" i="2"/>
  <c r="F974" i="2"/>
  <c r="F976" i="2"/>
  <c r="F978" i="2"/>
  <c r="F980" i="2"/>
  <c r="F982" i="2"/>
  <c r="F983" i="2"/>
  <c r="F987" i="2"/>
  <c r="F989" i="2"/>
  <c r="F991" i="2"/>
  <c r="F993" i="2"/>
  <c r="F995" i="2"/>
  <c r="F997" i="2"/>
  <c r="F1068" i="2"/>
  <c r="F1069" i="2"/>
  <c r="F1070" i="2"/>
  <c r="F1072" i="2"/>
  <c r="F1074" i="2"/>
  <c r="F1076" i="2"/>
  <c r="F1080" i="2"/>
  <c r="F1082" i="2"/>
  <c r="F1084" i="2"/>
  <c r="F1086" i="2"/>
  <c r="F1088" i="2"/>
  <c r="F1160" i="2"/>
  <c r="F1150" i="2"/>
  <c r="F1152" i="2"/>
  <c r="F1154" i="2"/>
  <c r="F1156" i="2"/>
  <c r="F1162" i="2"/>
  <c r="F1163" i="2"/>
  <c r="F1165" i="2"/>
  <c r="F1167" i="2"/>
  <c r="F1169" i="2"/>
  <c r="F1171" i="2"/>
  <c r="F1173" i="2"/>
  <c r="F1175" i="2"/>
  <c r="F1232" i="2"/>
  <c r="F1241" i="2"/>
  <c r="F1234" i="2"/>
  <c r="F1236" i="2"/>
  <c r="F1238" i="2"/>
  <c r="F1243" i="2"/>
  <c r="F1245" i="2"/>
  <c r="F1247" i="2"/>
  <c r="F1249" i="2"/>
  <c r="F1326" i="2"/>
  <c r="F1339" i="2"/>
  <c r="F1329" i="2"/>
  <c r="F1331" i="2"/>
  <c r="F1333" i="2"/>
  <c r="F1335" i="2"/>
  <c r="F1337" i="2"/>
  <c r="F1340" i="2"/>
  <c r="F1342" i="2"/>
  <c r="F1344" i="2"/>
  <c r="F1346" i="2"/>
  <c r="F1348" i="2"/>
  <c r="F1350" i="2"/>
  <c r="F1352" i="2"/>
  <c r="F1421" i="2"/>
  <c r="F1423" i="2"/>
  <c r="F1425" i="2"/>
  <c r="F1427" i="2"/>
  <c r="F1429" i="2"/>
  <c r="F1438" i="2"/>
  <c r="F1440" i="2"/>
  <c r="F1442" i="2"/>
  <c r="F1444" i="2"/>
  <c r="F1446" i="2"/>
  <c r="F1448" i="2"/>
  <c r="F1450" i="2"/>
  <c r="F1452" i="2"/>
  <c r="F1454" i="2"/>
  <c r="F1456" i="2"/>
  <c r="F1532" i="2"/>
  <c r="F1542" i="2"/>
  <c r="F1535" i="2"/>
  <c r="F1536" i="2"/>
  <c r="F1544" i="2"/>
  <c r="F1538" i="2"/>
  <c r="F1540" i="2"/>
  <c r="F1546" i="2"/>
  <c r="F1548" i="2"/>
  <c r="F1550" i="2"/>
  <c r="F1552" i="2"/>
  <c r="F1554" i="2"/>
  <c r="F1657" i="2"/>
  <c r="F1659" i="2"/>
  <c r="F1661" i="2"/>
  <c r="F1644" i="2"/>
  <c r="F1664" i="2"/>
  <c r="F1665" i="2"/>
  <c r="F1667" i="2"/>
  <c r="F1668" i="2"/>
  <c r="F1648" i="2"/>
  <c r="F1649" i="2"/>
  <c r="F1651" i="2"/>
  <c r="F1653" i="2"/>
  <c r="F1671" i="2"/>
  <c r="F1673" i="2"/>
  <c r="F1675" i="2"/>
  <c r="F1677" i="2"/>
  <c r="F1679" i="2"/>
  <c r="F1730" i="2"/>
  <c r="F1732" i="2"/>
  <c r="F1734" i="2"/>
  <c r="F1736" i="2"/>
  <c r="F1738" i="2"/>
  <c r="F1740" i="2"/>
  <c r="F1742" i="2"/>
  <c r="F1744" i="2"/>
  <c r="F1746" i="2"/>
  <c r="F1748" i="2"/>
  <c r="F1750" i="2"/>
  <c r="F1837" i="2"/>
  <c r="F1839" i="2"/>
  <c r="F1840" i="2"/>
  <c r="F1841" i="2"/>
  <c r="F1843" i="2"/>
  <c r="F1827" i="2"/>
  <c r="F1845" i="2"/>
  <c r="F1846" i="2"/>
  <c r="F1830" i="2"/>
  <c r="F1849" i="2"/>
  <c r="F1850" i="2"/>
  <c r="F1833" i="2"/>
  <c r="F1851" i="2"/>
  <c r="F1853" i="2"/>
  <c r="F1855" i="2"/>
  <c r="F1857" i="2"/>
  <c r="F1859" i="2"/>
  <c r="F1861" i="2"/>
  <c r="F1927" i="2"/>
  <c r="F1929" i="2"/>
  <c r="F1931" i="2"/>
  <c r="F1933" i="2"/>
  <c r="F1935" i="2"/>
  <c r="F1937" i="2"/>
  <c r="F1939" i="2"/>
  <c r="F1941" i="2"/>
  <c r="F1943" i="2"/>
  <c r="F2023" i="2"/>
  <c r="F2025" i="2"/>
  <c r="F2027" i="2"/>
  <c r="F2037" i="2"/>
  <c r="F2028" i="2"/>
  <c r="F2030" i="2"/>
  <c r="F2031" i="2"/>
  <c r="F2033" i="2"/>
  <c r="F2035" i="2"/>
  <c r="F2041" i="2"/>
  <c r="F2043" i="2"/>
  <c r="F2045" i="2"/>
  <c r="F2047" i="2"/>
  <c r="F2049" i="2"/>
  <c r="F2051" i="2"/>
  <c r="F2144" i="2"/>
  <c r="F2146" i="2"/>
  <c r="F2148" i="2"/>
  <c r="F2150" i="2"/>
  <c r="F2152" i="2"/>
  <c r="F2154" i="2"/>
  <c r="F2136" i="2"/>
  <c r="F2138" i="2"/>
  <c r="F2140" i="2"/>
  <c r="F2142" i="2"/>
  <c r="F2222" i="2"/>
  <c r="F2223" i="2"/>
  <c r="F2225" i="2"/>
  <c r="F2227" i="2"/>
  <c r="F2229" i="2"/>
  <c r="F2230" i="2"/>
  <c r="F2235" i="2"/>
  <c r="F2236" i="2"/>
  <c r="F2238" i="2"/>
  <c r="F2240" i="2"/>
  <c r="F2242" i="2"/>
  <c r="F2244" i="2"/>
  <c r="F2305" i="2"/>
  <c r="F2307" i="2"/>
  <c r="F2309" i="2"/>
  <c r="F2311" i="2"/>
  <c r="F2313" i="2"/>
  <c r="F2315" i="2"/>
  <c r="F2317" i="2"/>
  <c r="F2319" i="2"/>
  <c r="F2321" i="2"/>
  <c r="E55" i="2"/>
  <c r="E69" i="2"/>
  <c r="E70" i="2"/>
  <c r="E59" i="2"/>
  <c r="E71" i="2"/>
  <c r="E72" i="2"/>
  <c r="E63" i="2"/>
  <c r="E64" i="2"/>
  <c r="E66" i="2"/>
  <c r="E75" i="2"/>
  <c r="E77" i="2"/>
  <c r="E79" i="2"/>
  <c r="E81" i="2"/>
  <c r="E83" i="2"/>
  <c r="E85" i="2"/>
  <c r="E87" i="2"/>
  <c r="E169" i="2"/>
  <c r="E171" i="2"/>
  <c r="E180" i="2"/>
  <c r="E173" i="2"/>
  <c r="E175" i="2"/>
  <c r="E181" i="2"/>
  <c r="E178" i="2"/>
  <c r="E183" i="2"/>
  <c r="E185" i="2"/>
  <c r="E187" i="2"/>
  <c r="E189" i="2"/>
  <c r="E191" i="2"/>
  <c r="E234" i="2"/>
  <c r="E236" i="2"/>
  <c r="E238" i="2"/>
  <c r="E240" i="2"/>
  <c r="E242" i="2"/>
  <c r="E244" i="2"/>
  <c r="E246" i="2"/>
  <c r="E248" i="2"/>
  <c r="E250" i="2"/>
  <c r="E252" i="2"/>
  <c r="E254" i="2"/>
  <c r="E256" i="2"/>
  <c r="E258" i="2"/>
  <c r="E260" i="2"/>
  <c r="E262" i="2"/>
  <c r="E362" i="2"/>
  <c r="E346" i="2"/>
  <c r="E364" i="2"/>
  <c r="E348" i="2"/>
  <c r="E350" i="2"/>
  <c r="E351" i="2"/>
  <c r="E352" i="2"/>
  <c r="E354" i="2"/>
  <c r="E367" i="2"/>
  <c r="E369" i="2"/>
  <c r="E371" i="2"/>
  <c r="E373" i="2"/>
  <c r="E375" i="2"/>
  <c r="E377" i="2"/>
  <c r="E379" i="2"/>
  <c r="E488" i="2"/>
  <c r="E490" i="2"/>
  <c r="E492" i="2"/>
  <c r="E481" i="2"/>
  <c r="E494" i="2"/>
  <c r="E496" i="2"/>
  <c r="E498" i="2"/>
  <c r="E500" i="2"/>
  <c r="E502" i="2"/>
  <c r="E504" i="2"/>
  <c r="E506" i="2"/>
  <c r="E508" i="2"/>
  <c r="E600" i="2"/>
  <c r="E613" i="2"/>
  <c r="E603" i="2"/>
  <c r="E605" i="2"/>
  <c r="E607" i="2"/>
  <c r="E609" i="2"/>
  <c r="E611" i="2"/>
  <c r="E614" i="2"/>
  <c r="E616" i="2"/>
  <c r="E618" i="2"/>
  <c r="E620" i="2"/>
  <c r="K168" i="2"/>
  <c r="K365" i="2"/>
  <c r="K606" i="2"/>
  <c r="K724" i="2"/>
  <c r="K832" i="2"/>
  <c r="K984" i="2"/>
  <c r="K1071" i="2"/>
  <c r="K1166" i="2"/>
  <c r="K1328" i="2"/>
  <c r="K1428" i="2"/>
  <c r="K1545" i="2"/>
  <c r="K1660" i="2"/>
  <c r="K1650" i="2"/>
  <c r="K1680" i="2"/>
  <c r="K1745" i="2"/>
  <c r="K1844" i="2"/>
  <c r="K1852" i="2"/>
  <c r="K1932" i="2"/>
  <c r="K2026" i="2"/>
  <c r="K2042" i="2"/>
  <c r="K2149" i="2"/>
  <c r="K2233" i="2"/>
  <c r="K2239" i="2"/>
  <c r="K2314" i="2"/>
  <c r="J60" i="2"/>
  <c r="J80" i="2"/>
  <c r="J174" i="2"/>
  <c r="J233" i="2"/>
  <c r="J249" i="2"/>
  <c r="J345" i="2"/>
  <c r="J368" i="2"/>
  <c r="J489" i="2"/>
  <c r="J493" i="2"/>
  <c r="J509" i="2"/>
  <c r="J615" i="2"/>
  <c r="J737" i="2"/>
  <c r="J751" i="2"/>
  <c r="J736" i="2"/>
  <c r="J835" i="2"/>
  <c r="J892" i="2"/>
  <c r="J974" i="2"/>
  <c r="J991" i="2"/>
  <c r="J1074" i="2"/>
  <c r="J1085" i="2"/>
  <c r="J1151" i="2"/>
  <c r="J1158" i="2"/>
  <c r="J1170" i="2"/>
  <c r="J1240" i="2"/>
  <c r="J1242" i="2"/>
  <c r="J1325" i="2"/>
  <c r="J1332" i="2"/>
  <c r="J1341" i="2"/>
  <c r="J1349" i="2"/>
  <c r="J1424" i="2"/>
  <c r="J1439" i="2"/>
  <c r="J1447" i="2"/>
  <c r="J1455" i="2"/>
  <c r="J1543" i="2"/>
  <c r="J1541" i="2"/>
  <c r="J1553" i="2"/>
  <c r="J1662" i="2"/>
  <c r="J1646" i="2"/>
  <c r="J1652" i="2"/>
  <c r="J1674" i="2"/>
  <c r="J1731" i="2"/>
  <c r="J1739" i="2"/>
  <c r="J1747" i="2"/>
  <c r="J1825" i="2"/>
  <c r="J1828" i="2"/>
  <c r="J1831" i="2"/>
  <c r="J1854" i="2"/>
  <c r="J1926" i="2"/>
  <c r="J1934" i="2"/>
  <c r="J1942" i="2"/>
  <c r="J2036" i="2"/>
  <c r="J2032" i="2"/>
  <c r="J2044" i="2"/>
  <c r="J2052" i="2"/>
  <c r="J2151" i="2"/>
  <c r="J2139" i="2"/>
  <c r="J2224" i="2"/>
  <c r="J2231" i="2"/>
  <c r="J2241" i="2"/>
  <c r="J2308" i="2"/>
  <c r="J2316" i="2"/>
  <c r="I56" i="2"/>
  <c r="I61" i="2"/>
  <c r="I74" i="2"/>
  <c r="I82" i="2"/>
  <c r="I170" i="2"/>
  <c r="I176" i="2"/>
  <c r="I186" i="2"/>
  <c r="I235" i="2"/>
  <c r="I243" i="2"/>
  <c r="I251" i="2"/>
  <c r="I259" i="2"/>
  <c r="I363" i="2"/>
  <c r="I366" i="2"/>
  <c r="I370" i="2"/>
  <c r="I378" i="2"/>
  <c r="I471" i="2"/>
  <c r="I477" i="2"/>
  <c r="I495" i="2"/>
  <c r="I503" i="2"/>
  <c r="I601" i="2"/>
  <c r="I608" i="2"/>
  <c r="I617" i="2"/>
  <c r="I625" i="2"/>
  <c r="I739" i="2"/>
  <c r="I747" i="2"/>
  <c r="I727" i="2"/>
  <c r="I733" i="2"/>
  <c r="I820" i="2"/>
  <c r="I825" i="2"/>
  <c r="I878" i="2"/>
  <c r="I886" i="2"/>
  <c r="I894" i="2"/>
  <c r="I976" i="2"/>
  <c r="I983" i="2"/>
  <c r="I993" i="2"/>
  <c r="I1069" i="2"/>
  <c r="I1076" i="2"/>
  <c r="I1086" i="2"/>
  <c r="I1152" i="2"/>
  <c r="I1163" i="2"/>
  <c r="I1171" i="2"/>
  <c r="I1241" i="2"/>
  <c r="I1243" i="2"/>
  <c r="I1326" i="2"/>
  <c r="I1333" i="2"/>
  <c r="I1342" i="2"/>
  <c r="I1350" i="2"/>
  <c r="I1425" i="2"/>
  <c r="I1440" i="2"/>
  <c r="I1448" i="2"/>
  <c r="I1456" i="2"/>
  <c r="I1536" i="2"/>
  <c r="I1546" i="2"/>
  <c r="I1554" i="2"/>
  <c r="I1644" i="2"/>
  <c r="I1668" i="2"/>
  <c r="I1653" i="2"/>
  <c r="I1675" i="2"/>
  <c r="I1732" i="2"/>
  <c r="I1740" i="2"/>
  <c r="I1748" i="2"/>
  <c r="I1840" i="2"/>
  <c r="I1845" i="2"/>
  <c r="I1850" i="2"/>
  <c r="I1855" i="2"/>
  <c r="I1927" i="2"/>
  <c r="I1935" i="2"/>
  <c r="I1943" i="2"/>
  <c r="I2037" i="2"/>
  <c r="I2033" i="2"/>
  <c r="I2045" i="2"/>
  <c r="I2144" i="2"/>
  <c r="I2152" i="2"/>
  <c r="I2140" i="2"/>
  <c r="I2225" i="2"/>
  <c r="I2235" i="2"/>
  <c r="I2242" i="2"/>
  <c r="I2309" i="2"/>
  <c r="I2317" i="2"/>
  <c r="H69" i="2"/>
  <c r="H72" i="2"/>
  <c r="H75" i="2"/>
  <c r="H83" i="2"/>
  <c r="H171" i="2"/>
  <c r="H181" i="2"/>
  <c r="H183" i="2"/>
  <c r="H187" i="2"/>
  <c r="H191" i="2"/>
  <c r="H236" i="2"/>
  <c r="H240" i="2"/>
  <c r="H244" i="2"/>
  <c r="H248" i="2"/>
  <c r="H252" i="2"/>
  <c r="H256" i="2"/>
  <c r="H260" i="2"/>
  <c r="H362" i="2"/>
  <c r="H364" i="2"/>
  <c r="H350" i="2"/>
  <c r="H352" i="2"/>
  <c r="H367" i="2"/>
  <c r="H371" i="2"/>
  <c r="H375" i="2"/>
  <c r="H379" i="2"/>
  <c r="H488" i="2"/>
  <c r="H490" i="2"/>
  <c r="H475" i="2"/>
  <c r="H478" i="2"/>
  <c r="H481" i="2"/>
  <c r="H496" i="2"/>
  <c r="H500" i="2"/>
  <c r="H504" i="2"/>
  <c r="H508" i="2"/>
  <c r="H613" i="2"/>
  <c r="H605" i="2"/>
  <c r="H609" i="2"/>
  <c r="H614" i="2"/>
  <c r="H618" i="2"/>
  <c r="H622" i="2"/>
  <c r="H626" i="2"/>
  <c r="H630" i="2"/>
  <c r="H740" i="2"/>
  <c r="H744" i="2"/>
  <c r="H748" i="2"/>
  <c r="H750" i="2"/>
  <c r="H728" i="2"/>
  <c r="H731" i="2"/>
  <c r="H754" i="2"/>
  <c r="H756" i="2"/>
  <c r="H827" i="2"/>
  <c r="H829" i="2"/>
  <c r="H830" i="2"/>
  <c r="H834" i="2"/>
  <c r="H879" i="2"/>
  <c r="H883" i="2"/>
  <c r="H887" i="2"/>
  <c r="H891" i="2"/>
  <c r="H973" i="2"/>
  <c r="H977" i="2"/>
  <c r="H981" i="2"/>
  <c r="H986" i="2"/>
  <c r="H990" i="2"/>
  <c r="H994" i="2"/>
  <c r="H998" i="2"/>
  <c r="H1079" i="2"/>
  <c r="H1073" i="2"/>
  <c r="H1077" i="2"/>
  <c r="H1083" i="2"/>
  <c r="H1087" i="2"/>
  <c r="H1161" i="2"/>
  <c r="H1153" i="2"/>
  <c r="H1157" i="2"/>
  <c r="H1164" i="2"/>
  <c r="H1168" i="2"/>
  <c r="H1172" i="2"/>
  <c r="H1239" i="2"/>
  <c r="H1233" i="2"/>
  <c r="H1237" i="2"/>
  <c r="H1244" i="2"/>
  <c r="H1248" i="2"/>
  <c r="H1327" i="2"/>
  <c r="H1330" i="2"/>
  <c r="H1334" i="2"/>
  <c r="H1338" i="2"/>
  <c r="H1343" i="2"/>
  <c r="H1347" i="2"/>
  <c r="H1351" i="2"/>
  <c r="H1422" i="2"/>
  <c r="H1426" i="2"/>
  <c r="H1430" i="2"/>
  <c r="H1441" i="2"/>
  <c r="H1445" i="2"/>
  <c r="H1449" i="2"/>
  <c r="H1453" i="2"/>
  <c r="H1457" i="2"/>
  <c r="H1534" i="2"/>
  <c r="H1537" i="2"/>
  <c r="H1539" i="2"/>
  <c r="H1547" i="2"/>
  <c r="H1551" i="2"/>
  <c r="H1555" i="2"/>
  <c r="H1660" i="2"/>
  <c r="H1663" i="2"/>
  <c r="H1666" i="2"/>
  <c r="H1647" i="2"/>
  <c r="H1650" i="2"/>
  <c r="H1654" i="2"/>
  <c r="H1672" i="2"/>
  <c r="H1676" i="2"/>
  <c r="H1680" i="2"/>
  <c r="H1733" i="2"/>
  <c r="H1737" i="2"/>
  <c r="H1741" i="2"/>
  <c r="H1745" i="2"/>
  <c r="H1749" i="2"/>
  <c r="H1838" i="2"/>
  <c r="H1826" i="2"/>
  <c r="H1844" i="2"/>
  <c r="H1829" i="2"/>
  <c r="H1848" i="2"/>
  <c r="H1832" i="2"/>
  <c r="H1852" i="2"/>
  <c r="H1856" i="2"/>
  <c r="H1860" i="2"/>
  <c r="H1928" i="2"/>
  <c r="H1932" i="2"/>
  <c r="H1936" i="2"/>
  <c r="H1940" i="2"/>
  <c r="H2022" i="2"/>
  <c r="H2026" i="2"/>
  <c r="H2038" i="2"/>
  <c r="H2039" i="2"/>
  <c r="H2034" i="2"/>
  <c r="H2042" i="2"/>
  <c r="H2046" i="2"/>
  <c r="H2050" i="2"/>
  <c r="H2145" i="2"/>
  <c r="H2149" i="2"/>
  <c r="H2153" i="2"/>
  <c r="H2137" i="2"/>
  <c r="H2141" i="2"/>
  <c r="H2233" i="2"/>
  <c r="H2226" i="2"/>
  <c r="H2234" i="2"/>
  <c r="H2232" i="2"/>
  <c r="H2239" i="2"/>
  <c r="H2243" i="2"/>
  <c r="H2306" i="2"/>
  <c r="H2310" i="2"/>
  <c r="H2314" i="2"/>
  <c r="H2318" i="2"/>
  <c r="H68" i="2"/>
  <c r="G57" i="2"/>
  <c r="G60" i="2"/>
  <c r="G62" i="2"/>
  <c r="G65" i="2"/>
  <c r="G76" i="2"/>
  <c r="G80" i="2"/>
  <c r="G84" i="2"/>
  <c r="G168" i="2"/>
  <c r="G179" i="2"/>
  <c r="G174" i="2"/>
  <c r="G177" i="2"/>
  <c r="G184" i="2"/>
  <c r="G188" i="2"/>
  <c r="G233" i="2"/>
  <c r="G237" i="2"/>
  <c r="G241" i="2"/>
  <c r="G245" i="2"/>
  <c r="G249" i="2"/>
  <c r="G253" i="2"/>
  <c r="G257" i="2"/>
  <c r="G261" i="2"/>
  <c r="G345" i="2"/>
  <c r="G347" i="2"/>
  <c r="G365" i="2"/>
  <c r="G353" i="2"/>
  <c r="G368" i="2"/>
  <c r="G372" i="2"/>
  <c r="G376" i="2"/>
  <c r="G467" i="2"/>
  <c r="G489" i="2"/>
  <c r="G472" i="2"/>
  <c r="G491" i="2"/>
  <c r="G479" i="2"/>
  <c r="G493" i="2"/>
  <c r="G497" i="2"/>
  <c r="G501" i="2"/>
  <c r="G505" i="2"/>
  <c r="G509" i="2"/>
  <c r="G602" i="2"/>
  <c r="G606" i="2"/>
  <c r="G610" i="2"/>
  <c r="G615" i="2"/>
  <c r="G619" i="2"/>
  <c r="G623" i="2"/>
  <c r="G627" i="2"/>
  <c r="G737" i="2"/>
  <c r="G741" i="2"/>
  <c r="G745" i="2"/>
  <c r="G749" i="2"/>
  <c r="G751" i="2"/>
  <c r="G729" i="2"/>
  <c r="G732" i="2"/>
  <c r="G734" i="2"/>
  <c r="G736" i="2"/>
  <c r="G821" i="2"/>
  <c r="G823" i="2"/>
  <c r="G831" i="2"/>
  <c r="G835" i="2"/>
  <c r="G880" i="2"/>
  <c r="G884" i="2"/>
  <c r="G888" i="2"/>
  <c r="G892" i="2"/>
  <c r="G974" i="2"/>
  <c r="G978" i="2"/>
  <c r="G982" i="2"/>
  <c r="G987" i="2"/>
  <c r="G991" i="2"/>
  <c r="G995" i="2"/>
  <c r="G1068" i="2"/>
  <c r="G1070" i="2"/>
  <c r="G1074" i="2"/>
  <c r="G1080" i="2"/>
  <c r="G1084" i="2"/>
  <c r="G1088" i="2"/>
  <c r="G1150" i="2"/>
  <c r="G1154" i="2"/>
  <c r="G1162" i="2"/>
  <c r="G1165" i="2"/>
  <c r="G1169" i="2"/>
  <c r="G1173" i="2"/>
  <c r="G1232" i="2"/>
  <c r="G1234" i="2"/>
  <c r="G1238" i="2"/>
  <c r="G1245" i="2"/>
  <c r="G1249" i="2"/>
  <c r="G1339" i="2"/>
  <c r="G1331" i="2"/>
  <c r="G1335" i="2"/>
  <c r="G1340" i="2"/>
  <c r="G1344" i="2"/>
  <c r="G1348" i="2"/>
  <c r="G1352" i="2"/>
  <c r="G1423" i="2"/>
  <c r="G1427" i="2"/>
  <c r="G1442" i="2"/>
  <c r="G1446" i="2"/>
  <c r="G1450" i="2"/>
  <c r="G1454" i="2"/>
  <c r="G1532" i="2"/>
  <c r="G1535" i="2"/>
  <c r="G1544" i="2"/>
  <c r="G1540" i="2"/>
  <c r="G1548" i="2"/>
  <c r="G1552" i="2"/>
  <c r="G1657" i="2"/>
  <c r="G1661" i="2"/>
  <c r="G1664" i="2"/>
  <c r="G1667" i="2"/>
  <c r="G1648" i="2"/>
  <c r="G1651" i="2"/>
  <c r="G1655" i="2"/>
  <c r="G1673" i="2"/>
  <c r="G1677" i="2"/>
  <c r="G1730" i="2"/>
  <c r="G1734" i="2"/>
  <c r="G1738" i="2"/>
  <c r="G1742" i="2"/>
  <c r="G1746" i="2"/>
  <c r="G1750" i="2"/>
  <c r="G1839" i="2"/>
  <c r="G1841" i="2"/>
  <c r="G1827" i="2"/>
  <c r="G1846" i="2"/>
  <c r="G1849" i="2"/>
  <c r="G1833" i="2"/>
  <c r="G1853" i="2"/>
  <c r="G1857" i="2"/>
  <c r="G1861" i="2"/>
  <c r="G1929" i="2"/>
  <c r="G1933" i="2"/>
  <c r="G1937" i="2"/>
  <c r="G1941" i="2"/>
  <c r="G2023" i="2"/>
  <c r="G2027" i="2"/>
  <c r="G2028" i="2"/>
  <c r="G2031" i="2"/>
  <c r="G2035" i="2"/>
  <c r="G2043" i="2"/>
  <c r="G2047" i="2"/>
  <c r="G2051" i="2"/>
  <c r="G2146" i="2"/>
  <c r="G2150" i="2"/>
  <c r="G2154" i="2"/>
  <c r="G2138" i="2"/>
  <c r="G2142" i="2"/>
  <c r="G2223" i="2"/>
  <c r="G2227" i="2"/>
  <c r="G2230" i="2"/>
  <c r="G2236" i="2"/>
  <c r="G2240" i="2"/>
  <c r="G2244" i="2"/>
  <c r="G2307" i="2"/>
  <c r="G2311" i="2"/>
  <c r="G2315" i="2"/>
  <c r="G2319" i="2"/>
  <c r="F55" i="2"/>
  <c r="F70" i="2"/>
  <c r="F71" i="2"/>
  <c r="F63" i="2"/>
  <c r="F66" i="2"/>
  <c r="F77" i="2"/>
  <c r="F81" i="2"/>
  <c r="F85" i="2"/>
  <c r="F169" i="2"/>
  <c r="F180" i="2"/>
  <c r="F175" i="2"/>
  <c r="F178" i="2"/>
  <c r="F185" i="2"/>
  <c r="F189" i="2"/>
  <c r="F234" i="2"/>
  <c r="F238" i="2"/>
  <c r="F242" i="2"/>
  <c r="F246" i="2"/>
  <c r="F250" i="2"/>
  <c r="F254" i="2"/>
  <c r="F258" i="2"/>
  <c r="F262" i="2"/>
  <c r="F346" i="2"/>
  <c r="F348" i="2"/>
  <c r="F351" i="2"/>
  <c r="F354" i="2"/>
  <c r="F369" i="2"/>
  <c r="F373" i="2"/>
  <c r="F377" i="2"/>
  <c r="F468" i="2"/>
  <c r="F470" i="2"/>
  <c r="F473" i="2"/>
  <c r="F476" i="2"/>
  <c r="F492" i="2"/>
  <c r="F494" i="2"/>
  <c r="F498" i="2"/>
  <c r="F502" i="2"/>
  <c r="F506" i="2"/>
  <c r="F600" i="2"/>
  <c r="F603" i="2"/>
  <c r="F607" i="2"/>
  <c r="F611" i="2"/>
  <c r="F616" i="2"/>
  <c r="F620" i="2"/>
  <c r="F624" i="2"/>
  <c r="F628" i="2"/>
  <c r="F738" i="2"/>
  <c r="F742" i="2"/>
  <c r="F746" i="2"/>
  <c r="F724" i="2"/>
  <c r="F726" i="2"/>
  <c r="F752" i="2"/>
  <c r="F753" i="2"/>
  <c r="F755" i="2"/>
  <c r="F826" i="2"/>
  <c r="F828" i="2"/>
  <c r="F824" i="2"/>
  <c r="F832" i="2"/>
  <c r="F836" i="2"/>
  <c r="F881" i="2"/>
  <c r="F885" i="2"/>
  <c r="F889" i="2"/>
  <c r="F893" i="2"/>
  <c r="F984" i="2"/>
  <c r="F975" i="2"/>
  <c r="F979" i="2"/>
  <c r="F985" i="2"/>
  <c r="F988" i="2"/>
  <c r="F992" i="2"/>
  <c r="F996" i="2"/>
  <c r="F1078" i="2"/>
  <c r="F1071" i="2"/>
  <c r="F1075" i="2"/>
  <c r="F1081" i="2"/>
  <c r="F1085" i="2"/>
  <c r="F1089" i="2"/>
  <c r="F1151" i="2"/>
  <c r="F1155" i="2"/>
  <c r="F1158" i="2"/>
  <c r="F1166" i="2"/>
  <c r="F1170" i="2"/>
  <c r="F1174" i="2"/>
  <c r="F1240" i="2"/>
  <c r="F1235" i="2"/>
  <c r="F1242" i="2"/>
  <c r="F1246" i="2"/>
  <c r="F1325" i="2"/>
  <c r="F1328" i="2"/>
  <c r="F1332" i="2"/>
  <c r="F1336" i="2"/>
  <c r="F1341" i="2"/>
  <c r="F1345" i="2"/>
  <c r="F1349" i="2"/>
  <c r="F1353" i="2"/>
  <c r="F1424" i="2"/>
  <c r="F1428" i="2"/>
  <c r="F1439" i="2"/>
  <c r="F1443" i="2"/>
  <c r="F1447" i="2"/>
  <c r="F1451" i="2"/>
  <c r="F1455" i="2"/>
  <c r="F1533" i="2"/>
  <c r="F1543" i="2"/>
  <c r="F1545" i="2"/>
  <c r="F1541" i="2"/>
  <c r="F1549" i="2"/>
  <c r="F1553" i="2"/>
  <c r="F1658" i="2"/>
  <c r="F1662" i="2"/>
  <c r="F1645" i="2"/>
  <c r="F1646" i="2"/>
  <c r="F1669" i="2"/>
  <c r="F1652" i="2"/>
  <c r="F1670" i="2"/>
  <c r="F1674" i="2"/>
  <c r="F1678" i="2"/>
  <c r="F1731" i="2"/>
  <c r="F1735" i="2"/>
  <c r="F1739" i="2"/>
  <c r="F1743" i="2"/>
  <c r="F1747" i="2"/>
  <c r="F1836" i="2"/>
  <c r="F1825" i="2"/>
  <c r="F1842" i="2"/>
  <c r="F1828" i="2"/>
  <c r="F1847" i="2"/>
  <c r="F1831" i="2"/>
  <c r="F1834" i="2"/>
  <c r="F1854" i="2"/>
  <c r="F1858" i="2"/>
  <c r="F1926" i="2"/>
  <c r="F1930" i="2"/>
  <c r="F1934" i="2"/>
  <c r="F1938" i="2"/>
  <c r="F1942" i="2"/>
  <c r="F2024" i="2"/>
  <c r="F2036" i="2"/>
  <c r="F2029" i="2"/>
  <c r="F2032" i="2"/>
  <c r="F2040" i="2"/>
  <c r="F2044" i="2"/>
  <c r="F2048" i="2"/>
  <c r="F2052" i="2"/>
  <c r="F2147" i="2"/>
  <c r="F2151" i="2"/>
  <c r="F2135" i="2"/>
  <c r="F2139" i="2"/>
  <c r="F2143" i="2"/>
  <c r="F2224" i="2"/>
  <c r="F2228" i="2"/>
  <c r="F2231" i="2"/>
  <c r="F2237" i="2"/>
  <c r="F2241" i="2"/>
  <c r="F2304" i="2"/>
  <c r="F2308" i="2"/>
  <c r="F2312" i="2"/>
  <c r="F2316" i="2"/>
  <c r="F2320" i="2"/>
  <c r="E56" i="2"/>
  <c r="E58" i="2"/>
  <c r="E61" i="2"/>
  <c r="E73" i="2"/>
  <c r="E74" i="2"/>
  <c r="E78" i="2"/>
  <c r="E82" i="2"/>
  <c r="E86" i="2"/>
  <c r="E170" i="2"/>
  <c r="E172" i="2"/>
  <c r="E176" i="2"/>
  <c r="E182" i="2"/>
  <c r="E186" i="2"/>
  <c r="E190" i="2"/>
  <c r="E235" i="2"/>
  <c r="E239" i="2"/>
  <c r="E243" i="2"/>
  <c r="E247" i="2"/>
  <c r="E251" i="2"/>
  <c r="E255" i="2"/>
  <c r="E259" i="2"/>
  <c r="E361" i="2"/>
  <c r="E363" i="2"/>
  <c r="E349" i="2"/>
  <c r="E366" i="2"/>
  <c r="E355" i="2"/>
  <c r="E370" i="2"/>
  <c r="E374" i="2"/>
  <c r="E378" i="2"/>
  <c r="E480" i="2"/>
  <c r="E495" i="2"/>
  <c r="E499" i="2"/>
  <c r="E503" i="2"/>
  <c r="E507" i="2"/>
  <c r="E601" i="2"/>
  <c r="E604" i="2"/>
  <c r="E608" i="2"/>
  <c r="E612" i="2"/>
  <c r="E617" i="2"/>
  <c r="E621" i="2"/>
  <c r="E623" i="2"/>
  <c r="E625" i="2"/>
  <c r="E627" i="2"/>
  <c r="E629" i="2"/>
  <c r="E737" i="2"/>
  <c r="E739" i="2"/>
  <c r="E741" i="2"/>
  <c r="E743" i="2"/>
  <c r="E745" i="2"/>
  <c r="E747" i="2"/>
  <c r="E749" i="2"/>
  <c r="E725" i="2"/>
  <c r="E751" i="2"/>
  <c r="E727" i="2"/>
  <c r="E729" i="2"/>
  <c r="E730" i="2"/>
  <c r="E732" i="2"/>
  <c r="E733" i="2"/>
  <c r="E734" i="2"/>
  <c r="E735" i="2"/>
  <c r="E736" i="2"/>
  <c r="E820" i="2"/>
  <c r="E821" i="2"/>
  <c r="E822" i="2"/>
  <c r="E823" i="2"/>
  <c r="E825" i="2"/>
  <c r="E831" i="2"/>
  <c r="E833" i="2"/>
  <c r="E835" i="2"/>
  <c r="E878" i="2"/>
  <c r="E880" i="2"/>
  <c r="E882" i="2"/>
  <c r="E884" i="2"/>
  <c r="E886" i="2"/>
  <c r="E888" i="2"/>
  <c r="E890" i="2"/>
  <c r="E892" i="2"/>
  <c r="E894" i="2"/>
  <c r="E972" i="2"/>
  <c r="E974" i="2"/>
  <c r="E976" i="2"/>
  <c r="E978" i="2"/>
  <c r="E980" i="2"/>
  <c r="E982" i="2"/>
  <c r="E983" i="2"/>
  <c r="E987" i="2"/>
  <c r="E989" i="2"/>
  <c r="E991" i="2"/>
  <c r="E993" i="2"/>
  <c r="E995" i="2"/>
  <c r="E997" i="2"/>
  <c r="E1068" i="2"/>
  <c r="E1069" i="2"/>
  <c r="E1070" i="2"/>
  <c r="E1072" i="2"/>
  <c r="E1074" i="2"/>
  <c r="E1076" i="2"/>
  <c r="E1080" i="2"/>
  <c r="E1082" i="2"/>
  <c r="E1084" i="2"/>
  <c r="E1086" i="2"/>
  <c r="E1088" i="2"/>
  <c r="E1160" i="2"/>
  <c r="E1150" i="2"/>
  <c r="E1152" i="2"/>
  <c r="E1154" i="2"/>
  <c r="E1156" i="2"/>
  <c r="E1162" i="2"/>
  <c r="E1163" i="2"/>
  <c r="E1165" i="2"/>
  <c r="E1167" i="2"/>
  <c r="E1169" i="2"/>
  <c r="E1171" i="2"/>
  <c r="E1173" i="2"/>
  <c r="E1175" i="2"/>
  <c r="E1232" i="2"/>
  <c r="E1241" i="2"/>
  <c r="E1234" i="2"/>
  <c r="E1236" i="2"/>
  <c r="E1238" i="2"/>
  <c r="E1243" i="2"/>
  <c r="E1245" i="2"/>
  <c r="E1247" i="2"/>
  <c r="E1249" i="2"/>
  <c r="E1326" i="2"/>
  <c r="E1339" i="2"/>
  <c r="E1329" i="2"/>
  <c r="E1331" i="2"/>
  <c r="E1333" i="2"/>
  <c r="E1335" i="2"/>
  <c r="E1337" i="2"/>
  <c r="E1340" i="2"/>
  <c r="E1342" i="2"/>
  <c r="E1344" i="2"/>
  <c r="E1346" i="2"/>
  <c r="E1348" i="2"/>
  <c r="E1350" i="2"/>
  <c r="E1352" i="2"/>
  <c r="E1421" i="2"/>
  <c r="E1423" i="2"/>
  <c r="E1425" i="2"/>
  <c r="E1427" i="2"/>
  <c r="E1429" i="2"/>
  <c r="E1438" i="2"/>
  <c r="E1440" i="2"/>
  <c r="E1442" i="2"/>
  <c r="E1444" i="2"/>
  <c r="E1446" i="2"/>
  <c r="E1448" i="2"/>
  <c r="E1450" i="2"/>
  <c r="E1452" i="2"/>
  <c r="E1454" i="2"/>
  <c r="E1456" i="2"/>
  <c r="E1532" i="2"/>
  <c r="E1542" i="2"/>
  <c r="E1535" i="2"/>
  <c r="E1536" i="2"/>
  <c r="E1544" i="2"/>
  <c r="E1538" i="2"/>
  <c r="E1540" i="2"/>
  <c r="E1546" i="2"/>
  <c r="E1548" i="2"/>
  <c r="E1550" i="2"/>
  <c r="E1552" i="2"/>
  <c r="E1554" i="2"/>
  <c r="E1657" i="2"/>
  <c r="E1659" i="2"/>
  <c r="E1661" i="2"/>
  <c r="E1644" i="2"/>
  <c r="E1664" i="2"/>
  <c r="E1665" i="2"/>
  <c r="E1667" i="2"/>
  <c r="E1668" i="2"/>
  <c r="E1648" i="2"/>
  <c r="E1649" i="2"/>
  <c r="E1651" i="2"/>
  <c r="E1653" i="2"/>
  <c r="E1655" i="2"/>
  <c r="E1671" i="2"/>
  <c r="E1673" i="2"/>
  <c r="E1675" i="2"/>
  <c r="E1677" i="2"/>
  <c r="E1679" i="2"/>
  <c r="E1730" i="2"/>
  <c r="E1732" i="2"/>
  <c r="E1734" i="2"/>
  <c r="E1736" i="2"/>
  <c r="E1738" i="2"/>
  <c r="E1740" i="2"/>
  <c r="E1742" i="2"/>
  <c r="E1744" i="2"/>
  <c r="E1746" i="2"/>
  <c r="E1748" i="2"/>
  <c r="E1750" i="2"/>
  <c r="E1837" i="2"/>
  <c r="E1839" i="2"/>
  <c r="E1840" i="2"/>
  <c r="E1841" i="2"/>
  <c r="E1843" i="2"/>
  <c r="E1827" i="2"/>
  <c r="E1845" i="2"/>
  <c r="E1846" i="2"/>
  <c r="E1830" i="2"/>
  <c r="E1849" i="2"/>
  <c r="E1850" i="2"/>
  <c r="E1833" i="2"/>
  <c r="E1851" i="2"/>
  <c r="E1853" i="2"/>
  <c r="E1855" i="2"/>
  <c r="E1857" i="2"/>
  <c r="E1859" i="2"/>
  <c r="E1861" i="2"/>
  <c r="E1927" i="2"/>
  <c r="E1929" i="2"/>
  <c r="E1931" i="2"/>
  <c r="E1933" i="2"/>
  <c r="E1935" i="2"/>
  <c r="E1937" i="2"/>
  <c r="E1939" i="2"/>
  <c r="E1941" i="2"/>
  <c r="E1943" i="2"/>
  <c r="E2023" i="2"/>
  <c r="E2025" i="2"/>
  <c r="E2027" i="2"/>
  <c r="E2037" i="2"/>
  <c r="E2028" i="2"/>
  <c r="E2030" i="2"/>
  <c r="E2031" i="2"/>
  <c r="E2033" i="2"/>
  <c r="E2035" i="2"/>
  <c r="E2041" i="2"/>
  <c r="E2043" i="2"/>
  <c r="E2045" i="2"/>
  <c r="E2047" i="2"/>
  <c r="E2049" i="2"/>
  <c r="E2051" i="2"/>
  <c r="E2144" i="2"/>
  <c r="E2146" i="2"/>
  <c r="E2148" i="2"/>
  <c r="E2150" i="2"/>
  <c r="E2152" i="2"/>
  <c r="E2154" i="2"/>
  <c r="E2136" i="2"/>
  <c r="E2138" i="2"/>
  <c r="E2140" i="2"/>
  <c r="E2142" i="2"/>
  <c r="E2222" i="2"/>
  <c r="E2223" i="2"/>
  <c r="E2225" i="2"/>
  <c r="E2227" i="2"/>
  <c r="E2229" i="2"/>
  <c r="E2230" i="2"/>
  <c r="E2235" i="2"/>
  <c r="E2236" i="2"/>
  <c r="E2238" i="2"/>
  <c r="E2240" i="2"/>
  <c r="E2242" i="2"/>
  <c r="E2244" i="2"/>
  <c r="E2305" i="2"/>
  <c r="E2307" i="2"/>
  <c r="E2309" i="2"/>
  <c r="E2311" i="2"/>
  <c r="E2313" i="2"/>
  <c r="E2315" i="2"/>
  <c r="E2317" i="2"/>
  <c r="E2319" i="2"/>
  <c r="E2321" i="2"/>
  <c r="D55" i="2"/>
  <c r="D69" i="2"/>
  <c r="D70" i="2"/>
  <c r="D59" i="2"/>
  <c r="D71" i="2"/>
  <c r="D72" i="2"/>
  <c r="D63" i="2"/>
  <c r="D64" i="2"/>
  <c r="D66" i="2"/>
  <c r="D75" i="2"/>
  <c r="D77" i="2"/>
  <c r="D79" i="2"/>
  <c r="D81" i="2"/>
  <c r="D83" i="2"/>
  <c r="D85" i="2"/>
  <c r="D87" i="2"/>
  <c r="D169" i="2"/>
  <c r="D171" i="2"/>
  <c r="D180" i="2"/>
  <c r="D173" i="2"/>
  <c r="D175" i="2"/>
  <c r="D181" i="2"/>
  <c r="D178" i="2"/>
  <c r="D183" i="2"/>
  <c r="D185" i="2"/>
  <c r="D187" i="2"/>
  <c r="D189" i="2"/>
  <c r="D191" i="2"/>
  <c r="D234" i="2"/>
  <c r="D236" i="2"/>
  <c r="D238" i="2"/>
  <c r="D240" i="2"/>
  <c r="D242" i="2"/>
  <c r="D244" i="2"/>
  <c r="D246" i="2"/>
  <c r="D248" i="2"/>
  <c r="D250" i="2"/>
  <c r="D252" i="2"/>
  <c r="D254" i="2"/>
  <c r="D256" i="2"/>
  <c r="D258" i="2"/>
  <c r="D260" i="2"/>
  <c r="D262" i="2"/>
  <c r="D362" i="2"/>
  <c r="D346" i="2"/>
  <c r="D364" i="2"/>
  <c r="D348" i="2"/>
  <c r="D350" i="2"/>
  <c r="D351" i="2"/>
  <c r="D352" i="2"/>
  <c r="D354" i="2"/>
  <c r="D367" i="2"/>
  <c r="D369" i="2"/>
  <c r="D371" i="2"/>
  <c r="D373" i="2"/>
  <c r="D375" i="2"/>
  <c r="D377" i="2"/>
  <c r="D379" i="2"/>
  <c r="D468" i="2"/>
  <c r="D488" i="2"/>
  <c r="D470" i="2"/>
  <c r="D490" i="2"/>
  <c r="D473" i="2"/>
  <c r="D475" i="2"/>
  <c r="D476" i="2"/>
  <c r="D478" i="2"/>
  <c r="D492" i="2"/>
  <c r="D481" i="2"/>
  <c r="D494" i="2"/>
  <c r="D496" i="2"/>
  <c r="D498" i="2"/>
  <c r="D500" i="2"/>
  <c r="D502" i="2"/>
  <c r="D504" i="2"/>
  <c r="D506" i="2"/>
  <c r="D508" i="2"/>
  <c r="D600" i="2"/>
  <c r="D613" i="2"/>
  <c r="D603" i="2"/>
  <c r="D605" i="2"/>
  <c r="D607" i="2"/>
  <c r="D609" i="2"/>
  <c r="D611" i="2"/>
  <c r="D614" i="2"/>
  <c r="D616" i="2"/>
  <c r="D618" i="2"/>
  <c r="D620" i="2"/>
  <c r="D622" i="2"/>
  <c r="D624" i="2"/>
  <c r="D626" i="2"/>
  <c r="D628" i="2"/>
  <c r="D630" i="2"/>
  <c r="D738" i="2"/>
  <c r="D740" i="2"/>
  <c r="D742" i="2"/>
  <c r="D744" i="2"/>
  <c r="D746" i="2"/>
  <c r="D748" i="2"/>
  <c r="D724" i="2"/>
  <c r="D750" i="2"/>
  <c r="D726" i="2"/>
  <c r="D728" i="2"/>
  <c r="D752" i="2"/>
  <c r="D731" i="2"/>
  <c r="D753" i="2"/>
  <c r="D754" i="2"/>
  <c r="D755" i="2"/>
  <c r="D756" i="2"/>
  <c r="D826" i="2"/>
  <c r="D827" i="2"/>
  <c r="D828" i="2"/>
  <c r="D829" i="2"/>
  <c r="D824" i="2"/>
  <c r="D830" i="2"/>
  <c r="D832" i="2"/>
  <c r="D834" i="2"/>
  <c r="D836" i="2"/>
  <c r="D879" i="2"/>
  <c r="D881" i="2"/>
  <c r="D883" i="2"/>
  <c r="D885" i="2"/>
  <c r="D887" i="2"/>
  <c r="D889" i="2"/>
  <c r="D891" i="2"/>
  <c r="D893" i="2"/>
  <c r="D984" i="2"/>
  <c r="D973" i="2"/>
  <c r="D975" i="2"/>
  <c r="D977" i="2"/>
  <c r="D979" i="2"/>
  <c r="D981" i="2"/>
  <c r="D985" i="2"/>
  <c r="D986" i="2"/>
  <c r="D988" i="2"/>
  <c r="D990" i="2"/>
  <c r="D992" i="2"/>
  <c r="D994" i="2"/>
  <c r="D996" i="2"/>
  <c r="D998" i="2"/>
  <c r="D1078" i="2"/>
  <c r="D1079" i="2"/>
  <c r="D1071" i="2"/>
  <c r="D1073" i="2"/>
  <c r="D1075" i="2"/>
  <c r="D1077" i="2"/>
  <c r="D1081" i="2"/>
  <c r="D1083" i="2"/>
  <c r="D1085" i="2"/>
  <c r="D1087" i="2"/>
  <c r="D1089" i="2"/>
  <c r="D1161" i="2"/>
  <c r="D1151" i="2"/>
  <c r="D1153" i="2"/>
  <c r="D1155" i="2"/>
  <c r="D1157" i="2"/>
  <c r="D1158" i="2"/>
  <c r="D1164" i="2"/>
  <c r="D1166" i="2"/>
  <c r="D1168" i="2"/>
  <c r="D1170" i="2"/>
  <c r="D1172" i="2"/>
  <c r="D1174" i="2"/>
  <c r="D1239" i="2"/>
  <c r="D1240" i="2"/>
  <c r="D1233" i="2"/>
  <c r="D1235" i="2"/>
  <c r="D1237" i="2"/>
  <c r="D1242" i="2"/>
  <c r="D1244" i="2"/>
  <c r="D1246" i="2"/>
  <c r="D1248" i="2"/>
  <c r="D1325" i="2"/>
  <c r="D1327" i="2"/>
  <c r="D1328" i="2"/>
  <c r="D1330" i="2"/>
  <c r="D1332" i="2"/>
  <c r="D1334" i="2"/>
  <c r="D1336" i="2"/>
  <c r="D1338" i="2"/>
  <c r="D1341" i="2"/>
  <c r="D1343" i="2"/>
  <c r="D1345" i="2"/>
  <c r="D1347" i="2"/>
  <c r="D1349" i="2"/>
  <c r="D1351" i="2"/>
  <c r="D1353" i="2"/>
  <c r="D1422" i="2"/>
  <c r="D1424" i="2"/>
  <c r="D1426" i="2"/>
  <c r="D1428" i="2"/>
  <c r="D1430" i="2"/>
  <c r="D1439" i="2"/>
  <c r="D1441" i="2"/>
  <c r="D1443" i="2"/>
  <c r="D1445" i="2"/>
  <c r="D1447" i="2"/>
  <c r="D1449" i="2"/>
  <c r="D1451" i="2"/>
  <c r="D1453" i="2"/>
  <c r="D1455" i="2"/>
  <c r="D1457" i="2"/>
  <c r="D1533" i="2"/>
  <c r="D1534" i="2"/>
  <c r="D1543" i="2"/>
  <c r="D1537" i="2"/>
  <c r="D1545" i="2"/>
  <c r="D1539" i="2"/>
  <c r="D1541" i="2"/>
  <c r="D1547" i="2"/>
  <c r="D1549" i="2"/>
  <c r="D1551" i="2"/>
  <c r="D1553" i="2"/>
  <c r="D1555" i="2"/>
  <c r="D1658" i="2"/>
  <c r="D1660" i="2"/>
  <c r="D1662" i="2"/>
  <c r="D1663" i="2"/>
  <c r="D1645" i="2"/>
  <c r="D1666" i="2"/>
  <c r="D1646" i="2"/>
  <c r="D1647" i="2"/>
  <c r="D1669" i="2"/>
  <c r="D1650" i="2"/>
  <c r="D1652" i="2"/>
  <c r="D1654" i="2"/>
  <c r="D1670" i="2"/>
  <c r="D1672" i="2"/>
  <c r="D1674" i="2"/>
  <c r="D1676" i="2"/>
  <c r="D1678" i="2"/>
  <c r="D1680" i="2"/>
  <c r="D1731" i="2"/>
  <c r="D1733" i="2"/>
  <c r="D1735" i="2"/>
  <c r="D1737" i="2"/>
  <c r="D1739" i="2"/>
  <c r="D1741" i="2"/>
  <c r="D1743" i="2"/>
  <c r="D1745" i="2"/>
  <c r="D1747" i="2"/>
  <c r="D1749" i="2"/>
  <c r="D1836" i="2"/>
  <c r="D1838" i="2"/>
  <c r="D1825" i="2"/>
  <c r="D1826" i="2"/>
  <c r="D1842" i="2"/>
  <c r="D1844" i="2"/>
  <c r="D1828" i="2"/>
  <c r="D1829" i="2"/>
  <c r="D1847" i="2"/>
  <c r="D1848" i="2"/>
  <c r="D1831" i="2"/>
  <c r="D1832" i="2"/>
  <c r="D1834" i="2"/>
  <c r="D1852" i="2"/>
  <c r="D1854" i="2"/>
  <c r="D1856" i="2"/>
  <c r="D1858" i="2"/>
  <c r="D1860" i="2"/>
  <c r="D1926" i="2"/>
  <c r="D1928" i="2"/>
  <c r="D1930" i="2"/>
  <c r="D1932" i="2"/>
  <c r="D1934" i="2"/>
  <c r="D1936" i="2"/>
  <c r="D1938" i="2"/>
  <c r="D1940" i="2"/>
  <c r="D1942" i="2"/>
  <c r="D2022" i="2"/>
  <c r="D2024" i="2"/>
  <c r="D2026" i="2"/>
  <c r="D2036" i="2"/>
  <c r="D2038" i="2"/>
  <c r="D2029" i="2"/>
  <c r="D2039" i="2"/>
  <c r="D2032" i="2"/>
  <c r="D2034" i="2"/>
  <c r="D2040" i="2"/>
  <c r="D2042" i="2"/>
  <c r="D2044" i="2"/>
  <c r="D2046" i="2"/>
  <c r="D2048" i="2"/>
  <c r="D2050" i="2"/>
  <c r="D2052" i="2"/>
  <c r="D2145" i="2"/>
  <c r="D2147" i="2"/>
  <c r="D2149" i="2"/>
  <c r="D2151" i="2"/>
  <c r="D2153" i="2"/>
  <c r="D2135" i="2"/>
  <c r="D2137" i="2"/>
  <c r="D2139" i="2"/>
  <c r="D2141" i="2"/>
  <c r="D2143" i="2"/>
  <c r="D2233" i="2"/>
  <c r="D2224" i="2"/>
  <c r="D2226" i="2"/>
  <c r="D2228" i="2"/>
  <c r="D2234" i="2"/>
  <c r="D2231" i="2"/>
  <c r="D2232" i="2"/>
  <c r="D2237" i="2"/>
  <c r="D2239" i="2"/>
  <c r="D2241" i="2"/>
  <c r="D2243" i="2"/>
  <c r="D2304" i="2"/>
  <c r="D2306" i="2"/>
  <c r="D2308" i="2"/>
  <c r="D2310" i="2"/>
  <c r="D2312" i="2"/>
  <c r="D2314" i="2"/>
  <c r="D2316" i="2"/>
  <c r="D2318" i="2"/>
  <c r="D2320" i="2"/>
  <c r="D68" i="2"/>
  <c r="C56" i="2"/>
  <c r="C57" i="2"/>
  <c r="C58" i="2"/>
  <c r="C60" i="2"/>
  <c r="C61" i="2"/>
  <c r="C62" i="2"/>
  <c r="C73" i="2"/>
  <c r="C65" i="2"/>
  <c r="C74" i="2"/>
  <c r="C76" i="2"/>
  <c r="C78" i="2"/>
  <c r="C80" i="2"/>
  <c r="C82" i="2"/>
  <c r="C84" i="2"/>
  <c r="C86" i="2"/>
  <c r="C168" i="2"/>
  <c r="C170" i="2"/>
  <c r="C179" i="2"/>
  <c r="C172" i="2"/>
  <c r="C174" i="2"/>
  <c r="C176" i="2"/>
  <c r="C177" i="2"/>
  <c r="C182" i="2"/>
  <c r="C184" i="2"/>
  <c r="C186" i="2"/>
  <c r="C188" i="2"/>
  <c r="C190" i="2"/>
  <c r="C233" i="2"/>
  <c r="C235" i="2"/>
  <c r="C237" i="2"/>
  <c r="C239" i="2"/>
  <c r="C241" i="2"/>
  <c r="C243" i="2"/>
  <c r="C245" i="2"/>
  <c r="C247" i="2"/>
  <c r="C249" i="2"/>
  <c r="C251" i="2"/>
  <c r="C253" i="2"/>
  <c r="C255" i="2"/>
  <c r="C257" i="2"/>
  <c r="C259" i="2"/>
  <c r="C261" i="2"/>
  <c r="C361" i="2"/>
  <c r="C345" i="2"/>
  <c r="C363" i="2"/>
  <c r="C347" i="2"/>
  <c r="C349" i="2"/>
  <c r="C365" i="2"/>
  <c r="C366" i="2"/>
  <c r="C353" i="2"/>
  <c r="C355" i="2"/>
  <c r="C368" i="2"/>
  <c r="C370" i="2"/>
  <c r="C372" i="2"/>
  <c r="C374" i="2"/>
  <c r="C376" i="2"/>
  <c r="C378" i="2"/>
  <c r="C467" i="2"/>
  <c r="C469" i="2"/>
  <c r="C489" i="2"/>
  <c r="C471" i="2"/>
  <c r="C472" i="2"/>
  <c r="C474" i="2"/>
  <c r="C491" i="2"/>
  <c r="C477" i="2"/>
  <c r="C479" i="2"/>
  <c r="C480" i="2"/>
  <c r="C493" i="2"/>
  <c r="C495" i="2"/>
  <c r="C497" i="2"/>
  <c r="C499" i="2"/>
  <c r="C501" i="2"/>
  <c r="C503" i="2"/>
  <c r="C505" i="2"/>
  <c r="C507" i="2"/>
  <c r="C509" i="2"/>
  <c r="C601" i="2"/>
  <c r="C602" i="2"/>
  <c r="C604" i="2"/>
  <c r="C606" i="2"/>
  <c r="C608" i="2"/>
  <c r="C610" i="2"/>
  <c r="C612" i="2"/>
  <c r="C615" i="2"/>
  <c r="C617" i="2"/>
  <c r="C619" i="2"/>
  <c r="C621" i="2"/>
  <c r="C623" i="2"/>
  <c r="C625" i="2"/>
  <c r="C627" i="2"/>
  <c r="C629" i="2"/>
  <c r="C737" i="2"/>
  <c r="C739" i="2"/>
  <c r="C741" i="2"/>
  <c r="C743" i="2"/>
  <c r="C745" i="2"/>
  <c r="C747" i="2"/>
  <c r="C749" i="2"/>
  <c r="C725" i="2"/>
  <c r="C751" i="2"/>
  <c r="C727" i="2"/>
  <c r="C729" i="2"/>
  <c r="C730" i="2"/>
  <c r="C732" i="2"/>
  <c r="C733" i="2"/>
  <c r="C734" i="2"/>
  <c r="C735" i="2"/>
  <c r="C736" i="2"/>
  <c r="C820" i="2"/>
  <c r="C821" i="2"/>
  <c r="C822" i="2"/>
  <c r="C823" i="2"/>
  <c r="C825" i="2"/>
  <c r="C831" i="2"/>
  <c r="C833" i="2"/>
  <c r="C835" i="2"/>
  <c r="C878" i="2"/>
  <c r="C880" i="2"/>
  <c r="C882" i="2"/>
  <c r="C884" i="2"/>
  <c r="C886" i="2"/>
  <c r="C888" i="2"/>
  <c r="C890" i="2"/>
  <c r="C892" i="2"/>
  <c r="C894" i="2"/>
  <c r="C972" i="2"/>
  <c r="C974" i="2"/>
  <c r="C976" i="2"/>
  <c r="C978" i="2"/>
  <c r="C980" i="2"/>
  <c r="C982" i="2"/>
  <c r="C983" i="2"/>
  <c r="C987" i="2"/>
  <c r="C989" i="2"/>
  <c r="C991" i="2"/>
  <c r="C993" i="2"/>
  <c r="C995" i="2"/>
  <c r="C997" i="2"/>
  <c r="C1068" i="2"/>
  <c r="C1069" i="2"/>
  <c r="C1070" i="2"/>
  <c r="C1072" i="2"/>
  <c r="C1074" i="2"/>
  <c r="C1076" i="2"/>
  <c r="C1080" i="2"/>
  <c r="C1082" i="2"/>
  <c r="C1084" i="2"/>
  <c r="C1086" i="2"/>
  <c r="C1088" i="2"/>
  <c r="C1160" i="2"/>
  <c r="C1150" i="2"/>
  <c r="C1152" i="2"/>
  <c r="C1154" i="2"/>
  <c r="C1156" i="2"/>
  <c r="C1162" i="2"/>
  <c r="C1163" i="2"/>
  <c r="C1165" i="2"/>
  <c r="C1167" i="2"/>
  <c r="C1169" i="2"/>
  <c r="C1171" i="2"/>
  <c r="C1173" i="2"/>
  <c r="C1175" i="2"/>
  <c r="C1232" i="2"/>
  <c r="C1241" i="2"/>
  <c r="C1234" i="2"/>
  <c r="C1236" i="2"/>
  <c r="C1238" i="2"/>
  <c r="C1243" i="2"/>
  <c r="C1245" i="2"/>
  <c r="C1247" i="2"/>
  <c r="C1249" i="2"/>
  <c r="C1326" i="2"/>
  <c r="C1339" i="2"/>
  <c r="C1329" i="2"/>
  <c r="C1331" i="2"/>
  <c r="C1333" i="2"/>
  <c r="C1335" i="2"/>
  <c r="C1337" i="2"/>
  <c r="C1340" i="2"/>
  <c r="C1342" i="2"/>
  <c r="C1344" i="2"/>
  <c r="C1346" i="2"/>
  <c r="C1348" i="2"/>
  <c r="C1350" i="2"/>
  <c r="C1352" i="2"/>
  <c r="C1421" i="2"/>
  <c r="C1423" i="2"/>
  <c r="C1425" i="2"/>
  <c r="C1427" i="2"/>
  <c r="C1429" i="2"/>
  <c r="C1438" i="2"/>
  <c r="C1440" i="2"/>
  <c r="C1442" i="2"/>
  <c r="C1444" i="2"/>
  <c r="C1446" i="2"/>
  <c r="C1448" i="2"/>
  <c r="C1450" i="2"/>
  <c r="C1452" i="2"/>
  <c r="C1454" i="2"/>
  <c r="C1456" i="2"/>
  <c r="C1532" i="2"/>
  <c r="C1542" i="2"/>
  <c r="C1535" i="2"/>
  <c r="C1536" i="2"/>
  <c r="C1544" i="2"/>
  <c r="C1538" i="2"/>
  <c r="C1540" i="2"/>
  <c r="C1546" i="2"/>
  <c r="C1548" i="2"/>
  <c r="C1550" i="2"/>
  <c r="C1552" i="2"/>
  <c r="C1554" i="2"/>
  <c r="C1657" i="2"/>
  <c r="C1659" i="2"/>
  <c r="C1661" i="2"/>
  <c r="C1644" i="2"/>
  <c r="C1664" i="2"/>
  <c r="C1665" i="2"/>
  <c r="C1667" i="2"/>
  <c r="C1668" i="2"/>
  <c r="C1648" i="2"/>
  <c r="C1649" i="2"/>
  <c r="C1651" i="2"/>
  <c r="C1653" i="2"/>
  <c r="C1655" i="2"/>
  <c r="C1671" i="2"/>
  <c r="C1673" i="2"/>
  <c r="C1675" i="2"/>
  <c r="C1677" i="2"/>
  <c r="C1679" i="2"/>
  <c r="C1730" i="2"/>
  <c r="C1732" i="2"/>
  <c r="C1734" i="2"/>
  <c r="C1736" i="2"/>
  <c r="C1738" i="2"/>
  <c r="C1740" i="2"/>
  <c r="C1742" i="2"/>
  <c r="C1744" i="2"/>
  <c r="C1746" i="2"/>
  <c r="C1748" i="2"/>
  <c r="C1750" i="2"/>
  <c r="C1837" i="2"/>
  <c r="C1839" i="2"/>
  <c r="C1840" i="2"/>
  <c r="C1841" i="2"/>
  <c r="C1843" i="2"/>
  <c r="C1827" i="2"/>
  <c r="C1845" i="2"/>
  <c r="C1846" i="2"/>
  <c r="C1830" i="2"/>
  <c r="C1849" i="2"/>
  <c r="C1850" i="2"/>
  <c r="C1833" i="2"/>
  <c r="C1851" i="2"/>
  <c r="C1853" i="2"/>
  <c r="C1855" i="2"/>
  <c r="C1857" i="2"/>
  <c r="C1859" i="2"/>
  <c r="C1861" i="2"/>
  <c r="C1927" i="2"/>
  <c r="C1929" i="2"/>
  <c r="C1931" i="2"/>
  <c r="C1933" i="2"/>
  <c r="C1935" i="2"/>
  <c r="C1937" i="2"/>
  <c r="C1939" i="2"/>
  <c r="C1941" i="2"/>
  <c r="C1943" i="2"/>
  <c r="C2023" i="2"/>
  <c r="C2025" i="2"/>
  <c r="C2027" i="2"/>
  <c r="C2037" i="2"/>
  <c r="C2028" i="2"/>
  <c r="C2030" i="2"/>
  <c r="C2031" i="2"/>
  <c r="C2033" i="2"/>
  <c r="C2035" i="2"/>
  <c r="C2041" i="2"/>
  <c r="C2043" i="2"/>
  <c r="C2045" i="2"/>
  <c r="C2047" i="2"/>
  <c r="C2049" i="2"/>
  <c r="C2051" i="2"/>
  <c r="C2144" i="2"/>
  <c r="C2146" i="2"/>
  <c r="C2148" i="2"/>
  <c r="C2150" i="2"/>
  <c r="C2152" i="2"/>
  <c r="C2154" i="2"/>
  <c r="C2136" i="2"/>
  <c r="C2138" i="2"/>
  <c r="C2140" i="2"/>
  <c r="C2142" i="2"/>
  <c r="C2222" i="2"/>
  <c r="C2223" i="2"/>
  <c r="C2225" i="2"/>
  <c r="C2227" i="2"/>
  <c r="C2229" i="2"/>
  <c r="C2230" i="2"/>
  <c r="C2235" i="2"/>
  <c r="C2236" i="2"/>
  <c r="C2238" i="2"/>
  <c r="C2240" i="2"/>
  <c r="C2242" i="2"/>
  <c r="C2244" i="2"/>
  <c r="C2305" i="2"/>
  <c r="C2307" i="2"/>
  <c r="C2309" i="2"/>
  <c r="C2311" i="2"/>
  <c r="C2313" i="2"/>
  <c r="C2315" i="2"/>
  <c r="C2317" i="2"/>
  <c r="C2319" i="2"/>
  <c r="C2321" i="2"/>
  <c r="B55" i="2"/>
  <c r="B69" i="2"/>
  <c r="B70" i="2"/>
  <c r="B59" i="2"/>
  <c r="B71" i="2"/>
  <c r="B72" i="2"/>
  <c r="B63" i="2"/>
  <c r="B64" i="2"/>
  <c r="B66" i="2"/>
  <c r="B75" i="2"/>
  <c r="B77" i="2"/>
  <c r="B79" i="2"/>
  <c r="B81" i="2"/>
  <c r="B83" i="2"/>
  <c r="B85" i="2"/>
  <c r="B87" i="2"/>
  <c r="B169" i="2"/>
  <c r="B171" i="2"/>
  <c r="B180" i="2"/>
  <c r="B173" i="2"/>
  <c r="B175" i="2"/>
  <c r="B181" i="2"/>
  <c r="B178" i="2"/>
  <c r="B183" i="2"/>
  <c r="B185" i="2"/>
  <c r="B187" i="2"/>
  <c r="B189" i="2"/>
  <c r="B191" i="2"/>
  <c r="B234" i="2"/>
  <c r="B236" i="2"/>
  <c r="B238" i="2"/>
  <c r="B240" i="2"/>
  <c r="B242" i="2"/>
  <c r="B244" i="2"/>
  <c r="B246" i="2"/>
  <c r="B248" i="2"/>
  <c r="B250" i="2"/>
  <c r="B252" i="2"/>
  <c r="B254" i="2"/>
  <c r="B256" i="2"/>
  <c r="B258" i="2"/>
  <c r="B260" i="2"/>
  <c r="B262" i="2"/>
  <c r="B362" i="2"/>
  <c r="B346" i="2"/>
  <c r="B364" i="2"/>
  <c r="B348" i="2"/>
  <c r="B350" i="2"/>
  <c r="B351" i="2"/>
  <c r="B352" i="2"/>
  <c r="B354" i="2"/>
  <c r="B367" i="2"/>
  <c r="B369" i="2"/>
  <c r="B371" i="2"/>
  <c r="B373" i="2"/>
  <c r="B375" i="2"/>
  <c r="B377" i="2"/>
  <c r="B379" i="2"/>
  <c r="B468" i="2"/>
  <c r="B488" i="2"/>
  <c r="B470" i="2"/>
  <c r="B490" i="2"/>
  <c r="B473" i="2"/>
  <c r="B475" i="2"/>
  <c r="B476" i="2"/>
  <c r="B478" i="2"/>
  <c r="B492" i="2"/>
  <c r="B481" i="2"/>
  <c r="B494" i="2"/>
  <c r="B496" i="2"/>
  <c r="B498" i="2"/>
  <c r="B500" i="2"/>
  <c r="B502" i="2"/>
  <c r="B504" i="2"/>
  <c r="B506" i="2"/>
  <c r="B508" i="2"/>
  <c r="B600" i="2"/>
  <c r="B613" i="2"/>
  <c r="B603" i="2"/>
  <c r="B605" i="2"/>
  <c r="B607" i="2"/>
  <c r="B609" i="2"/>
  <c r="B611" i="2"/>
  <c r="B614" i="2"/>
  <c r="B616" i="2"/>
  <c r="B618" i="2"/>
  <c r="B620" i="2"/>
  <c r="B622" i="2"/>
  <c r="B624" i="2"/>
  <c r="B626" i="2"/>
  <c r="B628" i="2"/>
  <c r="B630" i="2"/>
  <c r="B738" i="2"/>
  <c r="B740" i="2"/>
  <c r="B742" i="2"/>
  <c r="B744" i="2"/>
  <c r="B746" i="2"/>
  <c r="B748" i="2"/>
  <c r="B724" i="2"/>
  <c r="B750" i="2"/>
  <c r="B726" i="2"/>
  <c r="B728" i="2"/>
  <c r="B752" i="2"/>
  <c r="B731" i="2"/>
  <c r="B753" i="2"/>
  <c r="B754" i="2"/>
  <c r="B755" i="2"/>
  <c r="B756" i="2"/>
  <c r="B826" i="2"/>
  <c r="B827" i="2"/>
  <c r="B828" i="2"/>
  <c r="B829" i="2"/>
  <c r="B824" i="2"/>
  <c r="B830" i="2"/>
  <c r="B832" i="2"/>
  <c r="B834" i="2"/>
  <c r="B836" i="2"/>
  <c r="B879" i="2"/>
  <c r="B881" i="2"/>
  <c r="B883" i="2"/>
  <c r="B885" i="2"/>
  <c r="B887" i="2"/>
  <c r="B889" i="2"/>
  <c r="B891" i="2"/>
  <c r="B893" i="2"/>
  <c r="B984" i="2"/>
  <c r="B973" i="2"/>
  <c r="B975" i="2"/>
  <c r="B977" i="2"/>
  <c r="B979" i="2"/>
  <c r="B981" i="2"/>
  <c r="B985" i="2"/>
  <c r="B986" i="2"/>
  <c r="B988" i="2"/>
  <c r="B990" i="2"/>
  <c r="B992" i="2"/>
  <c r="B994" i="2"/>
  <c r="B996" i="2"/>
  <c r="B998" i="2"/>
  <c r="B1078" i="2"/>
  <c r="B1079" i="2"/>
  <c r="B1071" i="2"/>
  <c r="B1073" i="2"/>
  <c r="B1075" i="2"/>
  <c r="B1077" i="2"/>
  <c r="B1081" i="2"/>
  <c r="B1083" i="2"/>
  <c r="B1085" i="2"/>
  <c r="B1087" i="2"/>
  <c r="B1089" i="2"/>
  <c r="B1161" i="2"/>
  <c r="B1151" i="2"/>
  <c r="B1153" i="2"/>
  <c r="B1155" i="2"/>
  <c r="B1157" i="2"/>
  <c r="B1158" i="2"/>
  <c r="B1164" i="2"/>
  <c r="B1166" i="2"/>
  <c r="B1168" i="2"/>
  <c r="B1170" i="2"/>
  <c r="B1172" i="2"/>
  <c r="B1174" i="2"/>
  <c r="B1239" i="2"/>
  <c r="B1240" i="2"/>
  <c r="B1233" i="2"/>
  <c r="B1235" i="2"/>
  <c r="B1237" i="2"/>
  <c r="B1242" i="2"/>
  <c r="B1244" i="2"/>
  <c r="B1246" i="2"/>
  <c r="B1248" i="2"/>
  <c r="B1325" i="2"/>
  <c r="B1327" i="2"/>
  <c r="B1328" i="2"/>
  <c r="B1330" i="2"/>
  <c r="B1332" i="2"/>
  <c r="B1334" i="2"/>
  <c r="B1336" i="2"/>
  <c r="B1338" i="2"/>
  <c r="B1341" i="2"/>
  <c r="B1343" i="2"/>
  <c r="B1345" i="2"/>
  <c r="B1347" i="2"/>
  <c r="B1349" i="2"/>
  <c r="B1351" i="2"/>
  <c r="B1353" i="2"/>
  <c r="B1422" i="2"/>
  <c r="B1424" i="2"/>
  <c r="B1426" i="2"/>
  <c r="B1428" i="2"/>
  <c r="B1430" i="2"/>
  <c r="B1439" i="2"/>
  <c r="B1441" i="2"/>
  <c r="B1443" i="2"/>
  <c r="B1445" i="2"/>
  <c r="B1447" i="2"/>
  <c r="B1449" i="2"/>
  <c r="B1451" i="2"/>
  <c r="B1453" i="2"/>
  <c r="B1455" i="2"/>
  <c r="B1457" i="2"/>
  <c r="B1533" i="2"/>
  <c r="B1534" i="2"/>
  <c r="B1543" i="2"/>
  <c r="B1537" i="2"/>
  <c r="B1545" i="2"/>
  <c r="B1539" i="2"/>
  <c r="B1541" i="2"/>
  <c r="B1547" i="2"/>
  <c r="B1549" i="2"/>
  <c r="B1551" i="2"/>
  <c r="B1553" i="2"/>
  <c r="B1555" i="2"/>
  <c r="B1658" i="2"/>
  <c r="B1660" i="2"/>
  <c r="B1662" i="2"/>
  <c r="B1663" i="2"/>
  <c r="B1645" i="2"/>
  <c r="B1666" i="2"/>
  <c r="B1646" i="2"/>
  <c r="B1647" i="2"/>
  <c r="B1669" i="2"/>
  <c r="B1650" i="2"/>
  <c r="B1652" i="2"/>
  <c r="B1654" i="2"/>
  <c r="B1670" i="2"/>
  <c r="B1672" i="2"/>
  <c r="B1674" i="2"/>
  <c r="B1676" i="2"/>
  <c r="B1678" i="2"/>
  <c r="B1680" i="2"/>
  <c r="B1731" i="2"/>
  <c r="B1733" i="2"/>
  <c r="B1735" i="2"/>
  <c r="B1737" i="2"/>
  <c r="B1739" i="2"/>
  <c r="B1741" i="2"/>
  <c r="B1743" i="2"/>
  <c r="B1745" i="2"/>
  <c r="B1747" i="2"/>
  <c r="B1749" i="2"/>
  <c r="B1836" i="2"/>
  <c r="B1838" i="2"/>
  <c r="B1825" i="2"/>
  <c r="B1826" i="2"/>
  <c r="B1842" i="2"/>
  <c r="B1844" i="2"/>
  <c r="B1828" i="2"/>
  <c r="B1829" i="2"/>
  <c r="B1847" i="2"/>
  <c r="B1848" i="2"/>
  <c r="B1831" i="2"/>
  <c r="B1832" i="2"/>
  <c r="B1834" i="2"/>
  <c r="B1852" i="2"/>
  <c r="B1854" i="2"/>
  <c r="B1856" i="2"/>
  <c r="B1858" i="2"/>
  <c r="B1860" i="2"/>
  <c r="B1926" i="2"/>
  <c r="B1928" i="2"/>
  <c r="B1930" i="2"/>
  <c r="B1932" i="2"/>
  <c r="B1934" i="2"/>
  <c r="B1936" i="2"/>
  <c r="B1938" i="2"/>
  <c r="B1940" i="2"/>
  <c r="B1942" i="2"/>
  <c r="B2022" i="2"/>
  <c r="B2024" i="2"/>
  <c r="B2026" i="2"/>
  <c r="B2036" i="2"/>
  <c r="B2038" i="2"/>
  <c r="B2029" i="2"/>
  <c r="B2039" i="2"/>
  <c r="B2032" i="2"/>
  <c r="B2034" i="2"/>
  <c r="B2040" i="2"/>
  <c r="B2042" i="2"/>
  <c r="B2044" i="2"/>
  <c r="B2046" i="2"/>
  <c r="B2048" i="2"/>
  <c r="B2050" i="2"/>
  <c r="B2052" i="2"/>
  <c r="B2145" i="2"/>
  <c r="B2147" i="2"/>
  <c r="B2149" i="2"/>
  <c r="B2151" i="2"/>
  <c r="B2153" i="2"/>
  <c r="B2135" i="2"/>
  <c r="B2137" i="2"/>
  <c r="B2139" i="2"/>
  <c r="B2141" i="2"/>
  <c r="B2143" i="2"/>
  <c r="B2233" i="2"/>
  <c r="B2224" i="2"/>
  <c r="B2226" i="2"/>
  <c r="B2228" i="2"/>
  <c r="B2234" i="2"/>
  <c r="B2231" i="2"/>
  <c r="B2232" i="2"/>
  <c r="B2237" i="2"/>
  <c r="B2239" i="2"/>
  <c r="B2241" i="2"/>
  <c r="B2243" i="2"/>
  <c r="B2304" i="2"/>
  <c r="B2306" i="2"/>
  <c r="B2308" i="2"/>
  <c r="B2310" i="2"/>
  <c r="B2312" i="2"/>
  <c r="B2314" i="2"/>
  <c r="B2316" i="2"/>
  <c r="B2318" i="2"/>
  <c r="B2320" i="2"/>
  <c r="B68" i="2"/>
  <c r="B2321" i="2"/>
  <c r="B2317" i="2"/>
  <c r="B2313" i="2"/>
  <c r="B2309" i="2"/>
  <c r="B2305" i="2"/>
  <c r="B2242" i="2"/>
  <c r="B2238" i="2"/>
  <c r="B2235" i="2"/>
  <c r="B2229" i="2"/>
  <c r="B2225" i="2"/>
  <c r="B2222" i="2"/>
  <c r="B2140" i="2"/>
  <c r="B2136" i="2"/>
  <c r="B2152" i="2"/>
  <c r="B2148" i="2"/>
  <c r="B2144" i="2"/>
  <c r="B2049" i="2"/>
  <c r="B2045" i="2"/>
  <c r="B2041" i="2"/>
  <c r="B2033" i="2"/>
  <c r="B2030" i="2"/>
  <c r="B2037" i="2"/>
  <c r="B2025" i="2"/>
  <c r="B1943" i="2"/>
  <c r="B1939" i="2"/>
  <c r="B1935" i="2"/>
  <c r="B1931" i="2"/>
  <c r="B1927" i="2"/>
  <c r="B1859" i="2"/>
  <c r="B1855" i="2"/>
  <c r="B1851" i="2"/>
  <c r="B1850" i="2"/>
  <c r="B1830" i="2"/>
  <c r="B1845" i="2"/>
  <c r="B1843" i="2"/>
  <c r="B1840" i="2"/>
  <c r="B1837" i="2"/>
  <c r="B1748" i="2"/>
  <c r="B1744" i="2"/>
  <c r="B1740" i="2"/>
  <c r="B1736" i="2"/>
  <c r="B1732" i="2"/>
  <c r="B1679" i="2"/>
  <c r="B1675" i="2"/>
  <c r="B1671" i="2"/>
  <c r="B1653" i="2"/>
  <c r="B1649" i="2"/>
  <c r="B1668" i="2"/>
  <c r="B1665" i="2"/>
  <c r="B1644" i="2"/>
  <c r="B1659" i="2"/>
  <c r="B1554" i="2"/>
  <c r="B1550" i="2"/>
  <c r="B1546" i="2"/>
  <c r="B1538" i="2"/>
  <c r="B1536" i="2"/>
  <c r="B1542" i="2"/>
  <c r="B1456" i="2"/>
  <c r="B1452" i="2"/>
  <c r="B1448" i="2"/>
  <c r="B1444" i="2"/>
  <c r="B1440" i="2"/>
  <c r="B1429" i="2"/>
  <c r="B1425" i="2"/>
  <c r="B1421" i="2"/>
  <c r="B1350" i="2"/>
  <c r="B1346" i="2"/>
  <c r="B1342" i="2"/>
  <c r="B1337" i="2"/>
  <c r="B1333" i="2"/>
  <c r="B1329" i="2"/>
  <c r="B1326" i="2"/>
  <c r="B1247" i="2"/>
  <c r="B1243" i="2"/>
  <c r="B1236" i="2"/>
  <c r="B1241" i="2"/>
  <c r="B1175" i="2"/>
  <c r="B1171" i="2"/>
  <c r="B1167" i="2"/>
  <c r="B1163" i="2"/>
  <c r="B1156" i="2"/>
  <c r="B1152" i="2"/>
  <c r="B1160" i="2"/>
  <c r="B1086" i="2"/>
  <c r="B1082" i="2"/>
  <c r="B1076" i="2"/>
  <c r="B1072" i="2"/>
  <c r="B1069" i="2"/>
  <c r="B997" i="2"/>
  <c r="B993" i="2"/>
  <c r="B989" i="2"/>
  <c r="B983" i="2"/>
  <c r="B980" i="2"/>
  <c r="B976" i="2"/>
  <c r="B972" i="2"/>
  <c r="B894" i="2"/>
  <c r="B890" i="2"/>
  <c r="B886" i="2"/>
  <c r="B882" i="2"/>
  <c r="B878" i="2"/>
  <c r="B833" i="2"/>
  <c r="B825" i="2"/>
  <c r="B822" i="2"/>
  <c r="B820" i="2"/>
  <c r="B735" i="2"/>
  <c r="B733" i="2"/>
  <c r="B730" i="2"/>
  <c r="B727" i="2"/>
  <c r="B725" i="2"/>
  <c r="B747" i="2"/>
  <c r="B743" i="2"/>
  <c r="B739" i="2"/>
  <c r="B629" i="2"/>
  <c r="B625" i="2"/>
  <c r="B621" i="2"/>
  <c r="B617" i="2"/>
  <c r="B612" i="2"/>
  <c r="B608" i="2"/>
  <c r="B604" i="2"/>
  <c r="B601" i="2"/>
  <c r="B507" i="2"/>
  <c r="B503" i="2"/>
  <c r="B499" i="2"/>
  <c r="B495" i="2"/>
  <c r="B480" i="2"/>
  <c r="B477" i="2"/>
  <c r="B474" i="2"/>
  <c r="B471" i="2"/>
  <c r="B469" i="2"/>
  <c r="B378" i="2"/>
  <c r="B374" i="2"/>
  <c r="B370" i="2"/>
  <c r="B355" i="2"/>
  <c r="B366" i="2"/>
  <c r="B349" i="2"/>
  <c r="B363" i="2"/>
  <c r="B361" i="2"/>
  <c r="B259" i="2"/>
  <c r="B255" i="2"/>
  <c r="B251" i="2"/>
  <c r="B247" i="2"/>
  <c r="B243" i="2"/>
  <c r="B239" i="2"/>
  <c r="B235" i="2"/>
  <c r="B190" i="2"/>
  <c r="B186" i="2"/>
  <c r="B182" i="2"/>
  <c r="B176" i="2"/>
  <c r="B172" i="2"/>
  <c r="B170" i="2"/>
  <c r="B86" i="2"/>
  <c r="B82" i="2"/>
  <c r="B78" i="2"/>
  <c r="B74" i="2"/>
  <c r="B73" i="2"/>
  <c r="B61" i="2"/>
  <c r="B58" i="2"/>
  <c r="B56" i="2"/>
  <c r="C2320" i="2"/>
  <c r="C2316" i="2"/>
  <c r="C2312" i="2"/>
  <c r="C2308" i="2"/>
  <c r="C2304" i="2"/>
  <c r="C2241" i="2"/>
  <c r="C2237" i="2"/>
  <c r="C2231" i="2"/>
  <c r="C2228" i="2"/>
  <c r="C2224" i="2"/>
  <c r="C2143" i="2"/>
  <c r="C2139" i="2"/>
  <c r="C2135" i="2"/>
  <c r="C2151" i="2"/>
  <c r="C2147" i="2"/>
  <c r="C2052" i="2"/>
  <c r="C2048" i="2"/>
  <c r="C2044" i="2"/>
  <c r="C2040" i="2"/>
  <c r="C2032" i="2"/>
  <c r="C2029" i="2"/>
  <c r="C2036" i="2"/>
  <c r="C2024" i="2"/>
  <c r="C1942" i="2"/>
  <c r="C1938" i="2"/>
  <c r="C1934" i="2"/>
  <c r="C1930" i="2"/>
  <c r="C1926" i="2"/>
  <c r="C1858" i="2"/>
  <c r="C1854" i="2"/>
  <c r="C1834" i="2"/>
  <c r="C1831" i="2"/>
  <c r="C1847" i="2"/>
  <c r="C1828" i="2"/>
  <c r="C1842" i="2"/>
  <c r="C1825" i="2"/>
  <c r="C1836" i="2"/>
  <c r="C1747" i="2"/>
  <c r="C1743" i="2"/>
  <c r="C1739" i="2"/>
  <c r="C1735" i="2"/>
  <c r="C1731" i="2"/>
  <c r="C1678" i="2"/>
  <c r="C1674" i="2"/>
  <c r="C1670" i="2"/>
  <c r="C1652" i="2"/>
  <c r="C1669" i="2"/>
  <c r="C1646" i="2"/>
  <c r="C1645" i="2"/>
  <c r="C1662" i="2"/>
  <c r="C1658" i="2"/>
  <c r="C1553" i="2"/>
  <c r="C1549" i="2"/>
  <c r="C1541" i="2"/>
  <c r="C1545" i="2"/>
  <c r="C1543" i="2"/>
  <c r="C1533" i="2"/>
  <c r="C1455" i="2"/>
  <c r="C1451" i="2"/>
  <c r="C1447" i="2"/>
  <c r="C1443" i="2"/>
  <c r="C1439" i="2"/>
  <c r="C1428" i="2"/>
  <c r="C1424" i="2"/>
  <c r="C1353" i="2"/>
  <c r="C1349" i="2"/>
  <c r="C1345" i="2"/>
  <c r="C1341" i="2"/>
  <c r="C1336" i="2"/>
  <c r="C1332" i="2"/>
  <c r="C1328" i="2"/>
  <c r="C1325" i="2"/>
  <c r="C1246" i="2"/>
  <c r="C1242" i="2"/>
  <c r="C1235" i="2"/>
  <c r="C1240" i="2"/>
  <c r="C1174" i="2"/>
  <c r="C1170" i="2"/>
  <c r="C1166" i="2"/>
  <c r="C1158" i="2"/>
  <c r="C1155" i="2"/>
  <c r="C1151" i="2"/>
  <c r="C1089" i="2"/>
  <c r="C1085" i="2"/>
  <c r="C1081" i="2"/>
  <c r="C1075" i="2"/>
  <c r="C1071" i="2"/>
  <c r="C1078" i="2"/>
  <c r="C996" i="2"/>
  <c r="C992" i="2"/>
  <c r="C988" i="2"/>
  <c r="C985" i="2"/>
  <c r="C979" i="2"/>
  <c r="C975" i="2"/>
  <c r="C984" i="2"/>
  <c r="C893" i="2"/>
  <c r="C889" i="2"/>
  <c r="C885" i="2"/>
  <c r="C881" i="2"/>
  <c r="C836" i="2"/>
  <c r="C832" i="2"/>
  <c r="C824" i="2"/>
  <c r="C828" i="2"/>
  <c r="C826" i="2"/>
  <c r="C755" i="2"/>
  <c r="C753" i="2"/>
  <c r="C752" i="2"/>
  <c r="C726" i="2"/>
  <c r="C724" i="2"/>
  <c r="C746" i="2"/>
  <c r="C742" i="2"/>
  <c r="C738" i="2"/>
  <c r="C628" i="2"/>
  <c r="C624" i="2"/>
  <c r="C620" i="2"/>
  <c r="C616" i="2"/>
  <c r="C611" i="2"/>
  <c r="C607" i="2"/>
  <c r="C603" i="2"/>
  <c r="C600" i="2"/>
  <c r="C506" i="2"/>
  <c r="C502" i="2"/>
  <c r="C498" i="2"/>
  <c r="C494" i="2"/>
  <c r="C492" i="2"/>
  <c r="C476" i="2"/>
  <c r="C473" i="2"/>
  <c r="C470" i="2"/>
  <c r="C468" i="2"/>
  <c r="C377" i="2"/>
  <c r="C373" i="2"/>
  <c r="C369" i="2"/>
  <c r="C354" i="2"/>
  <c r="C351" i="2"/>
  <c r="C348" i="2"/>
  <c r="C346" i="2"/>
  <c r="C262" i="2"/>
  <c r="C258" i="2"/>
  <c r="C254" i="2"/>
  <c r="C250" i="2"/>
  <c r="C246" i="2"/>
  <c r="C242" i="2"/>
  <c r="C238" i="2"/>
  <c r="C234" i="2"/>
  <c r="C189" i="2"/>
  <c r="C185" i="2"/>
  <c r="C178" i="2"/>
  <c r="C175" i="2"/>
  <c r="C180" i="2"/>
  <c r="C169" i="2"/>
  <c r="C85" i="2"/>
  <c r="C81" i="2"/>
  <c r="C77" i="2"/>
  <c r="C66" i="2"/>
  <c r="C63" i="2"/>
  <c r="C71" i="2"/>
  <c r="C70" i="2"/>
  <c r="C55" i="2"/>
  <c r="D2319" i="2"/>
  <c r="D2315" i="2"/>
  <c r="D2311" i="2"/>
  <c r="D2307" i="2"/>
  <c r="D2244" i="2"/>
  <c r="D2240" i="2"/>
  <c r="D2236" i="2"/>
  <c r="D2230" i="2"/>
  <c r="D2227" i="2"/>
  <c r="D2223" i="2"/>
  <c r="D2142" i="2"/>
  <c r="D2138" i="2"/>
  <c r="D2154" i="2"/>
  <c r="D2150" i="2"/>
  <c r="D2146" i="2"/>
  <c r="D2051" i="2"/>
  <c r="D2047" i="2"/>
  <c r="D2043" i="2"/>
  <c r="D2035" i="2"/>
  <c r="D2031" i="2"/>
  <c r="D2028" i="2"/>
  <c r="D2027" i="2"/>
  <c r="D2023" i="2"/>
  <c r="D1941" i="2"/>
  <c r="D1937" i="2"/>
  <c r="D1933" i="2"/>
  <c r="D1929" i="2"/>
  <c r="D1861" i="2"/>
  <c r="D1857" i="2"/>
  <c r="D1853" i="2"/>
  <c r="D1833" i="2"/>
  <c r="D1849" i="2"/>
  <c r="D1846" i="2"/>
  <c r="D1827" i="2"/>
  <c r="D1841" i="2"/>
  <c r="D1839" i="2"/>
  <c r="D1750" i="2"/>
  <c r="D1746" i="2"/>
  <c r="D1742" i="2"/>
  <c r="D1738" i="2"/>
  <c r="D1734" i="2"/>
  <c r="D1730" i="2"/>
  <c r="D1677" i="2"/>
  <c r="D1673" i="2"/>
  <c r="D1655" i="2"/>
  <c r="D1651" i="2"/>
  <c r="D1648" i="2"/>
  <c r="D1667" i="2"/>
  <c r="D1664" i="2"/>
  <c r="D1661" i="2"/>
  <c r="D1657" i="2"/>
  <c r="D1552" i="2"/>
  <c r="D1548" i="2"/>
  <c r="D1540" i="2"/>
  <c r="D1544" i="2"/>
  <c r="D1535" i="2"/>
  <c r="D1532" i="2"/>
  <c r="D1454" i="2"/>
  <c r="D1450" i="2"/>
  <c r="D1446" i="2"/>
  <c r="D1442" i="2"/>
  <c r="D1438" i="2"/>
  <c r="D1427" i="2"/>
  <c r="D1423" i="2"/>
  <c r="D1352" i="2"/>
  <c r="D1348" i="2"/>
  <c r="D1344" i="2"/>
  <c r="D1340" i="2"/>
  <c r="D1335" i="2"/>
  <c r="D1331" i="2"/>
  <c r="D1339" i="2"/>
  <c r="D1249" i="2"/>
  <c r="D1245" i="2"/>
  <c r="D1238" i="2"/>
  <c r="D1234" i="2"/>
  <c r="D1232" i="2"/>
  <c r="D1173" i="2"/>
  <c r="D1169" i="2"/>
  <c r="D1165" i="2"/>
  <c r="D1162" i="2"/>
  <c r="D1154" i="2"/>
  <c r="D1150" i="2"/>
  <c r="D1088" i="2"/>
  <c r="D1084" i="2"/>
  <c r="D1080" i="2"/>
  <c r="D1074" i="2"/>
  <c r="D1070" i="2"/>
  <c r="D1068" i="2"/>
  <c r="D995" i="2"/>
  <c r="D991" i="2"/>
  <c r="D987" i="2"/>
  <c r="D982" i="2"/>
  <c r="D978" i="2"/>
  <c r="D974" i="2"/>
  <c r="D892" i="2"/>
  <c r="D888" i="2"/>
  <c r="D884" i="2"/>
  <c r="D880" i="2"/>
  <c r="D835" i="2"/>
  <c r="D831" i="2"/>
  <c r="D823" i="2"/>
  <c r="D821" i="2"/>
  <c r="D736" i="2"/>
  <c r="D734" i="2"/>
  <c r="D732" i="2"/>
  <c r="D729" i="2"/>
  <c r="D751" i="2"/>
  <c r="D749" i="2"/>
  <c r="D745" i="2"/>
  <c r="D741" i="2"/>
  <c r="D737" i="2"/>
  <c r="D627" i="2"/>
  <c r="D623" i="2"/>
  <c r="D619" i="2"/>
  <c r="D615" i="2"/>
  <c r="D610" i="2"/>
  <c r="D606" i="2"/>
  <c r="D602" i="2"/>
  <c r="D509" i="2"/>
  <c r="D505" i="2"/>
  <c r="D501" i="2"/>
  <c r="D497" i="2"/>
  <c r="D493" i="2"/>
  <c r="D479" i="2"/>
  <c r="D491" i="2"/>
  <c r="D472" i="2"/>
  <c r="D489" i="2"/>
  <c r="D467" i="2"/>
  <c r="D376" i="2"/>
  <c r="D372" i="2"/>
  <c r="D368" i="2"/>
  <c r="D353" i="2"/>
  <c r="D365" i="2"/>
  <c r="D347" i="2"/>
  <c r="D345" i="2"/>
  <c r="D261" i="2"/>
  <c r="D257" i="2"/>
  <c r="D253" i="2"/>
  <c r="D249" i="2"/>
  <c r="D245" i="2"/>
  <c r="D241" i="2"/>
  <c r="D237" i="2"/>
  <c r="D233" i="2"/>
  <c r="D188" i="2"/>
  <c r="D184" i="2"/>
  <c r="D177" i="2"/>
  <c r="D174" i="2"/>
  <c r="D179" i="2"/>
  <c r="D168" i="2"/>
  <c r="D84" i="2"/>
  <c r="D80" i="2"/>
  <c r="D76" i="2"/>
  <c r="D65" i="2"/>
  <c r="D62" i="2"/>
  <c r="D60" i="2"/>
  <c r="D57" i="2"/>
  <c r="E68" i="2"/>
  <c r="E2318" i="2"/>
  <c r="E2314" i="2"/>
  <c r="E2310" i="2"/>
  <c r="E2306" i="2"/>
  <c r="E2243" i="2"/>
  <c r="E2239" i="2"/>
  <c r="E2232" i="2"/>
  <c r="E2234" i="2"/>
  <c r="E2226" i="2"/>
  <c r="E2233" i="2"/>
  <c r="E2141" i="2"/>
  <c r="E2137" i="2"/>
  <c r="E2153" i="2"/>
  <c r="E2149" i="2"/>
  <c r="E2145" i="2"/>
  <c r="E2050" i="2"/>
  <c r="E2046" i="2"/>
  <c r="E2042" i="2"/>
  <c r="E2034" i="2"/>
  <c r="E2039" i="2"/>
  <c r="E2038" i="2"/>
  <c r="E2026" i="2"/>
  <c r="E2022" i="2"/>
  <c r="E1940" i="2"/>
  <c r="E1936" i="2"/>
  <c r="E1932" i="2"/>
  <c r="E1928" i="2"/>
  <c r="E1860" i="2"/>
  <c r="E1856" i="2"/>
  <c r="E1852" i="2"/>
  <c r="E1832" i="2"/>
  <c r="E1848" i="2"/>
  <c r="E1829" i="2"/>
  <c r="E1844" i="2"/>
  <c r="E1826" i="2"/>
  <c r="E1838" i="2"/>
  <c r="E1749" i="2"/>
  <c r="E1745" i="2"/>
  <c r="E1741" i="2"/>
  <c r="E1737" i="2"/>
  <c r="E1733" i="2"/>
  <c r="E1680" i="2"/>
  <c r="E1676" i="2"/>
  <c r="E1672" i="2"/>
  <c r="E1654" i="2"/>
  <c r="E1650" i="2"/>
  <c r="E1647" i="2"/>
  <c r="E1666" i="2"/>
  <c r="E1663" i="2"/>
  <c r="E1660" i="2"/>
  <c r="E1555" i="2"/>
  <c r="E1551" i="2"/>
  <c r="E1547" i="2"/>
  <c r="E1539" i="2"/>
  <c r="E1537" i="2"/>
  <c r="E1534" i="2"/>
  <c r="E1457" i="2"/>
  <c r="E1453" i="2"/>
  <c r="E1449" i="2"/>
  <c r="E1445" i="2"/>
  <c r="E1441" i="2"/>
  <c r="E1430" i="2"/>
  <c r="E1426" i="2"/>
  <c r="E1422" i="2"/>
  <c r="E1351" i="2"/>
  <c r="E1347" i="2"/>
  <c r="E1343" i="2"/>
  <c r="E1338" i="2"/>
  <c r="E1334" i="2"/>
  <c r="E1330" i="2"/>
  <c r="E1327" i="2"/>
  <c r="E1248" i="2"/>
  <c r="E1244" i="2"/>
  <c r="E1237" i="2"/>
  <c r="E1233" i="2"/>
  <c r="E1239" i="2"/>
  <c r="E1172" i="2"/>
  <c r="E1168" i="2"/>
  <c r="E1164" i="2"/>
  <c r="E1157" i="2"/>
  <c r="E1153" i="2"/>
  <c r="E1161" i="2"/>
  <c r="E1087" i="2"/>
  <c r="E1083" i="2"/>
  <c r="E1077" i="2"/>
  <c r="E1073" i="2"/>
  <c r="E1079" i="2"/>
  <c r="E998" i="2"/>
  <c r="E994" i="2"/>
  <c r="E990" i="2"/>
  <c r="E986" i="2"/>
  <c r="E981" i="2"/>
  <c r="E977" i="2"/>
  <c r="E973" i="2"/>
  <c r="E891" i="2"/>
  <c r="E887" i="2"/>
  <c r="E883" i="2"/>
  <c r="E879" i="2"/>
  <c r="E834" i="2"/>
  <c r="E830" i="2"/>
  <c r="E829" i="2"/>
  <c r="E827" i="2"/>
  <c r="E756" i="2"/>
  <c r="E754" i="2"/>
  <c r="E731" i="2"/>
  <c r="E728" i="2"/>
  <c r="E750" i="2"/>
  <c r="E748" i="2"/>
  <c r="E744" i="2"/>
  <c r="E740" i="2"/>
  <c r="E630" i="2"/>
  <c r="E626" i="2"/>
  <c r="E622" i="2"/>
  <c r="E615" i="2"/>
  <c r="E606" i="2"/>
  <c r="E509" i="2"/>
  <c r="E501" i="2"/>
  <c r="E493" i="2"/>
  <c r="E491" i="2"/>
  <c r="E489" i="2"/>
  <c r="E376" i="2"/>
  <c r="E368" i="2"/>
  <c r="E365" i="2"/>
  <c r="E345" i="2"/>
  <c r="E257" i="2"/>
  <c r="E249" i="2"/>
  <c r="E241" i="2"/>
  <c r="E233" i="2"/>
  <c r="E184" i="2"/>
  <c r="E174" i="2"/>
  <c r="E168" i="2"/>
  <c r="E80" i="2"/>
  <c r="E65" i="2"/>
  <c r="E60" i="2"/>
  <c r="F68" i="2"/>
  <c r="F2314" i="2"/>
  <c r="F2306" i="2"/>
  <c r="F2239" i="2"/>
  <c r="F2234" i="2"/>
  <c r="F2233" i="2"/>
  <c r="F2137" i="2"/>
  <c r="F2149" i="2"/>
  <c r="F2050" i="2"/>
  <c r="F2042" i="2"/>
  <c r="F2039" i="2"/>
  <c r="F2026" i="2"/>
  <c r="F1940" i="2"/>
  <c r="F1932" i="2"/>
  <c r="F1860" i="2"/>
  <c r="F1852" i="2"/>
  <c r="F1848" i="2"/>
  <c r="F1844" i="2"/>
  <c r="F1838" i="2"/>
  <c r="F1745" i="2"/>
  <c r="F1737" i="2"/>
  <c r="F1680" i="2"/>
  <c r="F1672" i="2"/>
  <c r="F1650" i="2"/>
  <c r="F1666" i="2"/>
  <c r="F1660" i="2"/>
  <c r="F1551" i="2"/>
  <c r="F1539" i="2"/>
  <c r="F1534" i="2"/>
  <c r="F1453" i="2"/>
  <c r="F1445" i="2"/>
  <c r="F1430" i="2"/>
  <c r="F1422" i="2"/>
  <c r="F1347" i="2"/>
  <c r="F1338" i="2"/>
  <c r="F1330" i="2"/>
  <c r="F1248" i="2"/>
  <c r="F1237" i="2"/>
  <c r="F1239" i="2"/>
  <c r="F1168" i="2"/>
  <c r="F1157" i="2"/>
  <c r="F1161" i="2"/>
  <c r="F1083" i="2"/>
  <c r="F1073" i="2"/>
  <c r="F998" i="2"/>
  <c r="F990" i="2"/>
  <c r="F981" i="2"/>
  <c r="F973" i="2"/>
  <c r="F891" i="2"/>
  <c r="F883" i="2"/>
  <c r="F834" i="2"/>
  <c r="F829" i="2"/>
  <c r="F756" i="2"/>
  <c r="F731" i="2"/>
  <c r="F750" i="2"/>
  <c r="F744" i="2"/>
  <c r="F630" i="2"/>
  <c r="F622" i="2"/>
  <c r="F614" i="2"/>
  <c r="F605" i="2"/>
  <c r="F508" i="2"/>
  <c r="F500" i="2"/>
  <c r="F481" i="2"/>
  <c r="F475" i="2"/>
  <c r="F488" i="2"/>
  <c r="F375" i="2"/>
  <c r="F367" i="2"/>
  <c r="F350" i="2"/>
  <c r="F362" i="2"/>
  <c r="F256" i="2"/>
  <c r="F248" i="2"/>
  <c r="F240" i="2"/>
  <c r="F191" i="2"/>
  <c r="F183" i="2"/>
  <c r="F173" i="2"/>
  <c r="F87" i="2"/>
  <c r="F79" i="2"/>
  <c r="F64" i="2"/>
  <c r="F59" i="2"/>
  <c r="G2321" i="2"/>
  <c r="G2313" i="2"/>
  <c r="G2305" i="2"/>
  <c r="G2238" i="2"/>
  <c r="G2229" i="2"/>
  <c r="G2222" i="2"/>
  <c r="G2136" i="2"/>
  <c r="G2148" i="2"/>
  <c r="G2049" i="2"/>
  <c r="G2041" i="2"/>
  <c r="G2030" i="2"/>
  <c r="G2025" i="2"/>
  <c r="G1939" i="2"/>
  <c r="G1931" i="2"/>
  <c r="G1859" i="2"/>
  <c r="G1851" i="2"/>
  <c r="G1830" i="2"/>
  <c r="G1843" i="2"/>
  <c r="G1837" i="2"/>
  <c r="G1744" i="2"/>
  <c r="G1736" i="2"/>
  <c r="G1679" i="2"/>
  <c r="G1671" i="2"/>
  <c r="G1649" i="2"/>
  <c r="G1665" i="2"/>
  <c r="G1659" i="2"/>
  <c r="G1550" i="2"/>
  <c r="G1538" i="2"/>
  <c r="G1542" i="2"/>
  <c r="G1452" i="2"/>
  <c r="G1444" i="2"/>
  <c r="G1429" i="2"/>
  <c r="G1421" i="2"/>
  <c r="G1346" i="2"/>
  <c r="G1337" i="2"/>
  <c r="G1329" i="2"/>
  <c r="G1247" i="2"/>
  <c r="G1236" i="2"/>
  <c r="G1175" i="2"/>
  <c r="G1167" i="2"/>
  <c r="G1156" i="2"/>
  <c r="G1160" i="2"/>
  <c r="G1082" i="2"/>
  <c r="G1072" i="2"/>
  <c r="G997" i="2"/>
  <c r="G989" i="2"/>
  <c r="G980" i="2"/>
  <c r="G972" i="2"/>
  <c r="G890" i="2"/>
  <c r="G882" i="2"/>
  <c r="G833" i="2"/>
  <c r="G822" i="2"/>
  <c r="G735" i="2"/>
  <c r="G730" i="2"/>
  <c r="G725" i="2"/>
  <c r="G743" i="2"/>
  <c r="G629" i="2"/>
  <c r="G621" i="2"/>
  <c r="G612" i="2"/>
  <c r="G604" i="2"/>
  <c r="G507" i="2"/>
  <c r="G499" i="2"/>
  <c r="G480" i="2"/>
  <c r="G474" i="2"/>
  <c r="G469" i="2"/>
  <c r="G374" i="2"/>
  <c r="G355" i="2"/>
  <c r="G349" i="2"/>
  <c r="G361" i="2"/>
  <c r="G255" i="2"/>
  <c r="G247" i="2"/>
  <c r="G239" i="2"/>
  <c r="G190" i="2"/>
  <c r="G182" i="2"/>
  <c r="G172" i="2"/>
  <c r="G86" i="2"/>
  <c r="G78" i="2"/>
  <c r="G73" i="2"/>
  <c r="G58" i="2"/>
  <c r="H2320" i="2"/>
  <c r="H2312" i="2"/>
  <c r="H2304" i="2"/>
  <c r="H2237" i="2"/>
  <c r="H2228" i="2"/>
  <c r="H2143" i="2"/>
  <c r="H2135" i="2"/>
  <c r="H2147" i="2"/>
  <c r="H2048" i="2"/>
  <c r="H2040" i="2"/>
  <c r="H2029" i="2"/>
  <c r="H2024" i="2"/>
  <c r="H1938" i="2"/>
  <c r="H1930" i="2"/>
  <c r="H1858" i="2"/>
  <c r="H1834" i="2"/>
  <c r="H1847" i="2"/>
  <c r="H1842" i="2"/>
  <c r="H1836" i="2"/>
  <c r="H1743" i="2"/>
  <c r="H1735" i="2"/>
  <c r="H1678" i="2"/>
  <c r="H1670" i="2"/>
  <c r="H1669" i="2"/>
  <c r="H1645" i="2"/>
  <c r="H1658" i="2"/>
  <c r="H1549" i="2"/>
  <c r="H1545" i="2"/>
  <c r="H1533" i="2"/>
  <c r="H1451" i="2"/>
  <c r="H1443" i="2"/>
  <c r="H1428" i="2"/>
  <c r="H1353" i="2"/>
  <c r="H1345" i="2"/>
  <c r="H1336" i="2"/>
  <c r="H1328" i="2"/>
  <c r="H1246" i="2"/>
  <c r="H1235" i="2"/>
  <c r="H1174" i="2"/>
  <c r="H1166" i="2"/>
  <c r="H1155" i="2"/>
  <c r="H1089" i="2"/>
  <c r="H1081" i="2"/>
  <c r="H1071" i="2"/>
  <c r="H996" i="2"/>
  <c r="H988" i="2"/>
  <c r="H979" i="2"/>
  <c r="H984" i="2"/>
  <c r="H889" i="2"/>
  <c r="H881" i="2"/>
  <c r="H832" i="2"/>
  <c r="H828" i="2"/>
  <c r="H755" i="2"/>
  <c r="H752" i="2"/>
  <c r="H724" i="2"/>
  <c r="H742" i="2"/>
  <c r="H628" i="2"/>
  <c r="H620" i="2"/>
  <c r="H611" i="2"/>
  <c r="H603" i="2"/>
  <c r="H506" i="2"/>
  <c r="H498" i="2"/>
  <c r="H492" i="2"/>
  <c r="H473" i="2"/>
  <c r="H468" i="2"/>
  <c r="H373" i="2"/>
  <c r="H354" i="2"/>
  <c r="H348" i="2"/>
  <c r="H262" i="2"/>
  <c r="H254" i="2"/>
  <c r="H246" i="2"/>
  <c r="H238" i="2"/>
  <c r="H189" i="2"/>
  <c r="H178" i="2"/>
  <c r="H87" i="2"/>
  <c r="H64" i="2"/>
  <c r="I2321" i="2"/>
  <c r="I2305" i="2"/>
  <c r="I2229" i="2"/>
  <c r="I2136" i="2"/>
  <c r="I2049" i="2"/>
  <c r="I2030" i="2"/>
  <c r="I1939" i="2"/>
  <c r="I1859" i="2"/>
  <c r="I1830" i="2"/>
  <c r="I1837" i="2"/>
  <c r="I1736" i="2"/>
  <c r="I1671" i="2"/>
  <c r="I1665" i="2"/>
  <c r="I1550" i="2"/>
  <c r="I1542" i="2"/>
  <c r="I1444" i="2"/>
  <c r="I1421" i="2"/>
  <c r="I1337" i="2"/>
  <c r="I1247" i="2"/>
  <c r="I1175" i="2"/>
  <c r="I1156" i="2"/>
  <c r="I1082" i="2"/>
  <c r="I997" i="2"/>
  <c r="I980" i="2"/>
  <c r="I882" i="2"/>
  <c r="I822" i="2"/>
  <c r="I730" i="2"/>
  <c r="I743" i="2"/>
  <c r="I621" i="2"/>
  <c r="I604" i="2"/>
  <c r="I499" i="2"/>
  <c r="I474" i="2"/>
  <c r="I374" i="2"/>
  <c r="I349" i="2"/>
  <c r="I255" i="2"/>
  <c r="I239" i="2"/>
  <c r="I182" i="2"/>
  <c r="I86" i="2"/>
  <c r="I73" i="2"/>
  <c r="J2320" i="2"/>
  <c r="J2304" i="2"/>
  <c r="J2228" i="2"/>
  <c r="J2135" i="2"/>
  <c r="J2048" i="2"/>
  <c r="J2029" i="2"/>
  <c r="J1938" i="2"/>
  <c r="J1858" i="2"/>
  <c r="J1847" i="2"/>
  <c r="J1836" i="2"/>
  <c r="J1735" i="2"/>
  <c r="J1670" i="2"/>
  <c r="J1645" i="2"/>
  <c r="J1549" i="2"/>
  <c r="J1533" i="2"/>
  <c r="J1443" i="2"/>
  <c r="J1353" i="2"/>
  <c r="J1336" i="2"/>
  <c r="J1246" i="2"/>
  <c r="J1174" i="2"/>
  <c r="J1155" i="2"/>
  <c r="J1081" i="2"/>
  <c r="J982" i="2"/>
  <c r="J884" i="2"/>
  <c r="J732" i="2"/>
  <c r="J623" i="2"/>
  <c r="J501" i="2"/>
  <c r="J376" i="2"/>
  <c r="J257" i="2"/>
  <c r="J184" i="2"/>
  <c r="J65" i="2"/>
  <c r="K2306" i="2"/>
  <c r="K2137" i="2"/>
  <c r="K2039" i="2"/>
  <c r="K1860" i="2"/>
  <c r="K1838" i="2"/>
  <c r="K1672" i="2"/>
  <c r="K1551" i="2"/>
  <c r="K1345" i="2"/>
  <c r="K1089" i="2"/>
  <c r="K889" i="2"/>
  <c r="K628" i="2"/>
  <c r="K241" i="2"/>
  <c r="B9" i="2"/>
  <c r="B120" i="2"/>
  <c r="B122" i="2"/>
  <c r="B224" i="2"/>
  <c r="B293" i="2"/>
  <c r="B418" i="2"/>
  <c r="B410" i="2"/>
  <c r="B547" i="2"/>
  <c r="B663" i="2"/>
  <c r="B671" i="2"/>
  <c r="B790" i="2"/>
  <c r="B854" i="2"/>
  <c r="B931" i="2"/>
  <c r="B1035" i="2"/>
  <c r="B1119" i="2"/>
  <c r="B1201" i="2"/>
  <c r="B1278" i="2"/>
  <c r="B1275" i="2"/>
  <c r="B1385" i="2"/>
  <c r="B1492" i="2"/>
  <c r="B1583" i="2"/>
  <c r="B1584" i="2"/>
  <c r="B1718" i="2"/>
  <c r="B1775" i="2"/>
  <c r="B1780" i="2"/>
  <c r="B1974" i="2"/>
  <c r="B1970" i="2"/>
  <c r="B2087" i="2"/>
  <c r="B2084" i="2"/>
  <c r="B2178" i="2"/>
  <c r="B2273" i="2"/>
  <c r="C5" i="2"/>
  <c r="C6" i="2"/>
  <c r="C126" i="2"/>
  <c r="C216" i="2"/>
  <c r="C304" i="2"/>
  <c r="C298" i="2"/>
  <c r="C415" i="2"/>
  <c r="C548" i="2"/>
  <c r="C556" i="2"/>
  <c r="C668" i="2"/>
  <c r="C794" i="2"/>
  <c r="C859" i="2"/>
  <c r="C922" i="2"/>
  <c r="C1027" i="2"/>
  <c r="C1032" i="2"/>
  <c r="K2276" i="2"/>
  <c r="K2269" i="2"/>
  <c r="K2273" i="2"/>
  <c r="K2275" i="2"/>
  <c r="K2268" i="2"/>
  <c r="K2177" i="2"/>
  <c r="K2178" i="2"/>
  <c r="K2185" i="2"/>
  <c r="K2184" i="2"/>
  <c r="K2179" i="2"/>
  <c r="K2084" i="2"/>
  <c r="K2088" i="2"/>
  <c r="K2090" i="2"/>
  <c r="K2091" i="2"/>
  <c r="K2087" i="2"/>
  <c r="K2089" i="2"/>
  <c r="K1963" i="2"/>
  <c r="K1968" i="2"/>
  <c r="K1970" i="2"/>
  <c r="K1969" i="2"/>
  <c r="K1972" i="2"/>
  <c r="K1962" i="2"/>
  <c r="K1974" i="2"/>
  <c r="K1899" i="2"/>
  <c r="K1903" i="2"/>
  <c r="K1901" i="2"/>
  <c r="K1780" i="2"/>
  <c r="K1777" i="2"/>
  <c r="K1779" i="2"/>
  <c r="K1772" i="2"/>
  <c r="K1775" i="2"/>
  <c r="K1720" i="2"/>
  <c r="K1719" i="2"/>
  <c r="K1725" i="2"/>
  <c r="K1718" i="2"/>
  <c r="K1721" i="2"/>
  <c r="K1593" i="2"/>
  <c r="K1580" i="2"/>
  <c r="K1584" i="2"/>
  <c r="K1588" i="2"/>
  <c r="K1587" i="2"/>
  <c r="K1590" i="2"/>
  <c r="K1583" i="2"/>
  <c r="K1497" i="2"/>
  <c r="K1490" i="2"/>
  <c r="K1496" i="2"/>
  <c r="K1492" i="2"/>
  <c r="K1493" i="2"/>
  <c r="K1383" i="2"/>
  <c r="K1386" i="2"/>
  <c r="K1385" i="2"/>
  <c r="K1387" i="2"/>
  <c r="K1277" i="2"/>
  <c r="K1273" i="2"/>
  <c r="K1275" i="2"/>
  <c r="K1281" i="2"/>
  <c r="K1271" i="2"/>
  <c r="K1280" i="2"/>
  <c r="K1278" i="2"/>
  <c r="K1203" i="2"/>
  <c r="K1202" i="2"/>
  <c r="K1206" i="2"/>
  <c r="K1201" i="2"/>
  <c r="K1116" i="2"/>
  <c r="K1120" i="2"/>
  <c r="K1117" i="2"/>
  <c r="K1119" i="2"/>
  <c r="K1031" i="2"/>
  <c r="K1028" i="2"/>
  <c r="K1034" i="2"/>
  <c r="K1035" i="2"/>
  <c r="K1030" i="2"/>
  <c r="K923" i="2"/>
  <c r="K926" i="2"/>
  <c r="K931" i="2"/>
  <c r="K928" i="2"/>
  <c r="K929" i="2"/>
  <c r="K933" i="2"/>
  <c r="K854" i="2"/>
  <c r="K858" i="2"/>
  <c r="K856" i="2"/>
  <c r="K792" i="2"/>
  <c r="K790" i="2"/>
  <c r="K791" i="2"/>
  <c r="K796" i="2"/>
  <c r="K2270" i="2"/>
  <c r="K2272" i="2"/>
  <c r="K2180" i="2"/>
  <c r="K2176" i="2"/>
  <c r="K2181" i="2"/>
  <c r="K2085" i="2"/>
  <c r="K2094" i="2"/>
  <c r="K2093" i="2"/>
  <c r="K1971" i="2"/>
  <c r="K1973" i="2"/>
  <c r="K1975" i="2"/>
  <c r="K1898" i="2"/>
  <c r="K1902" i="2"/>
  <c r="K1776" i="2"/>
  <c r="K1773" i="2"/>
  <c r="K1778" i="2"/>
  <c r="K1724" i="2"/>
  <c r="K1722" i="2"/>
  <c r="K1581" i="2"/>
  <c r="K1589" i="2"/>
  <c r="K1582" i="2"/>
  <c r="K1495" i="2"/>
  <c r="K1489" i="2"/>
  <c r="K1491" i="2"/>
  <c r="K1391" i="2"/>
  <c r="K1384" i="2"/>
  <c r="K1279" i="2"/>
  <c r="K1276" i="2"/>
  <c r="K1270" i="2"/>
  <c r="K1268" i="2"/>
  <c r="K1207" i="2"/>
  <c r="K1114" i="2"/>
  <c r="K1115" i="2"/>
  <c r="K1112" i="2"/>
  <c r="K1026" i="2"/>
  <c r="K1029" i="2"/>
  <c r="K927" i="2"/>
  <c r="K924" i="2"/>
  <c r="K930" i="2"/>
  <c r="K857" i="2"/>
  <c r="K855" i="2"/>
  <c r="K793" i="2"/>
  <c r="K666" i="2"/>
  <c r="K667" i="2"/>
  <c r="K670" i="2"/>
  <c r="K668" i="2"/>
  <c r="K672" i="2"/>
  <c r="K673" i="2"/>
  <c r="K665" i="2"/>
  <c r="K556" i="2"/>
  <c r="K559" i="2"/>
  <c r="K555" i="2"/>
  <c r="K549" i="2"/>
  <c r="K548" i="2"/>
  <c r="K553" i="2"/>
  <c r="K417" i="2"/>
  <c r="K411" i="2"/>
  <c r="K415" i="2"/>
  <c r="K416" i="2"/>
  <c r="K412" i="2"/>
  <c r="K419" i="2"/>
  <c r="K298" i="2"/>
  <c r="K302" i="2"/>
  <c r="K297" i="2"/>
  <c r="K301" i="2"/>
  <c r="K304" i="2"/>
  <c r="K294" i="2"/>
  <c r="K218" i="2"/>
  <c r="K219" i="2"/>
  <c r="K216" i="2"/>
  <c r="K222" i="2"/>
  <c r="K220" i="2"/>
  <c r="K128" i="2"/>
  <c r="K126" i="2"/>
  <c r="K123" i="2"/>
  <c r="K130" i="2"/>
  <c r="K127" i="2"/>
  <c r="K6" i="2"/>
  <c r="K8" i="2"/>
  <c r="K12" i="2"/>
  <c r="K3" i="2"/>
  <c r="K5" i="2"/>
  <c r="K7" i="2"/>
  <c r="J2276" i="2"/>
  <c r="J2269" i="2"/>
  <c r="J2273" i="2"/>
  <c r="J2275" i="2"/>
  <c r="J2268" i="2"/>
  <c r="J2177" i="2"/>
  <c r="J2178" i="2"/>
  <c r="J2185" i="2"/>
  <c r="J2184" i="2"/>
  <c r="J2179" i="2"/>
  <c r="J2084" i="2"/>
  <c r="J2088" i="2"/>
  <c r="J2090" i="2"/>
  <c r="J2091" i="2"/>
  <c r="J2087" i="2"/>
  <c r="J2089" i="2"/>
  <c r="J1963" i="2"/>
  <c r="J1968" i="2"/>
  <c r="J1970" i="2"/>
  <c r="J1969" i="2"/>
  <c r="J1972" i="2"/>
  <c r="J1962" i="2"/>
  <c r="J1974" i="2"/>
  <c r="J1899" i="2"/>
  <c r="J1903" i="2"/>
  <c r="J1901" i="2"/>
  <c r="J1780" i="2"/>
  <c r="J1777" i="2"/>
  <c r="J1779" i="2"/>
  <c r="J1772" i="2"/>
  <c r="J1775" i="2"/>
  <c r="J1720" i="2"/>
  <c r="J1719" i="2"/>
  <c r="J1725" i="2"/>
  <c r="J1718" i="2"/>
  <c r="J1721" i="2"/>
  <c r="J1593" i="2"/>
  <c r="J1580" i="2"/>
  <c r="J1584" i="2"/>
  <c r="J1588" i="2"/>
  <c r="J1587" i="2"/>
  <c r="J1590" i="2"/>
  <c r="J1583" i="2"/>
  <c r="J1497" i="2"/>
  <c r="J1490" i="2"/>
  <c r="J1496" i="2"/>
  <c r="J1492" i="2"/>
  <c r="J1493" i="2"/>
  <c r="J1383" i="2"/>
  <c r="J1386" i="2"/>
  <c r="J1385" i="2"/>
  <c r="J1387" i="2"/>
  <c r="J1277" i="2"/>
  <c r="J1273" i="2"/>
  <c r="J1275" i="2"/>
  <c r="J1281" i="2"/>
  <c r="J1271" i="2"/>
  <c r="J1280" i="2"/>
  <c r="J1278" i="2"/>
  <c r="J1203" i="2"/>
  <c r="J1202" i="2"/>
  <c r="J1206" i="2"/>
  <c r="J1201" i="2"/>
  <c r="J1116" i="2"/>
  <c r="J1120" i="2"/>
  <c r="J1117" i="2"/>
  <c r="J1119" i="2"/>
  <c r="J1031" i="2"/>
  <c r="J1028" i="2"/>
  <c r="J1034" i="2"/>
  <c r="J1035" i="2"/>
  <c r="J1030" i="2"/>
  <c r="J923" i="2"/>
  <c r="J926" i="2"/>
  <c r="J931" i="2"/>
  <c r="J928" i="2"/>
  <c r="J929" i="2"/>
  <c r="J933" i="2"/>
  <c r="J858" i="2"/>
  <c r="J856" i="2"/>
  <c r="J792" i="2"/>
  <c r="J790" i="2"/>
  <c r="J791" i="2"/>
  <c r="J796" i="2"/>
  <c r="J662" i="2"/>
  <c r="J671" i="2"/>
  <c r="K2271" i="2"/>
  <c r="K2175" i="2"/>
  <c r="K2182" i="2"/>
  <c r="K2086" i="2"/>
  <c r="K1966" i="2"/>
  <c r="K1964" i="2"/>
  <c r="K1900" i="2"/>
  <c r="K1781" i="2"/>
  <c r="K1723" i="2"/>
  <c r="K1585" i="2"/>
  <c r="K1586" i="2"/>
  <c r="K1488" i="2"/>
  <c r="K1390" i="2"/>
  <c r="K1274" i="2"/>
  <c r="K1269" i="2"/>
  <c r="K1204" i="2"/>
  <c r="K1118" i="2"/>
  <c r="K1033" i="2"/>
  <c r="K925" i="2"/>
  <c r="K932" i="2"/>
  <c r="K795" i="2"/>
  <c r="K662" i="2"/>
  <c r="K669" i="2"/>
  <c r="K664" i="2"/>
  <c r="K554" i="2"/>
  <c r="K557" i="2"/>
  <c r="K558" i="2"/>
  <c r="K550" i="2"/>
  <c r="K420" i="2"/>
  <c r="K413" i="2"/>
  <c r="K421" i="2"/>
  <c r="K296" i="2"/>
  <c r="K295" i="2"/>
  <c r="K300" i="2"/>
  <c r="K217" i="2"/>
  <c r="K223" i="2"/>
  <c r="K121" i="2"/>
  <c r="K129" i="2"/>
  <c r="K125" i="2"/>
  <c r="K13" i="2"/>
  <c r="K2" i="2"/>
  <c r="K11" i="2"/>
  <c r="J2271" i="2"/>
  <c r="J2274" i="2"/>
  <c r="J2175" i="2"/>
  <c r="J2183" i="2"/>
  <c r="J2182" i="2"/>
  <c r="J2092" i="2"/>
  <c r="J2086" i="2"/>
  <c r="J1965" i="2"/>
  <c r="J1966" i="2"/>
  <c r="J1967" i="2"/>
  <c r="J1964" i="2"/>
  <c r="J1904" i="2"/>
  <c r="J1900" i="2"/>
  <c r="J1774" i="2"/>
  <c r="J1781" i="2"/>
  <c r="J1717" i="2"/>
  <c r="J1723" i="2"/>
  <c r="J1591" i="2"/>
  <c r="J1585" i="2"/>
  <c r="J1592" i="2"/>
  <c r="J1586" i="2"/>
  <c r="J1494" i="2"/>
  <c r="J1488" i="2"/>
  <c r="J1388" i="2"/>
  <c r="J1390" i="2"/>
  <c r="J1389" i="2"/>
  <c r="J1274" i="2"/>
  <c r="J1272" i="2"/>
  <c r="J1269" i="2"/>
  <c r="J1205" i="2"/>
  <c r="J1204" i="2"/>
  <c r="J1113" i="2"/>
  <c r="J1118" i="2"/>
  <c r="J1032" i="2"/>
  <c r="J1033" i="2"/>
  <c r="J1027" i="2"/>
  <c r="J925" i="2"/>
  <c r="J922" i="2"/>
  <c r="J932" i="2"/>
  <c r="J859" i="2"/>
  <c r="J795" i="2"/>
  <c r="J794" i="2"/>
  <c r="J667" i="2"/>
  <c r="J669" i="2"/>
  <c r="J674" i="2"/>
  <c r="J664" i="2"/>
  <c r="J663" i="2"/>
  <c r="J554" i="2"/>
  <c r="J552" i="2"/>
  <c r="J557" i="2"/>
  <c r="J547" i="2"/>
  <c r="J558" i="2"/>
  <c r="J551" i="2"/>
  <c r="J550" i="2"/>
  <c r="J410" i="2"/>
  <c r="J420" i="2"/>
  <c r="J414" i="2"/>
  <c r="J413" i="2"/>
  <c r="J418" i="2"/>
  <c r="J421" i="2"/>
  <c r="J303" i="2"/>
  <c r="J296" i="2"/>
  <c r="J293" i="2"/>
  <c r="J295" i="2"/>
  <c r="J299" i="2"/>
  <c r="J300" i="2"/>
  <c r="J224" i="2"/>
  <c r="J217" i="2"/>
  <c r="J221" i="2"/>
  <c r="J223" i="2"/>
  <c r="J122" i="2"/>
  <c r="J121" i="2"/>
  <c r="J124" i="2"/>
  <c r="J129" i="2"/>
  <c r="J120" i="2"/>
  <c r="J125" i="2"/>
  <c r="J10" i="2"/>
  <c r="J13" i="2"/>
  <c r="J9" i="2"/>
  <c r="J2" i="2"/>
  <c r="J4" i="2"/>
  <c r="J11" i="2"/>
  <c r="I2270" i="2"/>
  <c r="I2271" i="2"/>
  <c r="I2272" i="2"/>
  <c r="I2274" i="2"/>
  <c r="I2180" i="2"/>
  <c r="I2175" i="2"/>
  <c r="I2176" i="2"/>
  <c r="I2183" i="2"/>
  <c r="I2181" i="2"/>
  <c r="I2182" i="2"/>
  <c r="I2085" i="2"/>
  <c r="I2092" i="2"/>
  <c r="I2094" i="2"/>
  <c r="I2086" i="2"/>
  <c r="I2093" i="2"/>
  <c r="I1965" i="2"/>
  <c r="I1971" i="2"/>
  <c r="I1966" i="2"/>
  <c r="I1973" i="2"/>
  <c r="I1967" i="2"/>
  <c r="I1975" i="2"/>
  <c r="I1964" i="2"/>
  <c r="I1898" i="2"/>
  <c r="I1904" i="2"/>
  <c r="I1902" i="2"/>
  <c r="I1900" i="2"/>
  <c r="I1776" i="2"/>
  <c r="I1774" i="2"/>
  <c r="I1773" i="2"/>
  <c r="I1781" i="2"/>
  <c r="I1778" i="2"/>
  <c r="I1717" i="2"/>
  <c r="I1724" i="2"/>
  <c r="I1723" i="2"/>
  <c r="I1722" i="2"/>
  <c r="I1591" i="2"/>
  <c r="I1581" i="2"/>
  <c r="I1585" i="2"/>
  <c r="I1589" i="2"/>
  <c r="I1592" i="2"/>
  <c r="I1582" i="2"/>
  <c r="I1586" i="2"/>
  <c r="I1495" i="2"/>
  <c r="I1494" i="2"/>
  <c r="I1489" i="2"/>
  <c r="I1488" i="2"/>
  <c r="I1491" i="2"/>
  <c r="I1388" i="2"/>
  <c r="I1391" i="2"/>
  <c r="I1390" i="2"/>
  <c r="I1384" i="2"/>
  <c r="I1389" i="2"/>
  <c r="I1279" i="2"/>
  <c r="I1274" i="2"/>
  <c r="I1276" i="2"/>
  <c r="I1272" i="2"/>
  <c r="I1270" i="2"/>
  <c r="I1269" i="2"/>
  <c r="I1268" i="2"/>
  <c r="I1205" i="2"/>
  <c r="I1207" i="2"/>
  <c r="I1204" i="2"/>
  <c r="I1114" i="2"/>
  <c r="I1113" i="2"/>
  <c r="I1115" i="2"/>
  <c r="I1118" i="2"/>
  <c r="I1112" i="2"/>
  <c r="I1032" i="2"/>
  <c r="I1026" i="2"/>
  <c r="I1033" i="2"/>
  <c r="I1029" i="2"/>
  <c r="I1027" i="2"/>
  <c r="I927" i="2"/>
  <c r="I925" i="2"/>
  <c r="I924" i="2"/>
  <c r="I922" i="2"/>
  <c r="I930" i="2"/>
  <c r="I932" i="2"/>
  <c r="I857" i="2"/>
  <c r="I859" i="2"/>
  <c r="I855" i="2"/>
  <c r="I795" i="2"/>
  <c r="I793" i="2"/>
  <c r="I794" i="2"/>
  <c r="I666" i="2"/>
  <c r="I667" i="2"/>
  <c r="I670" i="2"/>
  <c r="I668" i="2"/>
  <c r="I672" i="2"/>
  <c r="I673" i="2"/>
  <c r="I665" i="2"/>
  <c r="I556" i="2"/>
  <c r="I559" i="2"/>
  <c r="I555" i="2"/>
  <c r="I549" i="2"/>
  <c r="I548" i="2"/>
  <c r="I553" i="2"/>
  <c r="I417" i="2"/>
  <c r="I411" i="2"/>
  <c r="I415" i="2"/>
  <c r="I416" i="2"/>
  <c r="I412" i="2"/>
  <c r="I419" i="2"/>
  <c r="I298" i="2"/>
  <c r="I302" i="2"/>
  <c r="I297" i="2"/>
  <c r="I301" i="2"/>
  <c r="I304" i="2"/>
  <c r="I294" i="2"/>
  <c r="I218" i="2"/>
  <c r="I219" i="2"/>
  <c r="I216" i="2"/>
  <c r="I222" i="2"/>
  <c r="I220" i="2"/>
  <c r="I128" i="2"/>
  <c r="I126" i="2"/>
  <c r="I123" i="2"/>
  <c r="I130" i="2"/>
  <c r="I127" i="2"/>
  <c r="I6" i="2"/>
  <c r="I8" i="2"/>
  <c r="I12" i="2"/>
  <c r="I3" i="2"/>
  <c r="I5" i="2"/>
  <c r="I7" i="2"/>
  <c r="H2276" i="2"/>
  <c r="H2269" i="2"/>
  <c r="H2273" i="2"/>
  <c r="H2275" i="2"/>
  <c r="H2268" i="2"/>
  <c r="H2177" i="2"/>
  <c r="H2178" i="2"/>
  <c r="H2185" i="2"/>
  <c r="H2184" i="2"/>
  <c r="H2179" i="2"/>
  <c r="H2084" i="2"/>
  <c r="H2088" i="2"/>
  <c r="H2090" i="2"/>
  <c r="H2091" i="2"/>
  <c r="H2087" i="2"/>
  <c r="H2089" i="2"/>
  <c r="H1963" i="2"/>
  <c r="H1968" i="2"/>
  <c r="H1970" i="2"/>
  <c r="H1969" i="2"/>
  <c r="H1972" i="2"/>
  <c r="H1962" i="2"/>
  <c r="H1974" i="2"/>
  <c r="H1899" i="2"/>
  <c r="H1903" i="2"/>
  <c r="H1901" i="2"/>
  <c r="H1780" i="2"/>
  <c r="H1777" i="2"/>
  <c r="H1779" i="2"/>
  <c r="H1772" i="2"/>
  <c r="H1775" i="2"/>
  <c r="H1720" i="2"/>
  <c r="H1719" i="2"/>
  <c r="H1725" i="2"/>
  <c r="H1718" i="2"/>
  <c r="H1721" i="2"/>
  <c r="H1593" i="2"/>
  <c r="H1580" i="2"/>
  <c r="H1584" i="2"/>
  <c r="H1588" i="2"/>
  <c r="H1587" i="2"/>
  <c r="H1590" i="2"/>
  <c r="H1583" i="2"/>
  <c r="H1497" i="2"/>
  <c r="H1490" i="2"/>
  <c r="H1496" i="2"/>
  <c r="H1492" i="2"/>
  <c r="H1493" i="2"/>
  <c r="H1383" i="2"/>
  <c r="H1386" i="2"/>
  <c r="H1385" i="2"/>
  <c r="H1387" i="2"/>
  <c r="H1277" i="2"/>
  <c r="H1273" i="2"/>
  <c r="H1275" i="2"/>
  <c r="H1281" i="2"/>
  <c r="H1271" i="2"/>
  <c r="H1280" i="2"/>
  <c r="H1278" i="2"/>
  <c r="H1203" i="2"/>
  <c r="H1202" i="2"/>
  <c r="H1206" i="2"/>
  <c r="H1201" i="2"/>
  <c r="H1116" i="2"/>
  <c r="H1120" i="2"/>
  <c r="H1117" i="2"/>
  <c r="H1119" i="2"/>
  <c r="H1031" i="2"/>
  <c r="H1028" i="2"/>
  <c r="H1034" i="2"/>
  <c r="H1035" i="2"/>
  <c r="H1030" i="2"/>
  <c r="H923" i="2"/>
  <c r="H926" i="2"/>
  <c r="H931" i="2"/>
  <c r="H928" i="2"/>
  <c r="H929" i="2"/>
  <c r="H933" i="2"/>
  <c r="H854" i="2"/>
  <c r="H858" i="2"/>
  <c r="H856" i="2"/>
  <c r="H792" i="2"/>
  <c r="H790" i="2"/>
  <c r="H791" i="2"/>
  <c r="H796" i="2"/>
  <c r="H662" i="2"/>
  <c r="H671" i="2"/>
  <c r="H669" i="2"/>
  <c r="H674" i="2"/>
  <c r="H664" i="2"/>
  <c r="H663" i="2"/>
  <c r="H554" i="2"/>
  <c r="K2274" i="2"/>
  <c r="K2092" i="2"/>
  <c r="K1967" i="2"/>
  <c r="K1774" i="2"/>
  <c r="K1591" i="2"/>
  <c r="K1494" i="2"/>
  <c r="K1389" i="2"/>
  <c r="K1205" i="2"/>
  <c r="K1032" i="2"/>
  <c r="K922" i="2"/>
  <c r="K794" i="2"/>
  <c r="K674" i="2"/>
  <c r="K552" i="2"/>
  <c r="K551" i="2"/>
  <c r="K414" i="2"/>
  <c r="K303" i="2"/>
  <c r="K299" i="2"/>
  <c r="K221" i="2"/>
  <c r="K124" i="2"/>
  <c r="K10" i="2"/>
  <c r="K4" i="2"/>
  <c r="J2272" i="2"/>
  <c r="J2176" i="2"/>
  <c r="J2085" i="2"/>
  <c r="J2093" i="2"/>
  <c r="J1973" i="2"/>
  <c r="J1898" i="2"/>
  <c r="J1776" i="2"/>
  <c r="J1778" i="2"/>
  <c r="J1722" i="2"/>
  <c r="J1589" i="2"/>
  <c r="J1495" i="2"/>
  <c r="J1491" i="2"/>
  <c r="J1384" i="2"/>
  <c r="J1276" i="2"/>
  <c r="J1268" i="2"/>
  <c r="J1114" i="2"/>
  <c r="J1112" i="2"/>
  <c r="J1029" i="2"/>
  <c r="J924" i="2"/>
  <c r="J857" i="2"/>
  <c r="J793" i="2"/>
  <c r="J670" i="2"/>
  <c r="J672" i="2"/>
  <c r="J665" i="2"/>
  <c r="J559" i="2"/>
  <c r="J549" i="2"/>
  <c r="J553" i="2"/>
  <c r="J411" i="2"/>
  <c r="J416" i="2"/>
  <c r="J419" i="2"/>
  <c r="J302" i="2"/>
  <c r="J301" i="2"/>
  <c r="J294" i="2"/>
  <c r="J219" i="2"/>
  <c r="J222" i="2"/>
  <c r="J128" i="2"/>
  <c r="J123" i="2"/>
  <c r="J127" i="2"/>
  <c r="J8" i="2"/>
  <c r="J3" i="2"/>
  <c r="J7" i="2"/>
  <c r="I2269" i="2"/>
  <c r="I2275" i="2"/>
  <c r="I2177" i="2"/>
  <c r="I2185" i="2"/>
  <c r="I2179" i="2"/>
  <c r="I2088" i="2"/>
  <c r="I2091" i="2"/>
  <c r="I2089" i="2"/>
  <c r="I1968" i="2"/>
  <c r="I1969" i="2"/>
  <c r="I1962" i="2"/>
  <c r="I1899" i="2"/>
  <c r="I1901" i="2"/>
  <c r="I1777" i="2"/>
  <c r="I1772" i="2"/>
  <c r="I1720" i="2"/>
  <c r="I1725" i="2"/>
  <c r="I1721" i="2"/>
  <c r="I1580" i="2"/>
  <c r="I1588" i="2"/>
  <c r="I1590" i="2"/>
  <c r="I1497" i="2"/>
  <c r="I1496" i="2"/>
  <c r="I1493" i="2"/>
  <c r="I1386" i="2"/>
  <c r="I1387" i="2"/>
  <c r="I1273" i="2"/>
  <c r="I1281" i="2"/>
  <c r="I1280" i="2"/>
  <c r="I1203" i="2"/>
  <c r="I1206" i="2"/>
  <c r="I1116" i="2"/>
  <c r="I1117" i="2"/>
  <c r="I1031" i="2"/>
  <c r="I1034" i="2"/>
  <c r="I1030" i="2"/>
  <c r="I926" i="2"/>
  <c r="I928" i="2"/>
  <c r="I933" i="2"/>
  <c r="I858" i="2"/>
  <c r="I792" i="2"/>
  <c r="I791" i="2"/>
  <c r="I662" i="2"/>
  <c r="I669" i="2"/>
  <c r="I664" i="2"/>
  <c r="I554" i="2"/>
  <c r="I557" i="2"/>
  <c r="I558" i="2"/>
  <c r="I550" i="2"/>
  <c r="I420" i="2"/>
  <c r="I413" i="2"/>
  <c r="I421" i="2"/>
  <c r="I296" i="2"/>
  <c r="I295" i="2"/>
  <c r="I300" i="2"/>
  <c r="I217" i="2"/>
  <c r="I223" i="2"/>
  <c r="I121" i="2"/>
  <c r="I129" i="2"/>
  <c r="I125" i="2"/>
  <c r="I13" i="2"/>
  <c r="I2" i="2"/>
  <c r="I11" i="2"/>
  <c r="H2271" i="2"/>
  <c r="H2274" i="2"/>
  <c r="H2175" i="2"/>
  <c r="H2183" i="2"/>
  <c r="H2182" i="2"/>
  <c r="H2092" i="2"/>
  <c r="H2086" i="2"/>
  <c r="H1965" i="2"/>
  <c r="H1966" i="2"/>
  <c r="H1967" i="2"/>
  <c r="H1964" i="2"/>
  <c r="H1904" i="2"/>
  <c r="H1900" i="2"/>
  <c r="H1774" i="2"/>
  <c r="H1781" i="2"/>
  <c r="H1717" i="2"/>
  <c r="H1723" i="2"/>
  <c r="H1591" i="2"/>
  <c r="H1585" i="2"/>
  <c r="H1592" i="2"/>
  <c r="H1586" i="2"/>
  <c r="H1494" i="2"/>
  <c r="H1488" i="2"/>
  <c r="H1388" i="2"/>
  <c r="H1390" i="2"/>
  <c r="H1389" i="2"/>
  <c r="H1274" i="2"/>
  <c r="H1272" i="2"/>
  <c r="H1269" i="2"/>
  <c r="H1205" i="2"/>
  <c r="H1204" i="2"/>
  <c r="H1113" i="2"/>
  <c r="H1118" i="2"/>
  <c r="H1032" i="2"/>
  <c r="H1033" i="2"/>
  <c r="H1027" i="2"/>
  <c r="H925" i="2"/>
  <c r="H922" i="2"/>
  <c r="H932" i="2"/>
  <c r="H859" i="2"/>
  <c r="H795" i="2"/>
  <c r="H794" i="2"/>
  <c r="H667" i="2"/>
  <c r="H668" i="2"/>
  <c r="H673" i="2"/>
  <c r="H556" i="2"/>
  <c r="H559" i="2"/>
  <c r="H555" i="2"/>
  <c r="H549" i="2"/>
  <c r="H548" i="2"/>
  <c r="H553" i="2"/>
  <c r="H417" i="2"/>
  <c r="H411" i="2"/>
  <c r="H415" i="2"/>
  <c r="H416" i="2"/>
  <c r="H412" i="2"/>
  <c r="H419" i="2"/>
  <c r="H298" i="2"/>
  <c r="H302" i="2"/>
  <c r="H297" i="2"/>
  <c r="H301" i="2"/>
  <c r="H304" i="2"/>
  <c r="H294" i="2"/>
  <c r="H218" i="2"/>
  <c r="H219" i="2"/>
  <c r="H216" i="2"/>
  <c r="H222" i="2"/>
  <c r="H220" i="2"/>
  <c r="H128" i="2"/>
  <c r="H126" i="2"/>
  <c r="H123" i="2"/>
  <c r="H130" i="2"/>
  <c r="H127" i="2"/>
  <c r="H6" i="2"/>
  <c r="H8" i="2"/>
  <c r="H12" i="2"/>
  <c r="H3" i="2"/>
  <c r="H5" i="2"/>
  <c r="H7" i="2"/>
  <c r="G2276" i="2"/>
  <c r="G2269" i="2"/>
  <c r="G2273" i="2"/>
  <c r="G2275" i="2"/>
  <c r="G2268" i="2"/>
  <c r="G2177" i="2"/>
  <c r="G2178" i="2"/>
  <c r="G2185" i="2"/>
  <c r="G2184" i="2"/>
  <c r="G2179" i="2"/>
  <c r="G2084" i="2"/>
  <c r="G2088" i="2"/>
  <c r="G2090" i="2"/>
  <c r="G2091" i="2"/>
  <c r="G2087" i="2"/>
  <c r="G2089" i="2"/>
  <c r="G1963" i="2"/>
  <c r="G1968" i="2"/>
  <c r="G1970" i="2"/>
  <c r="G1969" i="2"/>
  <c r="G1972" i="2"/>
  <c r="G1962" i="2"/>
  <c r="G1974" i="2"/>
  <c r="G1899" i="2"/>
  <c r="G1903" i="2"/>
  <c r="G1901" i="2"/>
  <c r="G1780" i="2"/>
  <c r="G1777" i="2"/>
  <c r="G1779" i="2"/>
  <c r="G1772" i="2"/>
  <c r="G1775" i="2"/>
  <c r="G1720" i="2"/>
  <c r="G1719" i="2"/>
  <c r="G1725" i="2"/>
  <c r="G1718" i="2"/>
  <c r="G1721" i="2"/>
  <c r="G1593" i="2"/>
  <c r="G1580" i="2"/>
  <c r="G1584" i="2"/>
  <c r="G1588" i="2"/>
  <c r="G1587" i="2"/>
  <c r="G1590" i="2"/>
  <c r="G1583" i="2"/>
  <c r="G1497" i="2"/>
  <c r="G1490" i="2"/>
  <c r="G1496" i="2"/>
  <c r="G1492" i="2"/>
  <c r="G1493" i="2"/>
  <c r="G1383" i="2"/>
  <c r="G1386" i="2"/>
  <c r="G1385" i="2"/>
  <c r="G1387" i="2"/>
  <c r="G1277" i="2"/>
  <c r="G1273" i="2"/>
  <c r="G1275" i="2"/>
  <c r="G1281" i="2"/>
  <c r="G1271" i="2"/>
  <c r="G1280" i="2"/>
  <c r="G1278" i="2"/>
  <c r="G1203" i="2"/>
  <c r="G1202" i="2"/>
  <c r="G1206" i="2"/>
  <c r="G1201" i="2"/>
  <c r="G1116" i="2"/>
  <c r="G1120" i="2"/>
  <c r="G1117" i="2"/>
  <c r="G1119" i="2"/>
  <c r="G1031" i="2"/>
  <c r="G1028" i="2"/>
  <c r="G1034" i="2"/>
  <c r="G1035" i="2"/>
  <c r="G1030" i="2"/>
  <c r="G923" i="2"/>
  <c r="G926" i="2"/>
  <c r="G931" i="2"/>
  <c r="G928" i="2"/>
  <c r="G929" i="2"/>
  <c r="G933" i="2"/>
  <c r="G854" i="2"/>
  <c r="G858" i="2"/>
  <c r="G856" i="2"/>
  <c r="G792" i="2"/>
  <c r="G790" i="2"/>
  <c r="G791" i="2"/>
  <c r="G796" i="2"/>
  <c r="G662" i="2"/>
  <c r="G671" i="2"/>
  <c r="G669" i="2"/>
  <c r="G674" i="2"/>
  <c r="G664" i="2"/>
  <c r="G663" i="2"/>
  <c r="G554" i="2"/>
  <c r="G552" i="2"/>
  <c r="G557" i="2"/>
  <c r="G547" i="2"/>
  <c r="G558" i="2"/>
  <c r="G551" i="2"/>
  <c r="G550" i="2"/>
  <c r="G410" i="2"/>
  <c r="G420" i="2"/>
  <c r="G414" i="2"/>
  <c r="G413" i="2"/>
  <c r="G418" i="2"/>
  <c r="G421" i="2"/>
  <c r="G303" i="2"/>
  <c r="G296" i="2"/>
  <c r="G293" i="2"/>
  <c r="G295" i="2"/>
  <c r="G299" i="2"/>
  <c r="G300" i="2"/>
  <c r="G224" i="2"/>
  <c r="G217" i="2"/>
  <c r="G221" i="2"/>
  <c r="G223" i="2"/>
  <c r="G122" i="2"/>
  <c r="G121" i="2"/>
  <c r="G124" i="2"/>
  <c r="G129" i="2"/>
  <c r="G120" i="2"/>
  <c r="G125" i="2"/>
  <c r="G10" i="2"/>
  <c r="G13" i="2"/>
  <c r="G9" i="2"/>
  <c r="G2" i="2"/>
  <c r="G4" i="2"/>
  <c r="G11" i="2"/>
  <c r="F2270" i="2"/>
  <c r="F2271" i="2"/>
  <c r="F2272" i="2"/>
  <c r="F2274" i="2"/>
  <c r="F2180" i="2"/>
  <c r="F2175" i="2"/>
  <c r="F2176" i="2"/>
  <c r="F2183" i="2"/>
  <c r="F2181" i="2"/>
  <c r="F2182" i="2"/>
  <c r="F2085" i="2"/>
  <c r="F2092" i="2"/>
  <c r="F2094" i="2"/>
  <c r="F2086" i="2"/>
  <c r="F2093" i="2"/>
  <c r="F1965" i="2"/>
  <c r="F1971" i="2"/>
  <c r="F1966" i="2"/>
  <c r="F1973" i="2"/>
  <c r="F1967" i="2"/>
  <c r="F1975" i="2"/>
  <c r="F1964" i="2"/>
  <c r="F1898" i="2"/>
  <c r="F1904" i="2"/>
  <c r="F1902" i="2"/>
  <c r="F1900" i="2"/>
  <c r="F1776" i="2"/>
  <c r="F1774" i="2"/>
  <c r="F1773" i="2"/>
  <c r="F1781" i="2"/>
  <c r="F1778" i="2"/>
  <c r="F1717" i="2"/>
  <c r="F1724" i="2"/>
  <c r="F1723" i="2"/>
  <c r="F1722" i="2"/>
  <c r="F1591" i="2"/>
  <c r="F1581" i="2"/>
  <c r="F1585" i="2"/>
  <c r="F1589" i="2"/>
  <c r="F1592" i="2"/>
  <c r="F1582" i="2"/>
  <c r="F1586" i="2"/>
  <c r="F1495" i="2"/>
  <c r="F1494" i="2"/>
  <c r="F1489" i="2"/>
  <c r="F1488" i="2"/>
  <c r="F1491" i="2"/>
  <c r="F1388" i="2"/>
  <c r="F1391" i="2"/>
  <c r="F1390" i="2"/>
  <c r="F1384" i="2"/>
  <c r="F1389" i="2"/>
  <c r="F1279" i="2"/>
  <c r="F1274" i="2"/>
  <c r="F1276" i="2"/>
  <c r="F1272" i="2"/>
  <c r="F1270" i="2"/>
  <c r="F1269" i="2"/>
  <c r="F1268" i="2"/>
  <c r="F1205" i="2"/>
  <c r="F1207" i="2"/>
  <c r="F1204" i="2"/>
  <c r="F1114" i="2"/>
  <c r="F1113" i="2"/>
  <c r="F1115" i="2"/>
  <c r="F1118" i="2"/>
  <c r="F1112" i="2"/>
  <c r="F1032" i="2"/>
  <c r="F1026" i="2"/>
  <c r="F1033" i="2"/>
  <c r="F1029" i="2"/>
  <c r="F1027" i="2"/>
  <c r="F927" i="2"/>
  <c r="F925" i="2"/>
  <c r="F924" i="2"/>
  <c r="F922" i="2"/>
  <c r="F930" i="2"/>
  <c r="F932" i="2"/>
  <c r="F857" i="2"/>
  <c r="F859" i="2"/>
  <c r="F855" i="2"/>
  <c r="F795" i="2"/>
  <c r="F793" i="2"/>
  <c r="F794" i="2"/>
  <c r="F666" i="2"/>
  <c r="F667" i="2"/>
  <c r="F670" i="2"/>
  <c r="F668" i="2"/>
  <c r="F672" i="2"/>
  <c r="F673" i="2"/>
  <c r="F665" i="2"/>
  <c r="F556" i="2"/>
  <c r="F559" i="2"/>
  <c r="F555" i="2"/>
  <c r="F549" i="2"/>
  <c r="F548" i="2"/>
  <c r="F553" i="2"/>
  <c r="F417" i="2"/>
  <c r="F411" i="2"/>
  <c r="F415" i="2"/>
  <c r="F416" i="2"/>
  <c r="F412" i="2"/>
  <c r="F419" i="2"/>
  <c r="F298" i="2"/>
  <c r="F302" i="2"/>
  <c r="F297" i="2"/>
  <c r="F301" i="2"/>
  <c r="F304" i="2"/>
  <c r="F294" i="2"/>
  <c r="F218" i="2"/>
  <c r="F219" i="2"/>
  <c r="F216" i="2"/>
  <c r="F222" i="2"/>
  <c r="F220" i="2"/>
  <c r="F128" i="2"/>
  <c r="F126" i="2"/>
  <c r="F123" i="2"/>
  <c r="F130" i="2"/>
  <c r="F127" i="2"/>
  <c r="F6" i="2"/>
  <c r="F8" i="2"/>
  <c r="F12" i="2"/>
  <c r="F3" i="2"/>
  <c r="F5" i="2"/>
  <c r="F7" i="2"/>
  <c r="E2276" i="2"/>
  <c r="E2269" i="2"/>
  <c r="E2273" i="2"/>
  <c r="E2275" i="2"/>
  <c r="E2268" i="2"/>
  <c r="E2177" i="2"/>
  <c r="E2178" i="2"/>
  <c r="E2185" i="2"/>
  <c r="E2184" i="2"/>
  <c r="E2179" i="2"/>
  <c r="E2084" i="2"/>
  <c r="E2088" i="2"/>
  <c r="E2090" i="2"/>
  <c r="E2091" i="2"/>
  <c r="E2087" i="2"/>
  <c r="E2089" i="2"/>
  <c r="E1963" i="2"/>
  <c r="E1968" i="2"/>
  <c r="E1970" i="2"/>
  <c r="E1969" i="2"/>
  <c r="E1972" i="2"/>
  <c r="E1962" i="2"/>
  <c r="E1974" i="2"/>
  <c r="E1899" i="2"/>
  <c r="E1903" i="2"/>
  <c r="E1901" i="2"/>
  <c r="E1780" i="2"/>
  <c r="E1777" i="2"/>
  <c r="E1779" i="2"/>
  <c r="E1772" i="2"/>
  <c r="E1775" i="2"/>
  <c r="E1720" i="2"/>
  <c r="E1719" i="2"/>
  <c r="E1725" i="2"/>
  <c r="E1718" i="2"/>
  <c r="E1721" i="2"/>
  <c r="E1593" i="2"/>
  <c r="E1580" i="2"/>
  <c r="E1584" i="2"/>
  <c r="E1588" i="2"/>
  <c r="E1587" i="2"/>
  <c r="E1590" i="2"/>
  <c r="E1583" i="2"/>
  <c r="E1497" i="2"/>
  <c r="E1490" i="2"/>
  <c r="E1496" i="2"/>
  <c r="E1492" i="2"/>
  <c r="E1493" i="2"/>
  <c r="E1383" i="2"/>
  <c r="E1386" i="2"/>
  <c r="E1385" i="2"/>
  <c r="E1387" i="2"/>
  <c r="E1277" i="2"/>
  <c r="E1273" i="2"/>
  <c r="E1275" i="2"/>
  <c r="E1281" i="2"/>
  <c r="E1271" i="2"/>
  <c r="E1280" i="2"/>
  <c r="E1278" i="2"/>
  <c r="E1203" i="2"/>
  <c r="E1202" i="2"/>
  <c r="E1206" i="2"/>
  <c r="E1201" i="2"/>
  <c r="E1116" i="2"/>
  <c r="E1120" i="2"/>
  <c r="E1117" i="2"/>
  <c r="E1119" i="2"/>
  <c r="E1031" i="2"/>
  <c r="E1028" i="2"/>
  <c r="E1034" i="2"/>
  <c r="E1035" i="2"/>
  <c r="E1030" i="2"/>
  <c r="E923" i="2"/>
  <c r="E926" i="2"/>
  <c r="E931" i="2"/>
  <c r="E928" i="2"/>
  <c r="E929" i="2"/>
  <c r="E933" i="2"/>
  <c r="E854" i="2"/>
  <c r="E858" i="2"/>
  <c r="E856" i="2"/>
  <c r="E792" i="2"/>
  <c r="E790" i="2"/>
  <c r="E791" i="2"/>
  <c r="E796" i="2"/>
  <c r="E662" i="2"/>
  <c r="E671" i="2"/>
  <c r="E669" i="2"/>
  <c r="E674" i="2"/>
  <c r="E664" i="2"/>
  <c r="E663" i="2"/>
  <c r="E554" i="2"/>
  <c r="E552" i="2"/>
  <c r="E557" i="2"/>
  <c r="E547" i="2"/>
  <c r="E558" i="2"/>
  <c r="E551" i="2"/>
  <c r="E550" i="2"/>
  <c r="E410" i="2"/>
  <c r="E420" i="2"/>
  <c r="E414" i="2"/>
  <c r="E413" i="2"/>
  <c r="E418" i="2"/>
  <c r="E421" i="2"/>
  <c r="E303" i="2"/>
  <c r="E296" i="2"/>
  <c r="E293" i="2"/>
  <c r="E295" i="2"/>
  <c r="E299" i="2"/>
  <c r="E300" i="2"/>
  <c r="E224" i="2"/>
  <c r="E217" i="2"/>
  <c r="E221" i="2"/>
  <c r="E223" i="2"/>
  <c r="E122" i="2"/>
  <c r="E121" i="2"/>
  <c r="E124" i="2"/>
  <c r="E129" i="2"/>
  <c r="E120" i="2"/>
  <c r="E125" i="2"/>
  <c r="E10" i="2"/>
  <c r="E13" i="2"/>
  <c r="E9" i="2"/>
  <c r="E2" i="2"/>
  <c r="E4" i="2"/>
  <c r="E11" i="2"/>
  <c r="D2270" i="2"/>
  <c r="D2271" i="2"/>
  <c r="D2272" i="2"/>
  <c r="D2274" i="2"/>
  <c r="D2180" i="2"/>
  <c r="D2175" i="2"/>
  <c r="D2176" i="2"/>
  <c r="D2183" i="2"/>
  <c r="D2181" i="2"/>
  <c r="D2182" i="2"/>
  <c r="D2085" i="2"/>
  <c r="D2092" i="2"/>
  <c r="D2094" i="2"/>
  <c r="D2086" i="2"/>
  <c r="D2093" i="2"/>
  <c r="D1965" i="2"/>
  <c r="D1971" i="2"/>
  <c r="D1966" i="2"/>
  <c r="D1973" i="2"/>
  <c r="D1967" i="2"/>
  <c r="D1975" i="2"/>
  <c r="D1964" i="2"/>
  <c r="D1898" i="2"/>
  <c r="D1904" i="2"/>
  <c r="D1902" i="2"/>
  <c r="D1900" i="2"/>
  <c r="D1776" i="2"/>
  <c r="D1774" i="2"/>
  <c r="D1773" i="2"/>
  <c r="D1781" i="2"/>
  <c r="D1778" i="2"/>
  <c r="D1717" i="2"/>
  <c r="D1724" i="2"/>
  <c r="D1723" i="2"/>
  <c r="D1722" i="2"/>
  <c r="D1591" i="2"/>
  <c r="D1581" i="2"/>
  <c r="D1585" i="2"/>
  <c r="D1589" i="2"/>
  <c r="D1592" i="2"/>
  <c r="D1582" i="2"/>
  <c r="D1586" i="2"/>
  <c r="D1495" i="2"/>
  <c r="D1494" i="2"/>
  <c r="D1489" i="2"/>
  <c r="D1488" i="2"/>
  <c r="D1491" i="2"/>
  <c r="D1388" i="2"/>
  <c r="D1391" i="2"/>
  <c r="D1390" i="2"/>
  <c r="D1384" i="2"/>
  <c r="D1389" i="2"/>
  <c r="D1279" i="2"/>
  <c r="D1274" i="2"/>
  <c r="D1276" i="2"/>
  <c r="D1272" i="2"/>
  <c r="D1270" i="2"/>
  <c r="D1269" i="2"/>
  <c r="D1268" i="2"/>
  <c r="D1205" i="2"/>
  <c r="D1207" i="2"/>
  <c r="D1204" i="2"/>
  <c r="D1114" i="2"/>
  <c r="D1113" i="2"/>
  <c r="D1115" i="2"/>
  <c r="D1118" i="2"/>
  <c r="D1112" i="2"/>
  <c r="D1032" i="2"/>
  <c r="D1026" i="2"/>
  <c r="D1033" i="2"/>
  <c r="D1029" i="2"/>
  <c r="D1027" i="2"/>
  <c r="D927" i="2"/>
  <c r="D925" i="2"/>
  <c r="D924" i="2"/>
  <c r="D922" i="2"/>
  <c r="D930" i="2"/>
  <c r="D932" i="2"/>
  <c r="D857" i="2"/>
  <c r="D859" i="2"/>
  <c r="D855" i="2"/>
  <c r="D795" i="2"/>
  <c r="D793" i="2"/>
  <c r="D794" i="2"/>
  <c r="D666" i="2"/>
  <c r="D667" i="2"/>
  <c r="D670" i="2"/>
  <c r="D668" i="2"/>
  <c r="D672" i="2"/>
  <c r="D673" i="2"/>
  <c r="D665" i="2"/>
  <c r="D556" i="2"/>
  <c r="D559" i="2"/>
  <c r="D555" i="2"/>
  <c r="D549" i="2"/>
  <c r="D548" i="2"/>
  <c r="D553" i="2"/>
  <c r="D417" i="2"/>
  <c r="D411" i="2"/>
  <c r="D415" i="2"/>
  <c r="D416" i="2"/>
  <c r="K2183" i="2"/>
  <c r="K1904" i="2"/>
  <c r="K1592" i="2"/>
  <c r="K1272" i="2"/>
  <c r="K1027" i="2"/>
  <c r="K671" i="2"/>
  <c r="K547" i="2"/>
  <c r="K418" i="2"/>
  <c r="K224" i="2"/>
  <c r="K120" i="2"/>
  <c r="J2270" i="2"/>
  <c r="J2181" i="2"/>
  <c r="J1971" i="2"/>
  <c r="J1902" i="2"/>
  <c r="J1724" i="2"/>
  <c r="J1582" i="2"/>
  <c r="J1391" i="2"/>
  <c r="J1270" i="2"/>
  <c r="J1115" i="2"/>
  <c r="J927" i="2"/>
  <c r="J855" i="2"/>
  <c r="J668" i="2"/>
  <c r="J556" i="2"/>
  <c r="J548" i="2"/>
  <c r="J415" i="2"/>
  <c r="J298" i="2"/>
  <c r="J304" i="2"/>
  <c r="J216" i="2"/>
  <c r="J126" i="2"/>
  <c r="J6" i="2"/>
  <c r="J5" i="2"/>
  <c r="I2273" i="2"/>
  <c r="I2178" i="2"/>
  <c r="I2084" i="2"/>
  <c r="I2087" i="2"/>
  <c r="I1970" i="2"/>
  <c r="I1974" i="2"/>
  <c r="I1780" i="2"/>
  <c r="I1775" i="2"/>
  <c r="I1718" i="2"/>
  <c r="I1584" i="2"/>
  <c r="I1583" i="2"/>
  <c r="I1492" i="2"/>
  <c r="I1385" i="2"/>
  <c r="I1275" i="2"/>
  <c r="I1278" i="2"/>
  <c r="I1201" i="2"/>
  <c r="I1119" i="2"/>
  <c r="I1035" i="2"/>
  <c r="I931" i="2"/>
  <c r="I854" i="2"/>
  <c r="I790" i="2"/>
  <c r="I671" i="2"/>
  <c r="I663" i="2"/>
  <c r="I547" i="2"/>
  <c r="I410" i="2"/>
  <c r="I418" i="2"/>
  <c r="I293" i="2"/>
  <c r="I224" i="2"/>
  <c r="I122" i="2"/>
  <c r="I120" i="2"/>
  <c r="I9" i="2"/>
  <c r="H2270" i="2"/>
  <c r="H2180" i="2"/>
  <c r="H2181" i="2"/>
  <c r="H2094" i="2"/>
  <c r="H1971" i="2"/>
  <c r="H1975" i="2"/>
  <c r="H1902" i="2"/>
  <c r="H1773" i="2"/>
  <c r="H1724" i="2"/>
  <c r="H1581" i="2"/>
  <c r="H1582" i="2"/>
  <c r="H1489" i="2"/>
  <c r="H1391" i="2"/>
  <c r="H1279" i="2"/>
  <c r="H1270" i="2"/>
  <c r="H1207" i="2"/>
  <c r="H1115" i="2"/>
  <c r="H1026" i="2"/>
  <c r="H927" i="2"/>
  <c r="H930" i="2"/>
  <c r="H855" i="2"/>
  <c r="H666" i="2"/>
  <c r="H672" i="2"/>
  <c r="H552" i="2"/>
  <c r="H547" i="2"/>
  <c r="H551" i="2"/>
  <c r="H410" i="2"/>
  <c r="H414" i="2"/>
  <c r="H418" i="2"/>
  <c r="H303" i="2"/>
  <c r="H293" i="2"/>
  <c r="H299" i="2"/>
  <c r="H224" i="2"/>
  <c r="H221" i="2"/>
  <c r="H122" i="2"/>
  <c r="H124" i="2"/>
  <c r="H120" i="2"/>
  <c r="H10" i="2"/>
  <c r="H9" i="2"/>
  <c r="H4" i="2"/>
  <c r="G2270" i="2"/>
  <c r="G2272" i="2"/>
  <c r="G2180" i="2"/>
  <c r="G2176" i="2"/>
  <c r="G2181" i="2"/>
  <c r="G2085" i="2"/>
  <c r="G2094" i="2"/>
  <c r="G2093" i="2"/>
  <c r="G1971" i="2"/>
  <c r="G1973" i="2"/>
  <c r="G1975" i="2"/>
  <c r="G1898" i="2"/>
  <c r="G1902" i="2"/>
  <c r="G1776" i="2"/>
  <c r="G1773" i="2"/>
  <c r="G1778" i="2"/>
  <c r="G1724" i="2"/>
  <c r="G1722" i="2"/>
  <c r="G1581" i="2"/>
  <c r="G1589" i="2"/>
  <c r="G1582" i="2"/>
  <c r="G1495" i="2"/>
  <c r="G1489" i="2"/>
  <c r="G1491" i="2"/>
  <c r="G1391" i="2"/>
  <c r="G1384" i="2"/>
  <c r="G1279" i="2"/>
  <c r="G1276" i="2"/>
  <c r="G1270" i="2"/>
  <c r="G1268" i="2"/>
  <c r="G1207" i="2"/>
  <c r="G1114" i="2"/>
  <c r="G1115" i="2"/>
  <c r="G1112" i="2"/>
  <c r="G1026" i="2"/>
  <c r="G1029" i="2"/>
  <c r="G927" i="2"/>
  <c r="G924" i="2"/>
  <c r="G930" i="2"/>
  <c r="G857" i="2"/>
  <c r="G855" i="2"/>
  <c r="G793" i="2"/>
  <c r="G666" i="2"/>
  <c r="G670" i="2"/>
  <c r="G672" i="2"/>
  <c r="G665" i="2"/>
  <c r="G559" i="2"/>
  <c r="G549" i="2"/>
  <c r="G553" i="2"/>
  <c r="G411" i="2"/>
  <c r="G416" i="2"/>
  <c r="G419" i="2"/>
  <c r="G302" i="2"/>
  <c r="G301" i="2"/>
  <c r="G294" i="2"/>
  <c r="G219" i="2"/>
  <c r="G222" i="2"/>
  <c r="G128" i="2"/>
  <c r="G123" i="2"/>
  <c r="G127" i="2"/>
  <c r="G8" i="2"/>
  <c r="G3" i="2"/>
  <c r="G7" i="2"/>
  <c r="F2269" i="2"/>
  <c r="F2275" i="2"/>
  <c r="F2177" i="2"/>
  <c r="F2185" i="2"/>
  <c r="F2179" i="2"/>
  <c r="F2088" i="2"/>
  <c r="F2091" i="2"/>
  <c r="F2089" i="2"/>
  <c r="F1968" i="2"/>
  <c r="F1969" i="2"/>
  <c r="F1962" i="2"/>
  <c r="F1899" i="2"/>
  <c r="F1901" i="2"/>
  <c r="F1777" i="2"/>
  <c r="F1772" i="2"/>
  <c r="F1720" i="2"/>
  <c r="F1725" i="2"/>
  <c r="F1721" i="2"/>
  <c r="F1580" i="2"/>
  <c r="F1588" i="2"/>
  <c r="F1590" i="2"/>
  <c r="F1497" i="2"/>
  <c r="F1496" i="2"/>
  <c r="F1493" i="2"/>
  <c r="F1386" i="2"/>
  <c r="F1387" i="2"/>
  <c r="F1273" i="2"/>
  <c r="F1281" i="2"/>
  <c r="F1280" i="2"/>
  <c r="F1203" i="2"/>
  <c r="F1206" i="2"/>
  <c r="F1116" i="2"/>
  <c r="F1117" i="2"/>
  <c r="F1031" i="2"/>
  <c r="F1034" i="2"/>
  <c r="F1030" i="2"/>
  <c r="F926" i="2"/>
  <c r="F928" i="2"/>
  <c r="F933" i="2"/>
  <c r="F858" i="2"/>
  <c r="F792" i="2"/>
  <c r="F791" i="2"/>
  <c r="F662" i="2"/>
  <c r="F669" i="2"/>
  <c r="F664" i="2"/>
  <c r="F554" i="2"/>
  <c r="F557" i="2"/>
  <c r="F558" i="2"/>
  <c r="F550" i="2"/>
  <c r="F420" i="2"/>
  <c r="F413" i="2"/>
  <c r="F421" i="2"/>
  <c r="F296" i="2"/>
  <c r="F295" i="2"/>
  <c r="F300" i="2"/>
  <c r="F217" i="2"/>
  <c r="F223" i="2"/>
  <c r="F121" i="2"/>
  <c r="F129" i="2"/>
  <c r="F125" i="2"/>
  <c r="F13" i="2"/>
  <c r="F2" i="2"/>
  <c r="F11" i="2"/>
  <c r="E2271" i="2"/>
  <c r="E2274" i="2"/>
  <c r="E2175" i="2"/>
  <c r="E2183" i="2"/>
  <c r="E2182" i="2"/>
  <c r="E2092" i="2"/>
  <c r="E2086" i="2"/>
  <c r="E1965" i="2"/>
  <c r="E1966" i="2"/>
  <c r="E1967" i="2"/>
  <c r="E1964" i="2"/>
  <c r="E1904" i="2"/>
  <c r="E1900" i="2"/>
  <c r="E1774" i="2"/>
  <c r="E1781" i="2"/>
  <c r="E1717" i="2"/>
  <c r="E1723" i="2"/>
  <c r="E1591" i="2"/>
  <c r="E1585" i="2"/>
  <c r="E1592" i="2"/>
  <c r="E1586" i="2"/>
  <c r="E1494" i="2"/>
  <c r="E1488" i="2"/>
  <c r="E1388" i="2"/>
  <c r="E1390" i="2"/>
  <c r="E1389" i="2"/>
  <c r="E1274" i="2"/>
  <c r="E1272" i="2"/>
  <c r="E1269" i="2"/>
  <c r="E1205" i="2"/>
  <c r="E1204" i="2"/>
  <c r="E1113" i="2"/>
  <c r="E1118" i="2"/>
  <c r="E1032" i="2"/>
  <c r="E1033" i="2"/>
  <c r="E1027" i="2"/>
  <c r="E925" i="2"/>
  <c r="E922" i="2"/>
  <c r="E932" i="2"/>
  <c r="E859" i="2"/>
  <c r="E795" i="2"/>
  <c r="E794" i="2"/>
  <c r="E667" i="2"/>
  <c r="E668" i="2"/>
  <c r="E673" i="2"/>
  <c r="E556" i="2"/>
  <c r="E555" i="2"/>
  <c r="E548" i="2"/>
  <c r="E417" i="2"/>
  <c r="E415" i="2"/>
  <c r="E412" i="2"/>
  <c r="E298" i="2"/>
  <c r="E297" i="2"/>
  <c r="E304" i="2"/>
  <c r="E218" i="2"/>
  <c r="E216" i="2"/>
  <c r="E220" i="2"/>
  <c r="E126" i="2"/>
  <c r="E130" i="2"/>
  <c r="E6" i="2"/>
  <c r="E12" i="2"/>
  <c r="E5" i="2"/>
  <c r="D2276" i="2"/>
  <c r="D2273" i="2"/>
  <c r="D2268" i="2"/>
  <c r="D2178" i="2"/>
  <c r="D2184" i="2"/>
  <c r="D2084" i="2"/>
  <c r="D2090" i="2"/>
  <c r="D2087" i="2"/>
  <c r="D1963" i="2"/>
  <c r="D1970" i="2"/>
  <c r="D1972" i="2"/>
  <c r="D1974" i="2"/>
  <c r="D1903" i="2"/>
  <c r="D1780" i="2"/>
  <c r="D1779" i="2"/>
  <c r="D1775" i="2"/>
  <c r="D1719" i="2"/>
  <c r="D1718" i="2"/>
  <c r="D1593" i="2"/>
  <c r="D1584" i="2"/>
  <c r="D1587" i="2"/>
  <c r="D1583" i="2"/>
  <c r="D1490" i="2"/>
  <c r="D1492" i="2"/>
  <c r="D1383" i="2"/>
  <c r="D1385" i="2"/>
  <c r="D1277" i="2"/>
  <c r="D1275" i="2"/>
  <c r="D1271" i="2"/>
  <c r="D1278" i="2"/>
  <c r="D1202" i="2"/>
  <c r="D1201" i="2"/>
  <c r="D1120" i="2"/>
  <c r="D1119" i="2"/>
  <c r="D1028" i="2"/>
  <c r="D1035" i="2"/>
  <c r="D923" i="2"/>
  <c r="D931" i="2"/>
  <c r="D929" i="2"/>
  <c r="D854" i="2"/>
  <c r="D856" i="2"/>
  <c r="D790" i="2"/>
  <c r="D796" i="2"/>
  <c r="D671" i="2"/>
  <c r="D674" i="2"/>
  <c r="D663" i="2"/>
  <c r="D552" i="2"/>
  <c r="D547" i="2"/>
  <c r="D551" i="2"/>
  <c r="D410" i="2"/>
  <c r="D414" i="2"/>
  <c r="D412" i="2"/>
  <c r="D419" i="2"/>
  <c r="D298" i="2"/>
  <c r="D302" i="2"/>
  <c r="D297" i="2"/>
  <c r="D301" i="2"/>
  <c r="D304" i="2"/>
  <c r="D294" i="2"/>
  <c r="D218" i="2"/>
  <c r="D219" i="2"/>
  <c r="D216" i="2"/>
  <c r="D222" i="2"/>
  <c r="D220" i="2"/>
  <c r="D128" i="2"/>
  <c r="D126" i="2"/>
  <c r="D123" i="2"/>
  <c r="D130" i="2"/>
  <c r="D127" i="2"/>
  <c r="D6" i="2"/>
  <c r="D8" i="2"/>
  <c r="D12" i="2"/>
  <c r="D3" i="2"/>
  <c r="D5" i="2"/>
  <c r="D7" i="2"/>
  <c r="C2276" i="2"/>
  <c r="C2269" i="2"/>
  <c r="C2273" i="2"/>
  <c r="C2275" i="2"/>
  <c r="C2268" i="2"/>
  <c r="C2177" i="2"/>
  <c r="C2178" i="2"/>
  <c r="C2185" i="2"/>
  <c r="C2184" i="2"/>
  <c r="C2179" i="2"/>
  <c r="C2084" i="2"/>
  <c r="C2088" i="2"/>
  <c r="C2090" i="2"/>
  <c r="C2091" i="2"/>
  <c r="C2087" i="2"/>
  <c r="C2089" i="2"/>
  <c r="C1963" i="2"/>
  <c r="C1968" i="2"/>
  <c r="C1970" i="2"/>
  <c r="C1969" i="2"/>
  <c r="C1972" i="2"/>
  <c r="C1962" i="2"/>
  <c r="C1974" i="2"/>
  <c r="C1899" i="2"/>
  <c r="C1903" i="2"/>
  <c r="C1901" i="2"/>
  <c r="C1780" i="2"/>
  <c r="C1777" i="2"/>
  <c r="C1779" i="2"/>
  <c r="C1772" i="2"/>
  <c r="C1775" i="2"/>
  <c r="C1720" i="2"/>
  <c r="C1719" i="2"/>
  <c r="C1725" i="2"/>
  <c r="C1718" i="2"/>
  <c r="C1721" i="2"/>
  <c r="C1593" i="2"/>
  <c r="C1580" i="2"/>
  <c r="C1584" i="2"/>
  <c r="C1588" i="2"/>
  <c r="C1587" i="2"/>
  <c r="C1590" i="2"/>
  <c r="C1583" i="2"/>
  <c r="C1497" i="2"/>
  <c r="C1490" i="2"/>
  <c r="C1496" i="2"/>
  <c r="C1492" i="2"/>
  <c r="C1493" i="2"/>
  <c r="C1383" i="2"/>
  <c r="C1386" i="2"/>
  <c r="C1385" i="2"/>
  <c r="C1387" i="2"/>
  <c r="C1277" i="2"/>
  <c r="C1273" i="2"/>
  <c r="C1275" i="2"/>
  <c r="C1281" i="2"/>
  <c r="C1271" i="2"/>
  <c r="C1280" i="2"/>
  <c r="C1278" i="2"/>
  <c r="C1203" i="2"/>
  <c r="C1202" i="2"/>
  <c r="C1206" i="2"/>
  <c r="C1201" i="2"/>
  <c r="C1116" i="2"/>
  <c r="C1120" i="2"/>
  <c r="C1117" i="2"/>
  <c r="C1119" i="2"/>
  <c r="C1031" i="2"/>
  <c r="C1028" i="2"/>
  <c r="C1034" i="2"/>
  <c r="C1035" i="2"/>
  <c r="C1030" i="2"/>
  <c r="C923" i="2"/>
  <c r="C926" i="2"/>
  <c r="C931" i="2"/>
  <c r="C928" i="2"/>
  <c r="C929" i="2"/>
  <c r="C933" i="2"/>
  <c r="C854" i="2"/>
  <c r="C858" i="2"/>
  <c r="C856" i="2"/>
  <c r="C792" i="2"/>
  <c r="C790" i="2"/>
  <c r="C791" i="2"/>
  <c r="C796" i="2"/>
  <c r="C662" i="2"/>
  <c r="C671" i="2"/>
  <c r="C669" i="2"/>
  <c r="C674" i="2"/>
  <c r="C664" i="2"/>
  <c r="C663" i="2"/>
  <c r="C554" i="2"/>
  <c r="C552" i="2"/>
  <c r="C557" i="2"/>
  <c r="C547" i="2"/>
  <c r="C558" i="2"/>
  <c r="C551" i="2"/>
  <c r="C550" i="2"/>
  <c r="C410" i="2"/>
  <c r="C420" i="2"/>
  <c r="C414" i="2"/>
  <c r="C413" i="2"/>
  <c r="C418" i="2"/>
  <c r="C421" i="2"/>
  <c r="C303" i="2"/>
  <c r="C296" i="2"/>
  <c r="C293" i="2"/>
  <c r="C295" i="2"/>
  <c r="C299" i="2"/>
  <c r="C300" i="2"/>
  <c r="C224" i="2"/>
  <c r="C217" i="2"/>
  <c r="C221" i="2"/>
  <c r="C223" i="2"/>
  <c r="C122" i="2"/>
  <c r="C121" i="2"/>
  <c r="C124" i="2"/>
  <c r="C129" i="2"/>
  <c r="C120" i="2"/>
  <c r="C125" i="2"/>
  <c r="C10" i="2"/>
  <c r="C13" i="2"/>
  <c r="C9" i="2"/>
  <c r="C2" i="2"/>
  <c r="C4" i="2"/>
  <c r="C11" i="2"/>
  <c r="B2270" i="2"/>
  <c r="B2271" i="2"/>
  <c r="B2272" i="2"/>
  <c r="B2274" i="2"/>
  <c r="B2180" i="2"/>
  <c r="B2175" i="2"/>
  <c r="B2176" i="2"/>
  <c r="B2183" i="2"/>
  <c r="B2181" i="2"/>
  <c r="B2182" i="2"/>
  <c r="B2085" i="2"/>
  <c r="B2092" i="2"/>
  <c r="B2094" i="2"/>
  <c r="B2086" i="2"/>
  <c r="B2093" i="2"/>
  <c r="B1965" i="2"/>
  <c r="B1971" i="2"/>
  <c r="B1966" i="2"/>
  <c r="B1973" i="2"/>
  <c r="B1967" i="2"/>
  <c r="B1975" i="2"/>
  <c r="B1964" i="2"/>
  <c r="B1898" i="2"/>
  <c r="B1904" i="2"/>
  <c r="B1902" i="2"/>
  <c r="B1900" i="2"/>
  <c r="B1776" i="2"/>
  <c r="B1774" i="2"/>
  <c r="B1773" i="2"/>
  <c r="B1781" i="2"/>
  <c r="B1778" i="2"/>
  <c r="B1717" i="2"/>
  <c r="B1724" i="2"/>
  <c r="B1723" i="2"/>
  <c r="B1722" i="2"/>
  <c r="B1591" i="2"/>
  <c r="B1581" i="2"/>
  <c r="B1585" i="2"/>
  <c r="B1589" i="2"/>
  <c r="B1592" i="2"/>
  <c r="B1582" i="2"/>
  <c r="B1586" i="2"/>
  <c r="B1495" i="2"/>
  <c r="B1494" i="2"/>
  <c r="B1489" i="2"/>
  <c r="B1488" i="2"/>
  <c r="B1491" i="2"/>
  <c r="B1388" i="2"/>
  <c r="B1391" i="2"/>
  <c r="B1390" i="2"/>
  <c r="B1384" i="2"/>
  <c r="B1389" i="2"/>
  <c r="B1279" i="2"/>
  <c r="B1274" i="2"/>
  <c r="B1276" i="2"/>
  <c r="B1272" i="2"/>
  <c r="B1270" i="2"/>
  <c r="B1269" i="2"/>
  <c r="B1268" i="2"/>
  <c r="B1205" i="2"/>
  <c r="B1207" i="2"/>
  <c r="B1204" i="2"/>
  <c r="B1114" i="2"/>
  <c r="B1113" i="2"/>
  <c r="B1115" i="2"/>
  <c r="B1118" i="2"/>
  <c r="B1112" i="2"/>
  <c r="B1032" i="2"/>
  <c r="B1026" i="2"/>
  <c r="B1033" i="2"/>
  <c r="B1029" i="2"/>
  <c r="B1027" i="2"/>
  <c r="B927" i="2"/>
  <c r="B925" i="2"/>
  <c r="B924" i="2"/>
  <c r="B922" i="2"/>
  <c r="B930" i="2"/>
  <c r="B932" i="2"/>
  <c r="B857" i="2"/>
  <c r="B859" i="2"/>
  <c r="B855" i="2"/>
  <c r="B795" i="2"/>
  <c r="B793" i="2"/>
  <c r="B794" i="2"/>
  <c r="B666" i="2"/>
  <c r="B667" i="2"/>
  <c r="B670" i="2"/>
  <c r="B668" i="2"/>
  <c r="B672" i="2"/>
  <c r="B673" i="2"/>
  <c r="B665" i="2"/>
  <c r="B556" i="2"/>
  <c r="B559" i="2"/>
  <c r="B555" i="2"/>
  <c r="B549" i="2"/>
  <c r="B548" i="2"/>
  <c r="B553" i="2"/>
  <c r="B417" i="2"/>
  <c r="B411" i="2"/>
  <c r="B415" i="2"/>
  <c r="B416" i="2"/>
  <c r="B412" i="2"/>
  <c r="B419" i="2"/>
  <c r="B298" i="2"/>
  <c r="B302" i="2"/>
  <c r="B297" i="2"/>
  <c r="B301" i="2"/>
  <c r="B304" i="2"/>
  <c r="B294" i="2"/>
  <c r="B218" i="2"/>
  <c r="B219" i="2"/>
  <c r="B216" i="2"/>
  <c r="B222" i="2"/>
  <c r="B220" i="2"/>
  <c r="B128" i="2"/>
  <c r="B126" i="2"/>
  <c r="B123" i="2"/>
  <c r="B130" i="2"/>
  <c r="B127" i="2"/>
  <c r="B6" i="2"/>
  <c r="B8" i="2"/>
  <c r="B12" i="2"/>
  <c r="B3" i="2"/>
  <c r="B5" i="2"/>
  <c r="B7" i="2"/>
  <c r="K1965" i="2"/>
  <c r="K1717" i="2"/>
  <c r="K1388" i="2"/>
  <c r="K1113" i="2"/>
  <c r="K859" i="2"/>
  <c r="K663" i="2"/>
  <c r="K410" i="2"/>
  <c r="K293" i="2"/>
  <c r="K122" i="2"/>
  <c r="K9" i="2"/>
  <c r="J2180" i="2"/>
  <c r="J2094" i="2"/>
  <c r="J1975" i="2"/>
  <c r="J1773" i="2"/>
  <c r="J1581" i="2"/>
  <c r="J1489" i="2"/>
  <c r="J1279" i="2"/>
  <c r="J1207" i="2"/>
  <c r="J1026" i="2"/>
  <c r="J930" i="2"/>
  <c r="J666" i="2"/>
  <c r="J673" i="2"/>
  <c r="J555" i="2"/>
  <c r="J417" i="2"/>
  <c r="J412" i="2"/>
  <c r="J297" i="2"/>
  <c r="J218" i="2"/>
  <c r="J220" i="2"/>
  <c r="J130" i="2"/>
  <c r="J12" i="2"/>
  <c r="I2276" i="2"/>
  <c r="I2268" i="2"/>
  <c r="I2184" i="2"/>
  <c r="I2090" i="2"/>
  <c r="I1963" i="2"/>
  <c r="I1972" i="2"/>
  <c r="I1903" i="2"/>
  <c r="I1779" i="2"/>
  <c r="I1719" i="2"/>
  <c r="I1593" i="2"/>
  <c r="I1587" i="2"/>
  <c r="I1490" i="2"/>
  <c r="I1383" i="2"/>
  <c r="I1277" i="2"/>
  <c r="I1271" i="2"/>
  <c r="I1202" i="2"/>
  <c r="I1120" i="2"/>
  <c r="I1028" i="2"/>
  <c r="I923" i="2"/>
  <c r="I929" i="2"/>
  <c r="I856" i="2"/>
  <c r="I796" i="2"/>
  <c r="I674" i="2"/>
  <c r="I552" i="2"/>
  <c r="I551" i="2"/>
  <c r="I414" i="2"/>
  <c r="I303" i="2"/>
  <c r="I299" i="2"/>
  <c r="I221" i="2"/>
  <c r="I124" i="2"/>
  <c r="I10" i="2"/>
  <c r="I4" i="2"/>
  <c r="H2272" i="2"/>
  <c r="H2176" i="2"/>
  <c r="H2085" i="2"/>
  <c r="H2093" i="2"/>
  <c r="H1973" i="2"/>
  <c r="H1898" i="2"/>
  <c r="H1776" i="2"/>
  <c r="H1778" i="2"/>
  <c r="H1722" i="2"/>
  <c r="H1589" i="2"/>
  <c r="H1495" i="2"/>
  <c r="H1491" i="2"/>
  <c r="H1384" i="2"/>
  <c r="H1276" i="2"/>
  <c r="H1268" i="2"/>
  <c r="H1114" i="2"/>
  <c r="H1112" i="2"/>
  <c r="H1029" i="2"/>
  <c r="H924" i="2"/>
  <c r="H857" i="2"/>
  <c r="H793" i="2"/>
  <c r="H670" i="2"/>
  <c r="H665" i="2"/>
  <c r="H557" i="2"/>
  <c r="H550" i="2"/>
  <c r="H413" i="2"/>
  <c r="H296" i="2"/>
  <c r="H300" i="2"/>
  <c r="H223" i="2"/>
  <c r="H129" i="2"/>
  <c r="H13" i="2"/>
  <c r="H11" i="2"/>
  <c r="G2274" i="2"/>
  <c r="G2183" i="2"/>
  <c r="G2092" i="2"/>
  <c r="G1965" i="2"/>
  <c r="G1967" i="2"/>
  <c r="G1904" i="2"/>
  <c r="G1774" i="2"/>
  <c r="G1717" i="2"/>
  <c r="G1591" i="2"/>
  <c r="G1592" i="2"/>
  <c r="G1494" i="2"/>
  <c r="G1388" i="2"/>
  <c r="G1389" i="2"/>
  <c r="G1272" i="2"/>
  <c r="G1205" i="2"/>
  <c r="G1113" i="2"/>
  <c r="G1032" i="2"/>
  <c r="G1027" i="2"/>
  <c r="G922" i="2"/>
  <c r="G859" i="2"/>
  <c r="G794" i="2"/>
  <c r="G668" i="2"/>
  <c r="G556" i="2"/>
  <c r="G548" i="2"/>
  <c r="G415" i="2"/>
  <c r="G298" i="2"/>
  <c r="G304" i="2"/>
  <c r="G216" i="2"/>
  <c r="G126" i="2"/>
  <c r="G6" i="2"/>
  <c r="G5" i="2"/>
  <c r="F2273" i="2"/>
  <c r="F2178" i="2"/>
  <c r="F2084" i="2"/>
  <c r="F2087" i="2"/>
  <c r="F1970" i="2"/>
  <c r="F1974" i="2"/>
  <c r="F1780" i="2"/>
  <c r="F1775" i="2"/>
  <c r="F1718" i="2"/>
  <c r="F1584" i="2"/>
  <c r="F1583" i="2"/>
  <c r="F1492" i="2"/>
  <c r="F1385" i="2"/>
  <c r="F1275" i="2"/>
  <c r="F1278" i="2"/>
  <c r="F1201" i="2"/>
  <c r="F1119" i="2"/>
  <c r="F1035" i="2"/>
  <c r="F931" i="2"/>
  <c r="F854" i="2"/>
  <c r="F790" i="2"/>
  <c r="F671" i="2"/>
  <c r="F663" i="2"/>
  <c r="F547" i="2"/>
  <c r="F410" i="2"/>
  <c r="F418" i="2"/>
  <c r="F293" i="2"/>
  <c r="F224" i="2"/>
  <c r="F122" i="2"/>
  <c r="F120" i="2"/>
  <c r="F9" i="2"/>
  <c r="E2270" i="2"/>
  <c r="E2180" i="2"/>
  <c r="E2181" i="2"/>
  <c r="E2094" i="2"/>
  <c r="E1971" i="2"/>
  <c r="E1975" i="2"/>
  <c r="E1902" i="2"/>
  <c r="E1773" i="2"/>
  <c r="E1724" i="2"/>
  <c r="E1581" i="2"/>
  <c r="E1582" i="2"/>
  <c r="E1489" i="2"/>
  <c r="E1391" i="2"/>
  <c r="E1279" i="2"/>
  <c r="E1270" i="2"/>
  <c r="E1207" i="2"/>
  <c r="E1115" i="2"/>
  <c r="E1026" i="2"/>
  <c r="E927" i="2"/>
  <c r="E930" i="2"/>
  <c r="E855" i="2"/>
  <c r="E666" i="2"/>
  <c r="E672" i="2"/>
  <c r="E559" i="2"/>
  <c r="E553" i="2"/>
  <c r="E416" i="2"/>
  <c r="E302" i="2"/>
  <c r="E294" i="2"/>
  <c r="E222" i="2"/>
  <c r="E123" i="2"/>
  <c r="E8" i="2"/>
  <c r="E7" i="2"/>
  <c r="D2275" i="2"/>
  <c r="D2185" i="2"/>
  <c r="D2088" i="2"/>
  <c r="D2089" i="2"/>
  <c r="D1969" i="2"/>
  <c r="D1899" i="2"/>
  <c r="D1777" i="2"/>
  <c r="D1720" i="2"/>
  <c r="D1721" i="2"/>
  <c r="D1588" i="2"/>
  <c r="D1497" i="2"/>
  <c r="D1493" i="2"/>
  <c r="D1387" i="2"/>
  <c r="D1281" i="2"/>
  <c r="D1203" i="2"/>
  <c r="D1116" i="2"/>
  <c r="D1031" i="2"/>
  <c r="D1030" i="2"/>
  <c r="D928" i="2"/>
  <c r="D858" i="2"/>
  <c r="D791" i="2"/>
  <c r="D669" i="2"/>
  <c r="D554" i="2"/>
  <c r="D558" i="2"/>
  <c r="D420" i="2"/>
  <c r="D418" i="2"/>
  <c r="D303" i="2"/>
  <c r="D293" i="2"/>
  <c r="D299" i="2"/>
  <c r="D224" i="2"/>
  <c r="D221" i="2"/>
  <c r="D122" i="2"/>
  <c r="D124" i="2"/>
  <c r="D120" i="2"/>
  <c r="D10" i="2"/>
  <c r="D9" i="2"/>
  <c r="D4" i="2"/>
  <c r="C2270" i="2"/>
  <c r="C2272" i="2"/>
  <c r="C2180" i="2"/>
  <c r="C2176" i="2"/>
  <c r="C2181" i="2"/>
  <c r="C2085" i="2"/>
  <c r="C2094" i="2"/>
  <c r="C2093" i="2"/>
  <c r="C1971" i="2"/>
  <c r="C1973" i="2"/>
  <c r="C1975" i="2"/>
  <c r="C1898" i="2"/>
  <c r="C1902" i="2"/>
  <c r="C1776" i="2"/>
  <c r="C1773" i="2"/>
  <c r="C1778" i="2"/>
  <c r="C1724" i="2"/>
  <c r="C1722" i="2"/>
  <c r="C1581" i="2"/>
  <c r="C1589" i="2"/>
  <c r="C1582" i="2"/>
  <c r="C1495" i="2"/>
  <c r="C1489" i="2"/>
  <c r="C1491" i="2"/>
  <c r="C1391" i="2"/>
  <c r="C1384" i="2"/>
  <c r="C1279" i="2"/>
  <c r="C1276" i="2"/>
  <c r="C1270" i="2"/>
  <c r="C1268" i="2"/>
  <c r="C1207" i="2"/>
  <c r="C1114" i="2"/>
  <c r="C1115" i="2"/>
  <c r="C1112" i="2"/>
  <c r="C1026" i="2"/>
  <c r="C1029" i="2"/>
  <c r="C927" i="2"/>
  <c r="C924" i="2"/>
  <c r="C930" i="2"/>
  <c r="C857" i="2"/>
  <c r="C855" i="2"/>
  <c r="C793" i="2"/>
  <c r="C666" i="2"/>
  <c r="C670" i="2"/>
  <c r="C672" i="2"/>
  <c r="C665" i="2"/>
  <c r="C559" i="2"/>
  <c r="C549" i="2"/>
  <c r="C553" i="2"/>
  <c r="C411" i="2"/>
  <c r="C416" i="2"/>
  <c r="C419" i="2"/>
  <c r="C302" i="2"/>
  <c r="C301" i="2"/>
  <c r="C294" i="2"/>
  <c r="C219" i="2"/>
  <c r="C222" i="2"/>
  <c r="C128" i="2"/>
  <c r="C123" i="2"/>
  <c r="C127" i="2"/>
  <c r="C8" i="2"/>
  <c r="C3" i="2"/>
  <c r="C7" i="2"/>
  <c r="B2269" i="2"/>
  <c r="B2275" i="2"/>
  <c r="B2177" i="2"/>
  <c r="B2185" i="2"/>
  <c r="B2179" i="2"/>
  <c r="B2088" i="2"/>
  <c r="B2091" i="2"/>
  <c r="B2089" i="2"/>
  <c r="B1968" i="2"/>
  <c r="B1969" i="2"/>
  <c r="B1962" i="2"/>
  <c r="B1899" i="2"/>
  <c r="B1901" i="2"/>
  <c r="B1777" i="2"/>
  <c r="B1772" i="2"/>
  <c r="B1720" i="2"/>
  <c r="B1725" i="2"/>
  <c r="B1721" i="2"/>
  <c r="B1580" i="2"/>
  <c r="B1588" i="2"/>
  <c r="B1590" i="2"/>
  <c r="B1497" i="2"/>
  <c r="B1496" i="2"/>
  <c r="B1493" i="2"/>
  <c r="B1386" i="2"/>
  <c r="B1387" i="2"/>
  <c r="B1273" i="2"/>
  <c r="B1281" i="2"/>
  <c r="B1280" i="2"/>
  <c r="B1203" i="2"/>
  <c r="B1206" i="2"/>
  <c r="B1116" i="2"/>
  <c r="B1117" i="2"/>
  <c r="B1031" i="2"/>
  <c r="B1034" i="2"/>
  <c r="B1030" i="2"/>
  <c r="B926" i="2"/>
  <c r="B928" i="2"/>
  <c r="B933" i="2"/>
  <c r="B858" i="2"/>
  <c r="B792" i="2"/>
  <c r="B791" i="2"/>
  <c r="B662" i="2"/>
  <c r="B669" i="2"/>
  <c r="B664" i="2"/>
  <c r="B554" i="2"/>
  <c r="B557" i="2"/>
  <c r="B558" i="2"/>
  <c r="B550" i="2"/>
  <c r="B420" i="2"/>
  <c r="B413" i="2"/>
  <c r="B421" i="2"/>
  <c r="B296" i="2"/>
  <c r="B295" i="2"/>
  <c r="B300" i="2"/>
  <c r="B217" i="2"/>
  <c r="B223" i="2"/>
  <c r="B121" i="2"/>
  <c r="B129" i="2"/>
  <c r="B125" i="2"/>
  <c r="B13" i="2"/>
  <c r="B2" i="2"/>
  <c r="B11" i="2"/>
  <c r="H558" i="2"/>
  <c r="H420" i="2"/>
  <c r="H421" i="2"/>
  <c r="H295" i="2"/>
  <c r="H217" i="2"/>
  <c r="H121" i="2"/>
  <c r="H125" i="2"/>
  <c r="H2" i="2"/>
  <c r="G2271" i="2"/>
  <c r="G2175" i="2"/>
  <c r="G2182" i="2"/>
  <c r="G2086" i="2"/>
  <c r="G1966" i="2"/>
  <c r="G1964" i="2"/>
  <c r="G1900" i="2"/>
  <c r="G1781" i="2"/>
  <c r="G1723" i="2"/>
  <c r="G1585" i="2"/>
  <c r="G1586" i="2"/>
  <c r="G1488" i="2"/>
  <c r="G1390" i="2"/>
  <c r="G1274" i="2"/>
  <c r="G1269" i="2"/>
  <c r="G1204" i="2"/>
  <c r="G1118" i="2"/>
  <c r="G1033" i="2"/>
  <c r="G925" i="2"/>
  <c r="G932" i="2"/>
  <c r="G795" i="2"/>
  <c r="G667" i="2"/>
  <c r="G673" i="2"/>
  <c r="G555" i="2"/>
  <c r="G417" i="2"/>
  <c r="G412" i="2"/>
  <c r="G297" i="2"/>
  <c r="G218" i="2"/>
  <c r="G220" i="2"/>
  <c r="G130" i="2"/>
  <c r="G12" i="2"/>
  <c r="F2276" i="2"/>
  <c r="F2268" i="2"/>
  <c r="F2184" i="2"/>
  <c r="F2090" i="2"/>
  <c r="F1963" i="2"/>
  <c r="F1972" i="2"/>
  <c r="F1903" i="2"/>
  <c r="F1779" i="2"/>
  <c r="F1719" i="2"/>
  <c r="F1593" i="2"/>
  <c r="F1587" i="2"/>
  <c r="F1490" i="2"/>
  <c r="F1383" i="2"/>
  <c r="F1277" i="2"/>
  <c r="F1271" i="2"/>
  <c r="F1202" i="2"/>
  <c r="F1120" i="2"/>
  <c r="F1028" i="2"/>
  <c r="F923" i="2"/>
  <c r="F929" i="2"/>
  <c r="F856" i="2"/>
  <c r="F796" i="2"/>
  <c r="F674" i="2"/>
  <c r="F552" i="2"/>
  <c r="F551" i="2"/>
  <c r="F414" i="2"/>
  <c r="F303" i="2"/>
  <c r="F299" i="2"/>
  <c r="F221" i="2"/>
  <c r="F124" i="2"/>
  <c r="F10" i="2"/>
  <c r="F4" i="2"/>
  <c r="E2272" i="2"/>
  <c r="E2176" i="2"/>
  <c r="E2085" i="2"/>
  <c r="E2093" i="2"/>
  <c r="E1973" i="2"/>
  <c r="E1898" i="2"/>
  <c r="E1776" i="2"/>
  <c r="E1778" i="2"/>
  <c r="E1722" i="2"/>
  <c r="E1589" i="2"/>
  <c r="E1495" i="2"/>
  <c r="E1491" i="2"/>
  <c r="E1384" i="2"/>
  <c r="E1276" i="2"/>
  <c r="E1268" i="2"/>
  <c r="E1114" i="2"/>
  <c r="E1112" i="2"/>
  <c r="E1029" i="2"/>
  <c r="E924" i="2"/>
  <c r="E857" i="2"/>
  <c r="E793" i="2"/>
  <c r="E670" i="2"/>
  <c r="E665" i="2"/>
  <c r="E549" i="2"/>
  <c r="E411" i="2"/>
  <c r="E419" i="2"/>
  <c r="E301" i="2"/>
  <c r="E219" i="2"/>
  <c r="E128" i="2"/>
  <c r="E127" i="2"/>
  <c r="E3" i="2"/>
  <c r="D2269" i="2"/>
  <c r="D2177" i="2"/>
  <c r="D2179" i="2"/>
  <c r="D2091" i="2"/>
  <c r="D1968" i="2"/>
  <c r="D1962" i="2"/>
  <c r="D1901" i="2"/>
  <c r="D1772" i="2"/>
  <c r="D1725" i="2"/>
  <c r="D1580" i="2"/>
  <c r="D1590" i="2"/>
  <c r="D1496" i="2"/>
  <c r="D1386" i="2"/>
  <c r="D1273" i="2"/>
  <c r="D1280" i="2"/>
  <c r="D1206" i="2"/>
  <c r="D1117" i="2"/>
  <c r="D1034" i="2"/>
  <c r="D926" i="2"/>
  <c r="D933" i="2"/>
  <c r="D792" i="2"/>
  <c r="D662" i="2"/>
  <c r="D664" i="2"/>
  <c r="D557" i="2"/>
  <c r="D550" i="2"/>
  <c r="D413" i="2"/>
  <c r="D421" i="2"/>
  <c r="D296" i="2"/>
  <c r="D295" i="2"/>
  <c r="D300" i="2"/>
  <c r="D217" i="2"/>
  <c r="D223" i="2"/>
  <c r="D121" i="2"/>
  <c r="D129" i="2"/>
  <c r="D125" i="2"/>
  <c r="D13" i="2"/>
  <c r="D2" i="2"/>
  <c r="D11" i="2"/>
  <c r="C2271" i="2"/>
  <c r="C2274" i="2"/>
  <c r="C2175" i="2"/>
  <c r="C2183" i="2"/>
  <c r="C2182" i="2"/>
  <c r="C2092" i="2"/>
  <c r="C2086" i="2"/>
  <c r="C1965" i="2"/>
  <c r="C1966" i="2"/>
  <c r="C1967" i="2"/>
  <c r="C1964" i="2"/>
  <c r="C1904" i="2"/>
  <c r="C1900" i="2"/>
  <c r="C1774" i="2"/>
  <c r="C1781" i="2"/>
  <c r="C1717" i="2"/>
  <c r="C1723" i="2"/>
  <c r="C1591" i="2"/>
  <c r="C1585" i="2"/>
  <c r="C1592" i="2"/>
  <c r="C1586" i="2"/>
  <c r="C1494" i="2"/>
  <c r="C1488" i="2"/>
  <c r="C1388" i="2"/>
  <c r="C1390" i="2"/>
  <c r="C1389" i="2"/>
  <c r="C1274" i="2"/>
  <c r="C1272" i="2"/>
  <c r="C1269" i="2"/>
  <c r="C1205" i="2"/>
  <c r="B4" i="2"/>
  <c r="B10" i="2"/>
  <c r="B124" i="2"/>
  <c r="B221" i="2"/>
  <c r="B299" i="2"/>
  <c r="B303" i="2"/>
  <c r="B414" i="2"/>
  <c r="B551" i="2"/>
  <c r="B552" i="2"/>
  <c r="B674" i="2"/>
  <c r="B796" i="2"/>
  <c r="B856" i="2"/>
  <c r="B929" i="2"/>
  <c r="B923" i="2"/>
  <c r="B1028" i="2"/>
  <c r="B1120" i="2"/>
  <c r="B1202" i="2"/>
  <c r="B1271" i="2"/>
  <c r="B1277" i="2"/>
  <c r="B1383" i="2"/>
  <c r="B1490" i="2"/>
  <c r="B1587" i="2"/>
  <c r="B1593" i="2"/>
  <c r="B1719" i="2"/>
  <c r="B1779" i="2"/>
  <c r="B1903" i="2"/>
  <c r="B1972" i="2"/>
  <c r="B1963" i="2"/>
  <c r="B2090" i="2"/>
  <c r="B2184" i="2"/>
  <c r="B2268" i="2"/>
  <c r="B2276" i="2"/>
  <c r="C12" i="2"/>
  <c r="C130" i="2"/>
  <c r="C220" i="2"/>
  <c r="C218" i="2"/>
  <c r="C297" i="2"/>
  <c r="C412" i="2"/>
  <c r="C417" i="2"/>
  <c r="C555" i="2"/>
  <c r="C673" i="2"/>
  <c r="C667" i="2"/>
  <c r="C795" i="2"/>
  <c r="C932" i="2"/>
  <c r="C925" i="2"/>
  <c r="C1033" i="2"/>
  <c r="C1118" i="2"/>
  <c r="C1204" i="2"/>
</calcChain>
</file>

<file path=xl/sharedStrings.xml><?xml version="1.0" encoding="utf-8"?>
<sst xmlns="http://schemas.openxmlformats.org/spreadsheetml/2006/main" count="7247" uniqueCount="3043">
  <si>
    <t>cod_provincia</t>
  </si>
  <si>
    <t>provincia</t>
  </si>
  <si>
    <t>gobernadore</t>
  </si>
  <si>
    <t>fecha_inicio_gob</t>
  </si>
  <si>
    <t>nombre</t>
  </si>
  <si>
    <t>partido</t>
  </si>
  <si>
    <t>anio_inicio</t>
  </si>
  <si>
    <t>anio_fin</t>
  </si>
  <si>
    <t>género</t>
  </si>
  <si>
    <t>codgénero</t>
  </si>
  <si>
    <t>organismo</t>
  </si>
  <si>
    <t>renuncia</t>
  </si>
  <si>
    <t>ministerio</t>
  </si>
  <si>
    <t>sec_de_estado</t>
  </si>
  <si>
    <t>Buenos Aires</t>
  </si>
  <si>
    <t>María Eugenia Vidal</t>
  </si>
  <si>
    <t>Roberto Gigante</t>
  </si>
  <si>
    <t>Cambiemos</t>
  </si>
  <si>
    <t>M</t>
  </si>
  <si>
    <t>Ministerio de Coordinación y Control de Gestión</t>
  </si>
  <si>
    <t>Hernán Lacunza</t>
  </si>
  <si>
    <t>Ministerio de Economía</t>
  </si>
  <si>
    <t>Cristian Ritondo</t>
  </si>
  <si>
    <t>Ministerio de Seguridad</t>
  </si>
  <si>
    <t>Edgardo Cenzón</t>
  </si>
  <si>
    <t>Ministerio de Infraestructura, Planificación, Obras y Servicios Públicos</t>
  </si>
  <si>
    <t>Alejandro Finocchiaro</t>
  </si>
  <si>
    <t>Ministerio de Educación</t>
  </si>
  <si>
    <t>Carlos Alberto Mahiques</t>
  </si>
  <si>
    <t>Ministerio de Justicia</t>
  </si>
  <si>
    <t>Ministerio de Asuntos Agrarios</t>
  </si>
  <si>
    <t>Santiago López Medrano</t>
  </si>
  <si>
    <t>Ministerio de Desarrollo Social</t>
  </si>
  <si>
    <t>Zulma Ortíz</t>
  </si>
  <si>
    <t>F</t>
  </si>
  <si>
    <t>Ministerio de Salud</t>
  </si>
  <si>
    <t>Jorge Elustondo</t>
  </si>
  <si>
    <t>Ministerio de Producción</t>
  </si>
  <si>
    <t>Marcelo Villegas</t>
  </si>
  <si>
    <t>Ministerio de Trabajo</t>
  </si>
  <si>
    <t>Federico Salvai</t>
  </si>
  <si>
    <t>Ministerio de Gobierno</t>
  </si>
  <si>
    <t>Gustavo Ferrari</t>
  </si>
  <si>
    <t>Javier Tizado</t>
  </si>
  <si>
    <t>Damián Bonari</t>
  </si>
  <si>
    <t>Jefatura de Gabinete</t>
  </si>
  <si>
    <t>Joaquín De la Torre</t>
  </si>
  <si>
    <t>Axel Kicillof</t>
  </si>
  <si>
    <t>Agustín Pablo Simone</t>
  </si>
  <si>
    <t>Frente de Todos</t>
  </si>
  <si>
    <t>no_f</t>
  </si>
  <si>
    <t>Ministerio de Infraestructura y Servicios Públicos</t>
  </si>
  <si>
    <t>María Teresa García</t>
  </si>
  <si>
    <t>Daniel G. Gollan</t>
  </si>
  <si>
    <t>Andrés Larroque</t>
  </si>
  <si>
    <t>Ministerio de Desarrollo de la Comunidad</t>
  </si>
  <si>
    <t>Mara Ruiz Malec</t>
  </si>
  <si>
    <t>Javier Rodríguez</t>
  </si>
  <si>
    <t>Ministerio de Desarrollo Agragrio</t>
  </si>
  <si>
    <t>Ministerio de Hacienda y Finanzas</t>
  </si>
  <si>
    <t>Julio Alak</t>
  </si>
  <si>
    <t>Ministerio de Justicia y Derechos Humanos</t>
  </si>
  <si>
    <t>Carlos Bianco</t>
  </si>
  <si>
    <t>Augusto Costa</t>
  </si>
  <si>
    <t>Ministerio de Producción, Ciencia y Desarrollo Tecnológico</t>
  </si>
  <si>
    <t>Jesica Rey</t>
  </si>
  <si>
    <t>Ministerio de Comunicación Pública</t>
  </si>
  <si>
    <t>Sergio Berni</t>
  </si>
  <si>
    <t>Estela Díaz</t>
  </si>
  <si>
    <t>Ministerio de Mujeres, Políticas de Género y Diversidad</t>
  </si>
  <si>
    <t>Agustina Vila</t>
  </si>
  <si>
    <t>Dirección General de Cultura y Educación</t>
  </si>
  <si>
    <t>CABA</t>
  </si>
  <si>
    <t>Horacio Rodriguez Larreta</t>
  </si>
  <si>
    <t>Felipe Miguel</t>
  </si>
  <si>
    <t>Unión PRO</t>
  </si>
  <si>
    <t>Guadalupe Tagliaferri</t>
  </si>
  <si>
    <t>Ministerio de Desarrollo Humano y Hábitat</t>
  </si>
  <si>
    <t>Ana María Bou Pérez</t>
  </si>
  <si>
    <t>Soledad Acuña</t>
  </si>
  <si>
    <t>Martín Ocampo</t>
  </si>
  <si>
    <t>Ministerio de Justicia y Seguridad</t>
  </si>
  <si>
    <t>Darío Lopérfido</t>
  </si>
  <si>
    <t>Ministerio de Cultura</t>
  </si>
  <si>
    <t>Eduardo Macchiavelli</t>
  </si>
  <si>
    <t>Ministerio de Ambiente y Espacio Público</t>
  </si>
  <si>
    <t>Franco Moccia</t>
  </si>
  <si>
    <t>Ministerio de Desarrollo Urbano</t>
  </si>
  <si>
    <t>Andrés Freire</t>
  </si>
  <si>
    <t>Ministerio de Modernización, Innovación y Tecnología</t>
  </si>
  <si>
    <t>Martín Mura</t>
  </si>
  <si>
    <t>Ministerio de Hacienda</t>
  </si>
  <si>
    <t>Bruno Screnc</t>
  </si>
  <si>
    <t>Ángel Mahler</t>
  </si>
  <si>
    <t>Enrique Avogadro</t>
  </si>
  <si>
    <t>Diego Santilli</t>
  </si>
  <si>
    <t>Horacio Rodríguez Larreta</t>
  </si>
  <si>
    <t>Felipe Oscar Miguel</t>
  </si>
  <si>
    <t>Juntos por el Cambio</t>
  </si>
  <si>
    <t>Diego César Santilli</t>
  </si>
  <si>
    <t>Fernan González Bernaldo de Quiros</t>
  </si>
  <si>
    <t>María Soledad Acuña</t>
  </si>
  <si>
    <t>José Luís Giusti</t>
  </si>
  <si>
    <t>Ministerio de Desarrollo Económico y Producción</t>
  </si>
  <si>
    <t>Enrique Luís Avogadro</t>
  </si>
  <si>
    <t>María Migliore</t>
  </si>
  <si>
    <t>Bruno Guido Screnci Silva</t>
  </si>
  <si>
    <t>María Clara Muzzio</t>
  </si>
  <si>
    <t>Catamarca</t>
  </si>
  <si>
    <t>Lucía Corpacci</t>
  </si>
  <si>
    <t>Gustavo Saadi</t>
  </si>
  <si>
    <t>Frente para la Victoria</t>
  </si>
  <si>
    <t>Ministerio de Gobierno y Justicia</t>
  </si>
  <si>
    <t>Raúl Chico</t>
  </si>
  <si>
    <t>Ramón Figueroa Castellanos</t>
  </si>
  <si>
    <t>Daniel Gutiérrez</t>
  </si>
  <si>
    <t>Minsterio de Educación</t>
  </si>
  <si>
    <t>Guillermo Dalla Lasta</t>
  </si>
  <si>
    <t>Ministerio de Servicios Públicos</t>
  </si>
  <si>
    <t>Rubén Dusso</t>
  </si>
  <si>
    <t>Ministerio de Obras Públicas</t>
  </si>
  <si>
    <t>Edgardo Macedo</t>
  </si>
  <si>
    <t>Secretaría General de la Gobernación</t>
  </si>
  <si>
    <t>Eduardo Menecier</t>
  </si>
  <si>
    <t>Daniel Zelarayán</t>
  </si>
  <si>
    <t>Ministerio de Producción y Desarrollo</t>
  </si>
  <si>
    <t>Marcelo Rivera</t>
  </si>
  <si>
    <t>Sebastián Véliz</t>
  </si>
  <si>
    <t>Raúl Jalil</t>
  </si>
  <si>
    <t>Aldo Sarquis</t>
  </si>
  <si>
    <t>Ministerio De Agricultura Y Ganadería</t>
  </si>
  <si>
    <t>Alberto Kosicki</t>
  </si>
  <si>
    <t>Ministerio De Agua, Energía Y Medio Ambiente</t>
  </si>
  <si>
    <t>Eugenia Rosales</t>
  </si>
  <si>
    <t>Ministerio De Ciencia E Innovación Tecnológica</t>
  </si>
  <si>
    <t>Guillermo Andrada</t>
  </si>
  <si>
    <t>Ministerio De Comunicación</t>
  </si>
  <si>
    <t>Luis Maubecín</t>
  </si>
  <si>
    <t>Ministerio De Cultura Y Turismo</t>
  </si>
  <si>
    <t>Ministerio De Desarrollo Social Y Deportes</t>
  </si>
  <si>
    <t>Francisco Gordillo</t>
  </si>
  <si>
    <t>Ministerio De Educación</t>
  </si>
  <si>
    <t>Jorge Moreno</t>
  </si>
  <si>
    <t>Ministerio De Gobierno, Justicia Y Derechos Humanos</t>
  </si>
  <si>
    <t>Ricardo Sebastián Veliz</t>
  </si>
  <si>
    <t>Ministerio De Hacienda Pública</t>
  </si>
  <si>
    <t>Lisandro Álvarez</t>
  </si>
  <si>
    <t>Ministerio De Industria, Comercio Y Empleo</t>
  </si>
  <si>
    <t>Eduardo Niedrele</t>
  </si>
  <si>
    <t>Ministerio De Infraestructura Y Obras Civiles</t>
  </si>
  <si>
    <t>Aldo Gabriel Sarquia</t>
  </si>
  <si>
    <t>Ministerio De Inversión Y Desarrollo</t>
  </si>
  <si>
    <t>Fernanda Ávila</t>
  </si>
  <si>
    <t>Ministerio De Minería</t>
  </si>
  <si>
    <t>Susana Peralta</t>
  </si>
  <si>
    <t>Ministerio De Planificación Y Modernización</t>
  </si>
  <si>
    <t>Claudia Palladino</t>
  </si>
  <si>
    <t>Ministerio De Salud</t>
  </si>
  <si>
    <t>Hernán Martel</t>
  </si>
  <si>
    <t>Ministerio De Seguridad</t>
  </si>
  <si>
    <t>Fidel Sáenz</t>
  </si>
  <si>
    <t>Ministerio De Vivienda Y Urbanización</t>
  </si>
  <si>
    <t>Chaco</t>
  </si>
  <si>
    <t>Domingo Peppo</t>
  </si>
  <si>
    <t>Juan José Bergia</t>
  </si>
  <si>
    <t>Chaco Merece Más</t>
  </si>
  <si>
    <t>Ministerio de Gobierno, Justicia y Relación con la Comunidad</t>
  </si>
  <si>
    <t>Daniel Oscar Farías</t>
  </si>
  <si>
    <t>Ministerio de Educación, Cultura, Ciencia y Tecnología</t>
  </si>
  <si>
    <t>Humberto Fabián Echezarreta</t>
  </si>
  <si>
    <t>Ministerio de Infraestructura y Sevicios Públicos</t>
  </si>
  <si>
    <t>Roberto Acosta</t>
  </si>
  <si>
    <t>Gabriel Tortarolo</t>
  </si>
  <si>
    <t>Luis Alberto Gómez Samela</t>
  </si>
  <si>
    <t>Cristian Ocampo</t>
  </si>
  <si>
    <t>Ministerio de Hacienda y Finanzas Públicas</t>
  </si>
  <si>
    <t>Gustavo Rubén Ferrer</t>
  </si>
  <si>
    <t>Ministerio de Industria, Comercio y Servicios</t>
  </si>
  <si>
    <t>Guillermo Monzón</t>
  </si>
  <si>
    <t>Ministerio de Desarrollo Urbano y Ordenamiento Territorial</t>
  </si>
  <si>
    <t>María Elina Serrano</t>
  </si>
  <si>
    <t>Martín Nievas</t>
  </si>
  <si>
    <t>Ministerio de Seguridad Pública</t>
  </si>
  <si>
    <t>Horacio Rey</t>
  </si>
  <si>
    <t>Secretaría General de Gobierno y Coordinación</t>
  </si>
  <si>
    <t>Mariel Crespo</t>
  </si>
  <si>
    <t>Luis Zapico</t>
  </si>
  <si>
    <t>Marcelo Repetto</t>
  </si>
  <si>
    <t>Carlos Barsesa</t>
  </si>
  <si>
    <t>Ministerio de Gobierno, Justicia y relación con la Comunidad</t>
  </si>
  <si>
    <t>Daniel Chorvat</t>
  </si>
  <si>
    <t>Ministerio de Planificación, Ambiente e Innovación Tecnológic</t>
  </si>
  <si>
    <t>Silvana Tayara</t>
  </si>
  <si>
    <t>Jorge Capitanich</t>
  </si>
  <si>
    <t>Sebastián Lifton</t>
  </si>
  <si>
    <t>Frente Chaqueño</t>
  </si>
  <si>
    <t>Ministerio de Industria, Producción y Empleo</t>
  </si>
  <si>
    <t>Maia Woelflin</t>
  </si>
  <si>
    <t>Ministerio de Planificación y Economía</t>
  </si>
  <si>
    <t>Maria Pia Chiachio Cavana</t>
  </si>
  <si>
    <t>Daniela Torrente</t>
  </si>
  <si>
    <t>Ministerio de Educación, Ciencia y Tecnología</t>
  </si>
  <si>
    <t>Gloria Zalazar</t>
  </si>
  <si>
    <t>Ministerio de Seguridad y Justicia</t>
  </si>
  <si>
    <t>Juan Manuel Carreras</t>
  </si>
  <si>
    <t>Ministerio de Infraestructura, Logística y Servicios Públicos</t>
  </si>
  <si>
    <t>Paola Benítez</t>
  </si>
  <si>
    <t>Juan Manuel Chapo</t>
  </si>
  <si>
    <t>Ministerio de Gobierno y Trabajo</t>
  </si>
  <si>
    <t>Chubut</t>
  </si>
  <si>
    <t>Víctor Cisterna</t>
  </si>
  <si>
    <t>Chubut Somos Todos</t>
  </si>
  <si>
    <t>Rafael Williams</t>
  </si>
  <si>
    <t>Pablo Oca</t>
  </si>
  <si>
    <t>Ministerio de Hacienda y Crédito Público</t>
  </si>
  <si>
    <t>Fernando Menchi</t>
  </si>
  <si>
    <t>Hernán Alonso</t>
  </si>
  <si>
    <t>Ministerio de la Producción</t>
  </si>
  <si>
    <t>Ministerio de la Familia y Promoción Social</t>
  </si>
  <si>
    <t>Ignacio Agulleiro</t>
  </si>
  <si>
    <t>Ministerio de Ambiente y Control de Desarrollo Sustentable</t>
  </si>
  <si>
    <t>Leandro González</t>
  </si>
  <si>
    <t>Sergio Bohe</t>
  </si>
  <si>
    <t>Ministerio de Hidrocarburos</t>
  </si>
  <si>
    <t>Cecilia Torrejón</t>
  </si>
  <si>
    <t>Ministerio de Turismo</t>
  </si>
  <si>
    <t>Alejandro Pagani</t>
  </si>
  <si>
    <t>Ministerio de Infraestructura, Planeamiento y Servicios Públicos</t>
  </si>
  <si>
    <t>Pablo Durán</t>
  </si>
  <si>
    <t>Secretaría General de Gobierno</t>
  </si>
  <si>
    <t>Alberto Gilardino</t>
  </si>
  <si>
    <t>Pablo Mamet</t>
  </si>
  <si>
    <t>Mariano Arcioni</t>
  </si>
  <si>
    <t>Marcial Paz</t>
  </si>
  <si>
    <t>Adrián Pizzi</t>
  </si>
  <si>
    <t>Federico Massoni</t>
  </si>
  <si>
    <t>Mariana Vega</t>
  </si>
  <si>
    <t>Fabian Puratich</t>
  </si>
  <si>
    <t>Paulo Cassutti</t>
  </si>
  <si>
    <t>Andrés Meiszner</t>
  </si>
  <si>
    <t>Eduardo Arzani</t>
  </si>
  <si>
    <t>Alianza Chubut al Frente</t>
  </si>
  <si>
    <t>Ministerio de Ambiente y Control del Desarrollo Sustentable</t>
  </si>
  <si>
    <t>Oscar Antonena</t>
  </si>
  <si>
    <t>Ministerio de Economía y Crédito Públicio</t>
  </si>
  <si>
    <t>Florencia Perata</t>
  </si>
  <si>
    <t>José Grazzini</t>
  </si>
  <si>
    <t>Martín Cerdá</t>
  </si>
  <si>
    <t>Gustavo Aguilera</t>
  </si>
  <si>
    <t>Ministerio de Infraestructura, Energía y Producción</t>
  </si>
  <si>
    <t>Gustavo Andrés Hermida</t>
  </si>
  <si>
    <t>Ministerio de Desarrollo Social, Mujer y Juventud</t>
  </si>
  <si>
    <t>Leandro Cavaco</t>
  </si>
  <si>
    <t>Ministerio de Agricultura, Ganadería, Industria y Comercio</t>
  </si>
  <si>
    <t>Fabián Puratich</t>
  </si>
  <si>
    <t>Néstor Raúl García</t>
  </si>
  <si>
    <t>Ministerio de Turismo y Áreas Protegidas</t>
  </si>
  <si>
    <t>Córdoba</t>
  </si>
  <si>
    <t>Juan Schiaretti</t>
  </si>
  <si>
    <t>Juan Carlos Massei</t>
  </si>
  <si>
    <t>Unión por Córdoba</t>
  </si>
  <si>
    <t>Osvaldo Giordano</t>
  </si>
  <si>
    <t>Ministerio de Finanzas</t>
  </si>
  <si>
    <t>Luis Angulo</t>
  </si>
  <si>
    <t>Juan Martín Farfán</t>
  </si>
  <si>
    <t>Francisco Fortuna</t>
  </si>
  <si>
    <t>Walter Grahovac</t>
  </si>
  <si>
    <t>José Máximo García</t>
  </si>
  <si>
    <t>Ministerio de Vivienda, Arquitectura y Obras Viales</t>
  </si>
  <si>
    <t>Fabián López</t>
  </si>
  <si>
    <t>Ministerio de Agua, Energía, Ambiente y Transporte</t>
  </si>
  <si>
    <t>Roberto Avalle</t>
  </si>
  <si>
    <t>Ministerio de Industria, Comercio y Minería</t>
  </si>
  <si>
    <t>Sergio Busso</t>
  </si>
  <si>
    <t>Ministerio de Agricultura y Ganadería</t>
  </si>
  <si>
    <t>Walter Robledo</t>
  </si>
  <si>
    <t>Ministerio de Ciencia y Tecnología</t>
  </si>
  <si>
    <t>Omar Sereno</t>
  </si>
  <si>
    <t>Rodrigo Rufeil</t>
  </si>
  <si>
    <t>Ricardo Sosa</t>
  </si>
  <si>
    <t>Ministerio de Inversión y Financiamiento</t>
  </si>
  <si>
    <t>Juan Schiareti</t>
  </si>
  <si>
    <t>Encuentro por Corrientes</t>
  </si>
  <si>
    <t>Pablo Javier De Chiara</t>
  </si>
  <si>
    <t>Hacemos por Córdoba</t>
  </si>
  <si>
    <t>Walter Mario Grahovac</t>
  </si>
  <si>
    <t>Facundo Torres</t>
  </si>
  <si>
    <t>Eduardo Luis Accastello</t>
  </si>
  <si>
    <t>Julián María López</t>
  </si>
  <si>
    <t>Diego Cardozo</t>
  </si>
  <si>
    <t>Omar Hugo Sereno</t>
  </si>
  <si>
    <t>Alfonso Mosquera</t>
  </si>
  <si>
    <t>Silvina Rivero</t>
  </si>
  <si>
    <t>Ministerio de Coordinación</t>
  </si>
  <si>
    <t>Claudia Roxana Martínez</t>
  </si>
  <si>
    <t>Ministerio de la Mujer</t>
  </si>
  <si>
    <t>Laura Judith Jure</t>
  </si>
  <si>
    <t>Ministerio de Promoción del Empleo y de la Economía Familiar</t>
  </si>
  <si>
    <t>Julio César Comello</t>
  </si>
  <si>
    <t>Corrientes</t>
  </si>
  <si>
    <t>Ricardo Colombi</t>
  </si>
  <si>
    <t>Enrique Vaz Torres</t>
  </si>
  <si>
    <t>Carlos Vignolo</t>
  </si>
  <si>
    <t>Raúl Cardozo</t>
  </si>
  <si>
    <t>Ministerio de Salud Pública</t>
  </si>
  <si>
    <t>Eduardo Vischi</t>
  </si>
  <si>
    <t>Orlando Macció</t>
  </si>
  <si>
    <t>Susana Mariel Benítez</t>
  </si>
  <si>
    <t>Ignacio Osella</t>
  </si>
  <si>
    <t>Ministerio de Industria</t>
  </si>
  <si>
    <t>Inés Presman</t>
  </si>
  <si>
    <t>Jorge Quintana</t>
  </si>
  <si>
    <t>Néstor Pedro Braillard Poccard</t>
  </si>
  <si>
    <t>Ministerio de Seguridad Ciudadana</t>
  </si>
  <si>
    <t>Horacio David Ortega</t>
  </si>
  <si>
    <t>Aníbal Daniel Godoy</t>
  </si>
  <si>
    <t>Ministerio de Obras y Servicios Públicos</t>
  </si>
  <si>
    <t>Federico Martín Mouliá</t>
  </si>
  <si>
    <t>Gustavo Valdés</t>
  </si>
  <si>
    <t>Horacio Ortega</t>
  </si>
  <si>
    <t>Ministerio de Coordinación y Planificación</t>
  </si>
  <si>
    <t>Juan Carlos Alvarez</t>
  </si>
  <si>
    <t>Ministerio de Secretaría General</t>
  </si>
  <si>
    <t>Marcelo Gustavo Rivas</t>
  </si>
  <si>
    <t>Susana Benítez</t>
  </si>
  <si>
    <t>Ricardo Cardozo</t>
  </si>
  <si>
    <t>Jorge Vara</t>
  </si>
  <si>
    <t>Claudio Anselmo</t>
  </si>
  <si>
    <t>Ministerio de Industria, Trabajo y Comercio</t>
  </si>
  <si>
    <t>Juan José López Desimoni</t>
  </si>
  <si>
    <t>Bernardo Rodriguez</t>
  </si>
  <si>
    <t>Claudio Polich</t>
  </si>
  <si>
    <t>Buenaventura Duarte</t>
  </si>
  <si>
    <t>Cristian Piris</t>
  </si>
  <si>
    <t>Gabriel Romero</t>
  </si>
  <si>
    <t>Entre Ríos</t>
  </si>
  <si>
    <t>Gustavo Bordet</t>
  </si>
  <si>
    <t>Mauro Urribarri</t>
  </si>
  <si>
    <t>Laura Stratta</t>
  </si>
  <si>
    <t>Ariel de La Rosa</t>
  </si>
  <si>
    <t>Hugo Ballay</t>
  </si>
  <si>
    <t>Adrián Fuertes</t>
  </si>
  <si>
    <t>Luis Benedetto</t>
  </si>
  <si>
    <t>Ministerio de Infraestructura</t>
  </si>
  <si>
    <t>Carlos Scheppens</t>
  </si>
  <si>
    <t>Minsitro de Producción</t>
  </si>
  <si>
    <t>Rosario Margarita Romero</t>
  </si>
  <si>
    <t>Sonia Velázquez</t>
  </si>
  <si>
    <t>Álvaro Gabás</t>
  </si>
  <si>
    <t>Rosario Romero</t>
  </si>
  <si>
    <t>Creer Entre Ríos</t>
  </si>
  <si>
    <t>Ministerio de Economía, Hacienda y Finanzas</t>
  </si>
  <si>
    <t>Marisa Paira</t>
  </si>
  <si>
    <t>Ministerio de Planeamiento, Infraestructura y Servicios</t>
  </si>
  <si>
    <t>Marcelo Richard</t>
  </si>
  <si>
    <t>Juan José Bahillo</t>
  </si>
  <si>
    <t>Ministerio de Producción, Turismo y Desarrollo Económico</t>
  </si>
  <si>
    <t>Formosa</t>
  </si>
  <si>
    <t>Gildo Insfrán</t>
  </si>
  <si>
    <t>Antonio Ferreira</t>
  </si>
  <si>
    <t>Jorge Abel González</t>
  </si>
  <si>
    <t>Minsterio de Gobierno, Justicia, Seguridad y Trabajo</t>
  </si>
  <si>
    <t>Raúl Quintana</t>
  </si>
  <si>
    <t>Ministerio de Producción y Ambiente</t>
  </si>
  <si>
    <t>José Luis Décima</t>
  </si>
  <si>
    <t>Minsiterio de Desarrollo Humano</t>
  </si>
  <si>
    <t>Jorge Oscar Ibáñez</t>
  </si>
  <si>
    <t>Alberto Marcelo Zorrilla</t>
  </si>
  <si>
    <t>Antonio Emérito Ferreira</t>
  </si>
  <si>
    <t>Partido Justicialista</t>
  </si>
  <si>
    <t>María Cecilia Guardia Mendonca</t>
  </si>
  <si>
    <t>Ministerio Secretaría General</t>
  </si>
  <si>
    <t>Ministerio de Gobierno, Justicia, Seguridad y Trabajo</t>
  </si>
  <si>
    <t>Raúl Omar Quintana</t>
  </si>
  <si>
    <t>Ministerio de la Producción y Ambiente</t>
  </si>
  <si>
    <t>Ministerio de Desarrollo Humano</t>
  </si>
  <si>
    <t>Edgar Abel Crocci</t>
  </si>
  <si>
    <t>Jorge Oscar Ibañez</t>
  </si>
  <si>
    <t>Ministerio de Cultura y Educación</t>
  </si>
  <si>
    <t>Daniel Marcos Malich</t>
  </si>
  <si>
    <t>Ministerio de Planificación, Inversión, Obras y Servicios Públicos</t>
  </si>
  <si>
    <t>Anibal Francisco Gómez</t>
  </si>
  <si>
    <t>Ministerio de la Comunidad</t>
  </si>
  <si>
    <t>s/d</t>
  </si>
  <si>
    <t>María Alejandra De Madariaga</t>
  </si>
  <si>
    <t>Dirección Asesoramiento de Personal</t>
  </si>
  <si>
    <t>Adrián Andrés Areco</t>
  </si>
  <si>
    <t>Dirección de Asesoramiento LIcitaciones y Contrataciones</t>
  </si>
  <si>
    <t>Marcial Mántaras</t>
  </si>
  <si>
    <t>Dirección de Análisis Legal y AdMinisteriotivo</t>
  </si>
  <si>
    <t>Andrea Daniela Ayala</t>
  </si>
  <si>
    <t>Dirección de Sumarios</t>
  </si>
  <si>
    <t>Analía Cecilia Coronel</t>
  </si>
  <si>
    <t>Dirección de la Escuela del Cuerpo de Asesores del Estado</t>
  </si>
  <si>
    <t>Andrea Silvina Villalba</t>
  </si>
  <si>
    <t>Dirección de Biblioteca, Jurisprudencia e Informática</t>
  </si>
  <si>
    <t>Nancy Verónica Espinoza</t>
  </si>
  <si>
    <t>Dirección de AdMinisterioción</t>
  </si>
  <si>
    <t>Lino Abdon Princich</t>
  </si>
  <si>
    <t>Dirección de Vinculación y Promoción Científica y Tecnológica</t>
  </si>
  <si>
    <t>Diego Carlos Ortíz</t>
  </si>
  <si>
    <t>Dirección de Gestión y Desarrollo Científico y Tecnológico</t>
  </si>
  <si>
    <t>Jorge Daniel Dojas</t>
  </si>
  <si>
    <t>Dirección de Coordinación AdMinisteriotiva</t>
  </si>
  <si>
    <t>Jujuy</t>
  </si>
  <si>
    <t>Gerardo Rubén Morales</t>
  </si>
  <si>
    <t>Mario Fiad</t>
  </si>
  <si>
    <t>Frente Cambia Jujuy</t>
  </si>
  <si>
    <t>Gustavo Bouhid</t>
  </si>
  <si>
    <t>Oscar Perassi</t>
  </si>
  <si>
    <t>Juan Carlos Abud Robles</t>
  </si>
  <si>
    <t>Jorge Rizzotti</t>
  </si>
  <si>
    <t>Ministerio de Infraestructura, Servicio Público, Tierra y Vivienda</t>
  </si>
  <si>
    <t>Ada Galfre</t>
  </si>
  <si>
    <t>Jorge Cabana Fusz</t>
  </si>
  <si>
    <t>Ministerio de Cultura y Turismo</t>
  </si>
  <si>
    <t>María Inés Zigarán</t>
  </si>
  <si>
    <t>Ministerio de Medio Ambiente</t>
  </si>
  <si>
    <t>Ekel Meyer</t>
  </si>
  <si>
    <t>Freddy Morales</t>
  </si>
  <si>
    <t>Isolda Calsina</t>
  </si>
  <si>
    <t>Carlos Alfonso</t>
  </si>
  <si>
    <t>Minsiterio de Hacienda</t>
  </si>
  <si>
    <t>Carlos Sadir</t>
  </si>
  <si>
    <t>Agustín Perassi</t>
  </si>
  <si>
    <t>Exequiel Lello Ivacevich</t>
  </si>
  <si>
    <t>Carlos Stanic</t>
  </si>
  <si>
    <t>Ministerio de Infraestructura, Tierra, Servicios Públicos y Vivienda</t>
  </si>
  <si>
    <t>Natalia Sarapura</t>
  </si>
  <si>
    <t>Ministerio de Trabajo y Empleo</t>
  </si>
  <si>
    <t>Normando Álvarez García</t>
  </si>
  <si>
    <t>Federico Posadas</t>
  </si>
  <si>
    <t>Ministerio de Ambiente</t>
  </si>
  <si>
    <t>La Pampa</t>
  </si>
  <si>
    <t>Carlos Verna</t>
  </si>
  <si>
    <t>Daniel Pablo Bensusan</t>
  </si>
  <si>
    <t>Juan Carlos Tierno</t>
  </si>
  <si>
    <t>Fernanda Estefanía Alonso</t>
  </si>
  <si>
    <t>Rubén Oscar Ojuez</t>
  </si>
  <si>
    <t>María Cristina Garello</t>
  </si>
  <si>
    <t>Ricardo Horacio Moralejo</t>
  </si>
  <si>
    <t>Carlos Martín Borthiry</t>
  </si>
  <si>
    <t>Ministerio de Desarrollo Territorial</t>
  </si>
  <si>
    <t>Ernesto Osvaldo Franco</t>
  </si>
  <si>
    <t>Julio Néstor Bargero</t>
  </si>
  <si>
    <t>Juan Ramón Garay</t>
  </si>
  <si>
    <t>Julio González</t>
  </si>
  <si>
    <t>Mario Kohan</t>
  </si>
  <si>
    <t>Sergio Zilioto</t>
  </si>
  <si>
    <t>Daniel Pablo Bensusán</t>
  </si>
  <si>
    <t>Frente Justicialisa Pampeano</t>
  </si>
  <si>
    <t>Ministerio de Gobierno, Justicia y Derechos Humanos</t>
  </si>
  <si>
    <t>Antonio Curciarello</t>
  </si>
  <si>
    <t>Ministerio de Conectividad y Modernización</t>
  </si>
  <si>
    <t>Horacio Di Nápoli</t>
  </si>
  <si>
    <t>Diego Álvarez</t>
  </si>
  <si>
    <t>Pablo Maccione</t>
  </si>
  <si>
    <t>Ricardo Moralejo</t>
  </si>
  <si>
    <t>Ernesto Franco</t>
  </si>
  <si>
    <t>José Vanini</t>
  </si>
  <si>
    <t>La Rioja</t>
  </si>
  <si>
    <t>Sergio Casas</t>
  </si>
  <si>
    <t>Claudio Saúl</t>
  </si>
  <si>
    <t>Ministerio de Gobierno, Seguridad, Justicia y Derechos Humanos</t>
  </si>
  <si>
    <t>Ricardo Guerra</t>
  </si>
  <si>
    <t>Judith Díaz Bazán</t>
  </si>
  <si>
    <t>Juan Velardez</t>
  </si>
  <si>
    <t>Griselda Herrera</t>
  </si>
  <si>
    <t>Rubén Galleguillo</t>
  </si>
  <si>
    <t>Ministerio de Industria y Planeamiento Estratégico</t>
  </si>
  <si>
    <t>Fernando Rejal</t>
  </si>
  <si>
    <t>Ministerio de Producción y Desarrollo Económico</t>
  </si>
  <si>
    <t>Juan Luna</t>
  </si>
  <si>
    <t>Gastón Mercado Luna</t>
  </si>
  <si>
    <t>Secretario general y legal de la Gobernación</t>
  </si>
  <si>
    <t>Alejandro Moriconi</t>
  </si>
  <si>
    <t>Durán Sabas</t>
  </si>
  <si>
    <t>Jorge Quintero</t>
  </si>
  <si>
    <t>Ricardo Quintela</t>
  </si>
  <si>
    <t>Juan Luna Corzo</t>
  </si>
  <si>
    <t>Armando Molina</t>
  </si>
  <si>
    <t>Ariel Martínez</t>
  </si>
  <si>
    <t>Juan Carlos Vergara</t>
  </si>
  <si>
    <t>Gabriela Asís</t>
  </si>
  <si>
    <t>Ministerio de Seguridad, Justicia y Derechos Humanos</t>
  </si>
  <si>
    <t>Gabriela Pedrali</t>
  </si>
  <si>
    <t>Ministerio de Desarrollo, Igualdad e Integración Social</t>
  </si>
  <si>
    <t>Adolfo Scaglioni</t>
  </si>
  <si>
    <t>Ministerio de Agua y Energía</t>
  </si>
  <si>
    <t>Gustavo Luna</t>
  </si>
  <si>
    <t>Ministerio de Turismo y Culturas</t>
  </si>
  <si>
    <t>Ariel Puy Soria</t>
  </si>
  <si>
    <t>Ministerio de Vivienda, Tierras y Hábitat</t>
  </si>
  <si>
    <t>Federico Bazán</t>
  </si>
  <si>
    <t>Ministerio de Trabajo, Empleo e Industria</t>
  </si>
  <si>
    <t>Ministerio de Infraestructura y Transporte</t>
  </si>
  <si>
    <t>Mendoza</t>
  </si>
  <si>
    <t>Alfredo Cornejo</t>
  </si>
  <si>
    <t>Dalmiro Garay</t>
  </si>
  <si>
    <t>Cambia Mendoza</t>
  </si>
  <si>
    <t>Ministerio de Gobierno, Justicia y Trabajo</t>
  </si>
  <si>
    <t>Gianni Venier</t>
  </si>
  <si>
    <t>Pedro Martín Kerchner</t>
  </si>
  <si>
    <t>Rubén Giacchi</t>
  </si>
  <si>
    <t>Ministerio de Salud, Desarrollo Social y Deportes</t>
  </si>
  <si>
    <t>Enrique Vaquié</t>
  </si>
  <si>
    <t>Ministerio de Economía, Infraestructura y Energía</t>
  </si>
  <si>
    <t>Jaime Correas</t>
  </si>
  <si>
    <t>Dirección General de Escuelas</t>
  </si>
  <si>
    <t>Gabriela Testa</t>
  </si>
  <si>
    <t>Claudia Najul</t>
  </si>
  <si>
    <t>Ministerio de Gobierno, Trabajo y Justicia</t>
  </si>
  <si>
    <t>María Paula Allasino</t>
  </si>
  <si>
    <t>Rodolfo Suárez</t>
  </si>
  <si>
    <t>José Thomas</t>
  </si>
  <si>
    <t>Víctor Ibañez Rosaz</t>
  </si>
  <si>
    <t>Ministerio de Turismo y Cultura</t>
  </si>
  <si>
    <t>Ana María Nadal</t>
  </si>
  <si>
    <t>Ministerio de Economía y Energía</t>
  </si>
  <si>
    <t>Mario Isgro</t>
  </si>
  <si>
    <t>Ministerio de Planificación e Infraestructura Pública</t>
  </si>
  <si>
    <t>Lisandro Nieri</t>
  </si>
  <si>
    <t>Raúl Levrino</t>
  </si>
  <si>
    <t>Misiones</t>
  </si>
  <si>
    <t>Hugo Passalacqua</t>
  </si>
  <si>
    <t>Frente Renovador de la Concordia</t>
  </si>
  <si>
    <t>Secretaría General de Gabinete</t>
  </si>
  <si>
    <t>Marcelo Gabriel Pérez</t>
  </si>
  <si>
    <t>Adolfo Safrán</t>
  </si>
  <si>
    <t>Verónica Derna</t>
  </si>
  <si>
    <t>Ministerio de Ecología</t>
  </si>
  <si>
    <t>Élida Vigo</t>
  </si>
  <si>
    <t>Ministerio de Acción Cooperativa</t>
  </si>
  <si>
    <t>Ivonne Stella Maris Aquino</t>
  </si>
  <si>
    <t>José Luis Garay</t>
  </si>
  <si>
    <t>Ministerio del Agro y la Producción</t>
  </si>
  <si>
    <t>Walter Villalba</t>
  </si>
  <si>
    <t>Lisandro Benmaor</t>
  </si>
  <si>
    <t>Lilian Marchesini</t>
  </si>
  <si>
    <t>Ministerio de Derechos Humanos</t>
  </si>
  <si>
    <t>Juan Carlos Agulla</t>
  </si>
  <si>
    <t>Rafael Morgenstern</t>
  </si>
  <si>
    <t>Ministerio de Deportes</t>
  </si>
  <si>
    <t>Luis Lichowski</t>
  </si>
  <si>
    <t>Adolfo Pischik</t>
  </si>
  <si>
    <t>Oscar Herrera Ahuad</t>
  </si>
  <si>
    <t>Benilda Dammer</t>
  </si>
  <si>
    <t>Ministerio de Desarrollo Social, La Mujer y La Juventud</t>
  </si>
  <si>
    <t>José María Arrúa</t>
  </si>
  <si>
    <t>Karina Aguirre</t>
  </si>
  <si>
    <t>Ministerio de Acción Cooperativa, Mutual, Comercio e Integración</t>
  </si>
  <si>
    <t>Miguel Sedoff</t>
  </si>
  <si>
    <t>Sebastian Oriozabala</t>
  </si>
  <si>
    <t>Ministerio del Agro y La Producción</t>
  </si>
  <si>
    <t>María Graciela Leyes</t>
  </si>
  <si>
    <t>Ministerio de Desarrollos Humanos</t>
  </si>
  <si>
    <t>Ministerio de Hacienda, Finanzas, Obras y Servicios Públicos</t>
  </si>
  <si>
    <t>Silvana Andrea Giménez</t>
  </si>
  <si>
    <t>Mario Vialey</t>
  </si>
  <si>
    <t>Ministerio de Ecología y Recursos Naturales Renovables</t>
  </si>
  <si>
    <t>Oscar Francisco Alarcón</t>
  </si>
  <si>
    <t>Victor Kreimer</t>
  </si>
  <si>
    <t>Ministerio De Coordinación General De Gabinete</t>
  </si>
  <si>
    <t>Neuquén</t>
  </si>
  <si>
    <t>Omar Gutiérrez</t>
  </si>
  <si>
    <t>Mariano Gaido</t>
  </si>
  <si>
    <t>Movimiento Popular Neuquino</t>
  </si>
  <si>
    <t>Jorge Lara</t>
  </si>
  <si>
    <t>Ministerio de Seguridad, Trabajo y Ambiente</t>
  </si>
  <si>
    <t>Cristina Storioni</t>
  </si>
  <si>
    <t>Gustavo Alcaráz</t>
  </si>
  <si>
    <t>Ministerio de Ciudadanía</t>
  </si>
  <si>
    <t>Norberto Bruno</t>
  </si>
  <si>
    <t>Ministerio de Economía e Infraestructura</t>
  </si>
  <si>
    <t>Jorge Brillo</t>
  </si>
  <si>
    <t>Ministerio de Producción y Turismo</t>
  </si>
  <si>
    <t>Ricardo Corradi Diez</t>
  </si>
  <si>
    <t>Ministerio de Salud y Desarrollo Social</t>
  </si>
  <si>
    <t>Alejandro Nicola</t>
  </si>
  <si>
    <t>Ministerio de Energía, Servicios Públicos y Recursos Naturales</t>
  </si>
  <si>
    <t>Leonel D'Acharri</t>
  </si>
  <si>
    <t>Juan Pablo Prezzoli</t>
  </si>
  <si>
    <t>Ministerio de Deporte, Cultura, Juventud y Gobierno</t>
  </si>
  <si>
    <t>Sebastián González</t>
  </si>
  <si>
    <t>Andrea Peve</t>
  </si>
  <si>
    <t>Sofía Sanucc</t>
  </si>
  <si>
    <t>Ministerio de Niñez, Adolescencia y Juventud</t>
  </si>
  <si>
    <t>Vanina Merlo</t>
  </si>
  <si>
    <t>Marcelo Colonna</t>
  </si>
  <si>
    <t>Luis Sánchez</t>
  </si>
  <si>
    <t>Ministerio de Deporte</t>
  </si>
  <si>
    <t>Adriana Figueroa</t>
  </si>
  <si>
    <t>Ministerio de de Desarrollo Social y Trabajo</t>
  </si>
  <si>
    <t>Guillermo Pons</t>
  </si>
  <si>
    <t>Ministerio de de Economía e Infraestructura</t>
  </si>
  <si>
    <t>Marisa Focarazzo</t>
  </si>
  <si>
    <t>Ministerio de las Culturas</t>
  </si>
  <si>
    <t>Luis Sánchez Mercado</t>
  </si>
  <si>
    <t>Facundo López Raggi</t>
  </si>
  <si>
    <t>Ministerio de Producción e Industria</t>
  </si>
  <si>
    <t>Cristina Adriana Storioni</t>
  </si>
  <si>
    <t>Alejandro Monteiro</t>
  </si>
  <si>
    <t>Ministerio de Energía y Recursos Naturales</t>
  </si>
  <si>
    <t>Ministerio de Gobierno y Seguridad</t>
  </si>
  <si>
    <t>Sofía Sanucci Giménez</t>
  </si>
  <si>
    <t>Río Negro</t>
  </si>
  <si>
    <t>Luis Di Giácomo</t>
  </si>
  <si>
    <t>Juntos Somos Río Negro</t>
  </si>
  <si>
    <t>Gastón Pérez Estevan</t>
  </si>
  <si>
    <t>Isaías Kremer</t>
  </si>
  <si>
    <t>Carlos Valeri</t>
  </si>
  <si>
    <t>Mónica Silva</t>
  </si>
  <si>
    <t>Ministerio de Educación y Derechos Humanos</t>
  </si>
  <si>
    <t>Fabián Galli</t>
  </si>
  <si>
    <t>Fabián Zgaib</t>
  </si>
  <si>
    <t>Marcelo Martín</t>
  </si>
  <si>
    <t>Ministerio de Agricultura, Ganadería y Pesca</t>
  </si>
  <si>
    <t>Silvina Arrieta</t>
  </si>
  <si>
    <t>Ministerio de Turismo, Cultura y Deportes</t>
  </si>
  <si>
    <t>Matías Rulli</t>
  </si>
  <si>
    <t>Secretaría General de la gobernación</t>
  </si>
  <si>
    <t>Nicolás Land</t>
  </si>
  <si>
    <t>Arabela Carreras</t>
  </si>
  <si>
    <t>Agustín Domingo</t>
  </si>
  <si>
    <t>Nelson Cides</t>
  </si>
  <si>
    <t>Rodrigo Buteler</t>
  </si>
  <si>
    <t>Ministerio de Gobierno y Comunidad</t>
  </si>
  <si>
    <t>Minsterio de Seguridad y Justicia</t>
  </si>
  <si>
    <t>Luis Vaisberg</t>
  </si>
  <si>
    <t>Mercedes Jara Tracchia</t>
  </si>
  <si>
    <t>Juan Deco</t>
  </si>
  <si>
    <t>Ministerio de Desarrollo Humano y Articulación Solidaria</t>
  </si>
  <si>
    <t>Luis Fabián Zgaib</t>
  </si>
  <si>
    <t>Carlos Banacloy</t>
  </si>
  <si>
    <t>Ministerio de Producción y Agroindustria</t>
  </si>
  <si>
    <t>Martha Vélez</t>
  </si>
  <si>
    <t>Ministerio de Turismo, Cultura y Deporte</t>
  </si>
  <si>
    <t>Salta</t>
  </si>
  <si>
    <t>Juan Manuel Urtubey</t>
  </si>
  <si>
    <t>Carlos Parodi</t>
  </si>
  <si>
    <t>Frente Justicialista</t>
  </si>
  <si>
    <t>Jefatura de Gabinete de Ministerios</t>
  </si>
  <si>
    <t>Juan Pablo Rodríguez</t>
  </si>
  <si>
    <t>Pamela Calletti</t>
  </si>
  <si>
    <t>Ministerio de Derechos Humanos y Justicia</t>
  </si>
  <si>
    <t>Carlos Abeleira</t>
  </si>
  <si>
    <t>Ministerio de Primera Infancia</t>
  </si>
  <si>
    <t>Luis Gómez Almarás</t>
  </si>
  <si>
    <t>Ministerio de Asuntos Indígenas y Desarrollo Comunitario</t>
  </si>
  <si>
    <t>Roberto Dib Ashur</t>
  </si>
  <si>
    <t>Analía Berruezo</t>
  </si>
  <si>
    <t>Mariano Ovejero</t>
  </si>
  <si>
    <t>Oscar Villa Nougués</t>
  </si>
  <si>
    <t>Roque Mascarello</t>
  </si>
  <si>
    <t>Eduardo Costello</t>
  </si>
  <si>
    <t>Javier Montero</t>
  </si>
  <si>
    <t>Ministerio de Ambiente y Producción Sustentable</t>
  </si>
  <si>
    <t>Alejandro Cornejo</t>
  </si>
  <si>
    <t>Baltasar Saravia</t>
  </si>
  <si>
    <t>Ministerio de Infraestructura, Tierra y Vivienda</t>
  </si>
  <si>
    <t>Sebastián Gomeza</t>
  </si>
  <si>
    <t>Ramiro Simón Padrós</t>
  </si>
  <si>
    <t>Secretario General de la Gobernación</t>
  </si>
  <si>
    <t>Fernando Yarade</t>
  </si>
  <si>
    <t>Marcelo López Arias</t>
  </si>
  <si>
    <t>Ministerio de Gobierno, Derechos Humanos y Justicia</t>
  </si>
  <si>
    <t>Juan Manuel Lavallén</t>
  </si>
  <si>
    <t>Ministerio de Cultura, Turismo y Deportes</t>
  </si>
  <si>
    <t>Paula Bibini</t>
  </si>
  <si>
    <t>Ministerio de Ambiente, Trabajo y producción</t>
  </si>
  <si>
    <t>Edith Cruz</t>
  </si>
  <si>
    <t>Ministerio de Asuntos Indígenas y Desarrollo Social</t>
  </si>
  <si>
    <t>Carlos Oliver</t>
  </si>
  <si>
    <t>Emiliano Estrada</t>
  </si>
  <si>
    <t>Gustavo Sáenz</t>
  </si>
  <si>
    <t>Ricardo Villada</t>
  </si>
  <si>
    <t>Sáenz Gobernador</t>
  </si>
  <si>
    <t>Ministerio de Gobierno, Derechos Humanos, Trabajo y Justicia</t>
  </si>
  <si>
    <t>Juan José Esteban Quinteros</t>
  </si>
  <si>
    <t>Josefina Medrano</t>
  </si>
  <si>
    <t>Ministerio de Producción y Desarrollo Sustentable</t>
  </si>
  <si>
    <t>Ministerio de Economía y Servicios Públicos</t>
  </si>
  <si>
    <t>Verónica Figueroa</t>
  </si>
  <si>
    <t>Ministerio de Turismo y Deportes</t>
  </si>
  <si>
    <t>Secretaria General de la Gobernación</t>
  </si>
  <si>
    <t>San Juan</t>
  </si>
  <si>
    <t>Sergio Uñac</t>
  </si>
  <si>
    <t>Emilio Javier Baistrocchi</t>
  </si>
  <si>
    <t>Felipe De los Ríos</t>
  </si>
  <si>
    <t>Andrés Díaz Cano</t>
  </si>
  <si>
    <t>Julio Ortíz Andino</t>
  </si>
  <si>
    <t>Walberto Allende</t>
  </si>
  <si>
    <t>Armando Sánchez</t>
  </si>
  <si>
    <t>Roberto Gattoni</t>
  </si>
  <si>
    <t>Castor Sánchez</t>
  </si>
  <si>
    <t>Alejandra Venerando</t>
  </si>
  <si>
    <t>Alberto Hensel</t>
  </si>
  <si>
    <t>Ministerio de Minería</t>
  </si>
  <si>
    <t>Claudia Grynszpan</t>
  </si>
  <si>
    <t>Fabian Aballay</t>
  </si>
  <si>
    <t>Ministerio de Desarrollo Humano y Promoción Social</t>
  </si>
  <si>
    <t>Ana Fabiola Aubone</t>
  </si>
  <si>
    <t>Marisa Lopez</t>
  </si>
  <si>
    <t>Carlos Astudillo</t>
  </si>
  <si>
    <t>Julio Ortiz Andino</t>
  </si>
  <si>
    <t>Ministerio de Obras y Servicios Publicos</t>
  </si>
  <si>
    <t>Andres Diaz Cano</t>
  </si>
  <si>
    <t>Juan Flores</t>
  </si>
  <si>
    <t>San Luis</t>
  </si>
  <si>
    <t>Alberto Rodríguez Sáa</t>
  </si>
  <si>
    <t>Liliana Bartolucci</t>
  </si>
  <si>
    <t>Compromiso Federal</t>
  </si>
  <si>
    <t>Daniel Orlando</t>
  </si>
  <si>
    <t>Héctor Mazzina</t>
  </si>
  <si>
    <t>Aldo González Funes</t>
  </si>
  <si>
    <t>Sergio Tamayo</t>
  </si>
  <si>
    <t>Cristian Moleker</t>
  </si>
  <si>
    <t>Ministerio de Medio Ambiente, Campo y Producción</t>
  </si>
  <si>
    <t>Sergio Freixes</t>
  </si>
  <si>
    <t>Roberto Schwartz</t>
  </si>
  <si>
    <t>Marcelo Riera</t>
  </si>
  <si>
    <t>María José Zanglá</t>
  </si>
  <si>
    <t>Graciela Corvalán</t>
  </si>
  <si>
    <t>Silvia Sosa Araujo</t>
  </si>
  <si>
    <t>Alicia Bañuelos</t>
  </si>
  <si>
    <t>Álida García Peanú Zarate</t>
  </si>
  <si>
    <t>María Angélica Torrontegui</t>
  </si>
  <si>
    <t>Natalia Spinuzza</t>
  </si>
  <si>
    <t>María Paulina Calderón</t>
  </si>
  <si>
    <t>Beatriz Alagia</t>
  </si>
  <si>
    <t>Ernesto Nader Ali</t>
  </si>
  <si>
    <t>Felipe Tomasevich</t>
  </si>
  <si>
    <t>Ministerio de Obras Públicas e Infraestructura</t>
  </si>
  <si>
    <t>Eduardo Mones Ruiz</t>
  </si>
  <si>
    <t>Ministerio de Gobierno, Justicia, Culto y Transporte</t>
  </si>
  <si>
    <t>Natalia Zabala Chacur</t>
  </si>
  <si>
    <t>Ministerio de Hacienda Pública</t>
  </si>
  <si>
    <t>Alberto José Rodriguez Sáa</t>
  </si>
  <si>
    <t>Felipe Lavandeira</t>
  </si>
  <si>
    <t>Eloy Diego Roberto Horcajo</t>
  </si>
  <si>
    <t>Ministerio de Hacienda Publica</t>
  </si>
  <si>
    <t>Fabián Antonio Filomena Baigorria</t>
  </si>
  <si>
    <t>Ministerio de Justicia, Gobierno y Culto</t>
  </si>
  <si>
    <t>Felipe Nicolás Tomasevich</t>
  </si>
  <si>
    <t>Ministerio de Obras Publicas e Infraestructura</t>
  </si>
  <si>
    <t>Pablo Andrés Dermechkoff</t>
  </si>
  <si>
    <t>Federico Berardo</t>
  </si>
  <si>
    <t>Luciano Anastasi</t>
  </si>
  <si>
    <t>Santa Cruz</t>
  </si>
  <si>
    <t>Alicia Kirchner</t>
  </si>
  <si>
    <t>Fernando Basanta</t>
  </si>
  <si>
    <t>Ministerio de Economía y Obras Públicas</t>
  </si>
  <si>
    <t>Paola Vessvessian</t>
  </si>
  <si>
    <t>Alberto Borcelli</t>
  </si>
  <si>
    <t>Consejo Provincial de Educación</t>
  </si>
  <si>
    <t>Leonardo Dario Alvarez</t>
  </si>
  <si>
    <t>Barbara Dolores Weinzettel</t>
  </si>
  <si>
    <t>Ignacio Perincioli</t>
  </si>
  <si>
    <t>Leandro Eduardo Zuliani</t>
  </si>
  <si>
    <t>Silvina Córdoba</t>
  </si>
  <si>
    <t>Ministerio de la Producción, Comercio e Industria</t>
  </si>
  <si>
    <t>Juan Carlos Nadalich</t>
  </si>
  <si>
    <t>Ministerio de Salud y Ambiente</t>
  </si>
  <si>
    <t>Claudio García</t>
  </si>
  <si>
    <t>Claudia Alejandra Martínez</t>
  </si>
  <si>
    <t>Teodoro Segundo Camino</t>
  </si>
  <si>
    <t>Ministerio de Trabajo, Empleo y Seguridad Social</t>
  </si>
  <si>
    <t>Lisandro De La Torre</t>
  </si>
  <si>
    <t>María Cecilia Velázquez</t>
  </si>
  <si>
    <t>Santa Fe</t>
  </si>
  <si>
    <t>Miguel Lifschitz</t>
  </si>
  <si>
    <t>Pablo Farías</t>
  </si>
  <si>
    <t>Frente Progresista Cívico y Social</t>
  </si>
  <si>
    <t>Ministerio de Gobierno y Reforma del Estado</t>
  </si>
  <si>
    <t>Gonzalo Saglione</t>
  </si>
  <si>
    <t>Claudia Balagué</t>
  </si>
  <si>
    <t>Ricardo Silberstein</t>
  </si>
  <si>
    <t>Maximiliano Pullaro</t>
  </si>
  <si>
    <t>José Garibay</t>
  </si>
  <si>
    <t>Julio Schneider</t>
  </si>
  <si>
    <t>Ministerio de Obras Públicas y Vivienda</t>
  </si>
  <si>
    <t>Miguel González</t>
  </si>
  <si>
    <t>Luis Contigiani</t>
  </si>
  <si>
    <t>Jorge Álvarez</t>
  </si>
  <si>
    <t>Julio Genesini</t>
  </si>
  <si>
    <t>Ministerio de Trabajo y Seguridad Social</t>
  </si>
  <si>
    <t>María de los Ángeles González</t>
  </si>
  <si>
    <t>Ministerio de Innovación y Cultura</t>
  </si>
  <si>
    <t>Eduardo Matozo</t>
  </si>
  <si>
    <t>Ministerio de Ciencia, Tecnología e Innovación Productiva</t>
  </si>
  <si>
    <t>Jacinto Speranza</t>
  </si>
  <si>
    <t>Alicia Ciciliani</t>
  </si>
  <si>
    <t>Andrea Uboldi</t>
  </si>
  <si>
    <t>Pedro Morini</t>
  </si>
  <si>
    <t>Érica Hynes</t>
  </si>
  <si>
    <t>Ministerio de Ciencia, Tecnología e Innovación</t>
  </si>
  <si>
    <t>Omar Perotti</t>
  </si>
  <si>
    <t>Rubén Héctor Michlig</t>
  </si>
  <si>
    <t>Ministerio de Gestión Pública</t>
  </si>
  <si>
    <t>Esteban Raúl Borgonovo</t>
  </si>
  <si>
    <t>Ministerio de Gobierno, Justicia,
Derechos Humanos y Diversidad</t>
  </si>
  <si>
    <t>Walter Alfredo Agosto</t>
  </si>
  <si>
    <t>Adriana Ema Cantero</t>
  </si>
  <si>
    <t>Marcelo Fabián Saín</t>
  </si>
  <si>
    <t>Silvina Patricia Frana</t>
  </si>
  <si>
    <t>Carlos Parola</t>
  </si>
  <si>
    <t>Sonia Felisa Martorano</t>
  </si>
  <si>
    <t>Daniel Aníbal Costamanga</t>
  </si>
  <si>
    <t>Danilo Hugo José Capitiani</t>
  </si>
  <si>
    <t>Roberto Sukerman</t>
  </si>
  <si>
    <t>Jorge Raúl Llonch</t>
  </si>
  <si>
    <t>Érica María del Luján Gonnet</t>
  </si>
  <si>
    <t>Santiago del Estero</t>
  </si>
  <si>
    <t>Claudia Ledesma Abdala</t>
  </si>
  <si>
    <t>Elías Suárez</t>
  </si>
  <si>
    <t>Frente Cívico por Santiago</t>
  </si>
  <si>
    <t>Matilde O’Mill</t>
  </si>
  <si>
    <t>Carlos Silva Neder</t>
  </si>
  <si>
    <t>Atilio Chara</t>
  </si>
  <si>
    <t>Luis Gelid</t>
  </si>
  <si>
    <t>Ministerio de Producción, Recursos Naturales, Forestación y Tierras</t>
  </si>
  <si>
    <t>Ricardo Daives</t>
  </si>
  <si>
    <t>Luis César Martínez</t>
  </si>
  <si>
    <t>Mariela Nassif</t>
  </si>
  <si>
    <t>Daniel Brué</t>
  </si>
  <si>
    <t>Ángel Niccolai</t>
  </si>
  <si>
    <t>Ministerio de Desarrollo Social, Promoción Humana y Relaciones Institucionale</t>
  </si>
  <si>
    <t>Abel Tévez</t>
  </si>
  <si>
    <t>Ministerio del Agua y Ambiente</t>
  </si>
  <si>
    <t>Gerardo Zamora</t>
  </si>
  <si>
    <t>Elias Miguel Suarez</t>
  </si>
  <si>
    <t>Jefe de Gabinete</t>
  </si>
  <si>
    <t>Matilde O`Mill</t>
  </si>
  <si>
    <t>Ángel Hugo Niccolai</t>
  </si>
  <si>
    <t>Ministerio de Desarrollo Social, Promoción Humana y Relaciones Institucionales con la Comunidad</t>
  </si>
  <si>
    <t>Argentino Cambrini</t>
  </si>
  <si>
    <t>Ministerio de Obras Públicas, Agua y Medio Ambiente</t>
  </si>
  <si>
    <t>Natividad Nassif</t>
  </si>
  <si>
    <t>Miguel Mandrille</t>
  </si>
  <si>
    <t>Marcelo Barbur</t>
  </si>
  <si>
    <t>Ministerio de Gobierno, Seguridad y Culto</t>
  </si>
  <si>
    <t>Tierra del Fuego</t>
  </si>
  <si>
    <t>Rosana Bertone</t>
  </si>
  <si>
    <t>Leonardo Gorbacz</t>
  </si>
  <si>
    <t>Gastón Díaz</t>
  </si>
  <si>
    <t>Ministerio de Gobierno, Justicia y Seguridad</t>
  </si>
  <si>
    <t>José Luis Álvarez</t>
  </si>
  <si>
    <t>José Labroca</t>
  </si>
  <si>
    <t>Paula Gargiulo</t>
  </si>
  <si>
    <t>Marcos Colman</t>
  </si>
  <si>
    <t>Ramiro Caballero</t>
  </si>
  <si>
    <t>Diego Romero</t>
  </si>
  <si>
    <t>Gabriel Koremblit</t>
  </si>
  <si>
    <t>Daniel Rivarola</t>
  </si>
  <si>
    <t>Claudio Carrera</t>
  </si>
  <si>
    <t>Emiliano Olmedo</t>
  </si>
  <si>
    <t>Javier Eposto</t>
  </si>
  <si>
    <t>Juan D’Angelo</t>
  </si>
  <si>
    <t>Gustavo Melella</t>
  </si>
  <si>
    <t>Agustín Tita</t>
  </si>
  <si>
    <t>FORJA</t>
  </si>
  <si>
    <t>Ministerio de Jefatura de Gabinete</t>
  </si>
  <si>
    <t>Adriana Chapperon</t>
  </si>
  <si>
    <t>Guillermo Fernández</t>
  </si>
  <si>
    <t>Ministerio de Finanzas Públicas</t>
  </si>
  <si>
    <t>Gabriela Castillo</t>
  </si>
  <si>
    <t>Sonia Castiglione</t>
  </si>
  <si>
    <t>Judith Di Giglio</t>
  </si>
  <si>
    <t>Verónica González</t>
  </si>
  <si>
    <t>Analía Cubino</t>
  </si>
  <si>
    <t>Tucumán</t>
  </si>
  <si>
    <t>Juan Luis Manzur</t>
  </si>
  <si>
    <t>Carolina Vargas Aignasse</t>
  </si>
  <si>
    <t>Miguel Acevedo</t>
  </si>
  <si>
    <t>Ministerio de Interior</t>
  </si>
  <si>
    <t>Rossana Chahla</t>
  </si>
  <si>
    <t>Luis Fernández</t>
  </si>
  <si>
    <t>Ministerio de Desarrollo Productivo</t>
  </si>
  <si>
    <t>Claudio Maley</t>
  </si>
  <si>
    <t>Eduardo Garvich</t>
  </si>
  <si>
    <t>Silvia Pérez</t>
  </si>
  <si>
    <t>Juan Manzur</t>
  </si>
  <si>
    <t>Juan Luis Fernández</t>
  </si>
  <si>
    <t>Frente Justicialista por Tucumán</t>
  </si>
  <si>
    <t>Minsterio de Desarrollo Productivo</t>
  </si>
  <si>
    <t>Claudio Adolfo Maley</t>
  </si>
  <si>
    <t>Eduardo Samuel Garvich</t>
  </si>
  <si>
    <t>Rosana Helena Chahla</t>
  </si>
  <si>
    <t>Gabriel Eduardo Yedlin</t>
  </si>
  <si>
    <t>Miguel Ángel Acevedo</t>
  </si>
  <si>
    <t>María Carolina Vargas Aignasse</t>
  </si>
  <si>
    <t>Juan Pablo Lichtmajer</t>
  </si>
  <si>
    <t>Silvia Laura Pérez</t>
  </si>
  <si>
    <t>anio</t>
  </si>
  <si>
    <t>cod_genero</t>
  </si>
  <si>
    <t>Leonardo Sarquis</t>
  </si>
  <si>
    <t>Pablo López</t>
  </si>
  <si>
    <t>Ministerio de Espacio Público e Higiene Urbana</t>
  </si>
  <si>
    <t>Ricardo Aredes</t>
  </si>
  <si>
    <t>Daniel Barros</t>
  </si>
  <si>
    <t>Jessica Ayala</t>
  </si>
  <si>
    <t>José María Quirós</t>
  </si>
  <si>
    <t>Mario Das Neves</t>
  </si>
  <si>
    <t>Ministerio de Coordinación de Gabinete</t>
  </si>
  <si>
    <t>Leticia Huichaqueo</t>
  </si>
  <si>
    <t>Jerónimo García</t>
  </si>
  <si>
    <t>Leonardo De Bella</t>
  </si>
  <si>
    <t>Raúl Schiavi</t>
  </si>
  <si>
    <t>Federico Mouliá</t>
  </si>
  <si>
    <t>Adán Gaya</t>
  </si>
  <si>
    <t>Sebastían Slovayen</t>
  </si>
  <si>
    <t>Carlos Oheler</t>
  </si>
  <si>
    <t>Mariana Juri</t>
  </si>
  <si>
    <t>Alberto Weretilneck</t>
  </si>
  <si>
    <t>Juan Manuel Pulleiro</t>
  </si>
  <si>
    <t>Matías Canepa</t>
  </si>
  <si>
    <t>Martín de los Ríos</t>
  </si>
  <si>
    <t>Sergio Camacho</t>
  </si>
  <si>
    <t>Mario Peña</t>
  </si>
  <si>
    <t>Matías Posadas</t>
  </si>
  <si>
    <t>Marcelo Amitrano</t>
  </si>
  <si>
    <t>Diego González</t>
  </si>
  <si>
    <t>Frente Unidad Justicialista</t>
  </si>
  <si>
    <t>Juan Donnini</t>
  </si>
  <si>
    <t>Leonardo Álvarez</t>
  </si>
  <si>
    <t>Rocío García</t>
  </si>
  <si>
    <t>Claudia Martínez</t>
  </si>
  <si>
    <t>Ministerio de Economía, Finanzas e Infraestructura</t>
  </si>
  <si>
    <t>Ministerio Secretaría General de la Gobernación</t>
  </si>
  <si>
    <t>Ministerio de Infraestructura, 
Servicios Públicos y Hábitat</t>
  </si>
  <si>
    <t>Ministerio de Producción, Ciencia y Tecnología</t>
  </si>
  <si>
    <t>Ministerio de Trabajo, Empleo 
y Seguridad Social</t>
  </si>
  <si>
    <t>Ministerio de Ambiente y Cambio Climático</t>
  </si>
  <si>
    <t>Marcelo Romero</t>
  </si>
  <si>
    <t>Gabriel Yedlin</t>
  </si>
  <si>
    <t>genero</t>
  </si>
  <si>
    <t>CC_2015</t>
  </si>
  <si>
    <t>2015Roberto Gigante</t>
  </si>
  <si>
    <t>2015Hernán Lacunza</t>
  </si>
  <si>
    <t>2015Cristian Ritondo</t>
  </si>
  <si>
    <t>2015Edgardo Cenzón</t>
  </si>
  <si>
    <t>2015Alejandro Finocchiaro</t>
  </si>
  <si>
    <t>2015Carlos Alberto Mahiques</t>
  </si>
  <si>
    <t>2015Leonardo Sarquis</t>
  </si>
  <si>
    <t>2015Santiago López Medrano</t>
  </si>
  <si>
    <t>2015Zulma Ortíz</t>
  </si>
  <si>
    <t>2015Jorge Elustondo</t>
  </si>
  <si>
    <t>2015Marcelo Villegas</t>
  </si>
  <si>
    <t>2015Federico Salvai</t>
  </si>
  <si>
    <t>noGustavo Ferrari</t>
  </si>
  <si>
    <t>noJavier Tizado</t>
  </si>
  <si>
    <t>noDamián Bonari</t>
  </si>
  <si>
    <t>noRoberto Gigante</t>
  </si>
  <si>
    <t>noFederico Salvai</t>
  </si>
  <si>
    <t>noJoaquín De la Torre</t>
  </si>
  <si>
    <t>noAgustín Pablo Simone</t>
  </si>
  <si>
    <t>noMaría Teresa García</t>
  </si>
  <si>
    <t>noDaniel G. Gollan</t>
  </si>
  <si>
    <t>noAndrés Larroque</t>
  </si>
  <si>
    <t>noMara Ruiz Malec</t>
  </si>
  <si>
    <t>noJavier Rodríguez</t>
  </si>
  <si>
    <t>noPablo López</t>
  </si>
  <si>
    <t>noJulio Alak</t>
  </si>
  <si>
    <t>noCarlos Bianco</t>
  </si>
  <si>
    <t>noAugusto Costa</t>
  </si>
  <si>
    <t>noJesica Rey</t>
  </si>
  <si>
    <t>noSergio Berni</t>
  </si>
  <si>
    <t>noEstela Díaz</t>
  </si>
  <si>
    <t>noAgustina Vila</t>
  </si>
  <si>
    <t>2015Felipe Miguel</t>
  </si>
  <si>
    <t>2015Guadalupe Tagliaferri</t>
  </si>
  <si>
    <t>2015Ana María Bou Pérez</t>
  </si>
  <si>
    <t>2015Soledad Acuña</t>
  </si>
  <si>
    <t>2015Martín Ocampo</t>
  </si>
  <si>
    <t>2015Darío Lopérfido</t>
  </si>
  <si>
    <t>2015Eduardo Macchiavelli</t>
  </si>
  <si>
    <t>2015Franco Moccia</t>
  </si>
  <si>
    <t>2015Andrés Freire</t>
  </si>
  <si>
    <t>2015Martín Mura</t>
  </si>
  <si>
    <t>2015Bruno Screnc</t>
  </si>
  <si>
    <t>noÁngel Mahler</t>
  </si>
  <si>
    <t>noEnrique Avogadro</t>
  </si>
  <si>
    <t>noDiego Santilli</t>
  </si>
  <si>
    <t>noFelipe Oscar Miguel</t>
  </si>
  <si>
    <t>noMartín Mura</t>
  </si>
  <si>
    <t>noDiego César Santilli</t>
  </si>
  <si>
    <t>noFernan González Bernaldo de Quiros</t>
  </si>
  <si>
    <t>noMaría Soledad Acuña</t>
  </si>
  <si>
    <t>noJosé Luís Giusti</t>
  </si>
  <si>
    <t>noEnrique Luís Avogadro</t>
  </si>
  <si>
    <t>noMaría Migliore</t>
  </si>
  <si>
    <t>noBruno Guido Screnci Silva</t>
  </si>
  <si>
    <t>noMaría Clara Muzzio</t>
  </si>
  <si>
    <t>2015Gustavo Saadi</t>
  </si>
  <si>
    <t>2015Ricardo Aredes</t>
  </si>
  <si>
    <t>2015Raúl Chico</t>
  </si>
  <si>
    <t>2015Ramón Figueroa Castellanos</t>
  </si>
  <si>
    <t>2015Daniel Barros</t>
  </si>
  <si>
    <t>2015Daniel Gutiérrez</t>
  </si>
  <si>
    <t>2015Guillermo Dalla Lasta</t>
  </si>
  <si>
    <t>2015Rubén Dusso</t>
  </si>
  <si>
    <t>2015Edgardo Macedo</t>
  </si>
  <si>
    <t>noEduardo Menecier</t>
  </si>
  <si>
    <t>noDaniel Zelarayán</t>
  </si>
  <si>
    <t>noMarcelo Rivera</t>
  </si>
  <si>
    <t>noSebastián Véliz</t>
  </si>
  <si>
    <t>noAldo Sarquis</t>
  </si>
  <si>
    <t>noAlberto Kosicki</t>
  </si>
  <si>
    <t>noEugenia Rosales</t>
  </si>
  <si>
    <t>noGuillermo Andrada</t>
  </si>
  <si>
    <t>noLuis Maubecín</t>
  </si>
  <si>
    <t>noFrancisco Gordillo</t>
  </si>
  <si>
    <t>noJorge Moreno</t>
  </si>
  <si>
    <t>noRicardo Sebastián Veliz</t>
  </si>
  <si>
    <t>noLisandro Álvarez</t>
  </si>
  <si>
    <t>noEduardo Niedrele</t>
  </si>
  <si>
    <t>noAldo Gabriel Sarquia</t>
  </si>
  <si>
    <t>noFernanda Ávila</t>
  </si>
  <si>
    <t>noSusana Peralta</t>
  </si>
  <si>
    <t>noClaudia Palladino</t>
  </si>
  <si>
    <t>noHernán Martel</t>
  </si>
  <si>
    <t>noFidel Sáenz</t>
  </si>
  <si>
    <t>2015Juan José Bergia</t>
  </si>
  <si>
    <t>2015Daniel Oscar Farías</t>
  </si>
  <si>
    <t>2015Humberto Fabián Echezarreta</t>
  </si>
  <si>
    <t>2015Roberto Acosta</t>
  </si>
  <si>
    <t>2015Gabriel Tortarolo</t>
  </si>
  <si>
    <t>2015Luis Alberto Gómez Samela</t>
  </si>
  <si>
    <t>2015Cristian Ocampo</t>
  </si>
  <si>
    <t>2015Gustavo Rubén Ferrer</t>
  </si>
  <si>
    <t>2015Guillermo Monzón</t>
  </si>
  <si>
    <t>2015María Elina Serrano</t>
  </si>
  <si>
    <t>2015Martín Nievas</t>
  </si>
  <si>
    <t>2015Horacio Rey</t>
  </si>
  <si>
    <t>noMariel Crespo</t>
  </si>
  <si>
    <t>noMartín Nievas</t>
  </si>
  <si>
    <t>noLuis Zapico</t>
  </si>
  <si>
    <t>noMarcelo Repetto</t>
  </si>
  <si>
    <t>noCarlos Barsesa</t>
  </si>
  <si>
    <t>noJessica Ayala</t>
  </si>
  <si>
    <t>noDaniel Chorvat</t>
  </si>
  <si>
    <t>noSilvana Tayara</t>
  </si>
  <si>
    <t>noJosé María Quirós</t>
  </si>
  <si>
    <t>noSebastián Lifton</t>
  </si>
  <si>
    <t>noMaia Woelflin</t>
  </si>
  <si>
    <t>noMaria Pia Chiachio Cavana</t>
  </si>
  <si>
    <t>noDaniela Torrente</t>
  </si>
  <si>
    <t>noGloria Zalazar</t>
  </si>
  <si>
    <t>noJuan Manuel Carreras</t>
  </si>
  <si>
    <t>noPaola Benítez</t>
  </si>
  <si>
    <t>noJuan Manuel Chapo</t>
  </si>
  <si>
    <t>2015Víctor Cisterna</t>
  </si>
  <si>
    <t>2015Rafael Williams</t>
  </si>
  <si>
    <t>2015Pablo Oca</t>
  </si>
  <si>
    <t>2015Fernando Menchi</t>
  </si>
  <si>
    <t>2015Hernán Alonso</t>
  </si>
  <si>
    <t>2015Leticia Huichaqueo</t>
  </si>
  <si>
    <t>2015Ignacio Agulleiro</t>
  </si>
  <si>
    <t>2015Leandro González</t>
  </si>
  <si>
    <t>2015Sergio Bohe</t>
  </si>
  <si>
    <t>2015Cecilia Torrejón</t>
  </si>
  <si>
    <t>2015Alejandro Pagani</t>
  </si>
  <si>
    <t>2015Pablo Durán</t>
  </si>
  <si>
    <t>noAlberto Gilardino</t>
  </si>
  <si>
    <t>noJerónimo García</t>
  </si>
  <si>
    <t>noPablo Durán</t>
  </si>
  <si>
    <t>noPablo Mamet</t>
  </si>
  <si>
    <t>noMarcial Paz</t>
  </si>
  <si>
    <t>noLeonardo De Bella</t>
  </si>
  <si>
    <t>noAdrián Pizzi</t>
  </si>
  <si>
    <t>noFederico Massoni</t>
  </si>
  <si>
    <t>noMariana Vega</t>
  </si>
  <si>
    <t>noFabian Puratich</t>
  </si>
  <si>
    <t>noPaulo Cassutti</t>
  </si>
  <si>
    <t>noAndrés Meiszner</t>
  </si>
  <si>
    <t>noEduardo Arzani</t>
  </si>
  <si>
    <t>noOscar Antonena</t>
  </si>
  <si>
    <t>noFlorencia Perata</t>
  </si>
  <si>
    <t>noJosé Grazzini</t>
  </si>
  <si>
    <t>noMartín Cerdá</t>
  </si>
  <si>
    <t>noGustavo Aguilera</t>
  </si>
  <si>
    <t>noGustavo Andrés Hermida</t>
  </si>
  <si>
    <t>noLeandro Cavaco</t>
  </si>
  <si>
    <t>noFabián Puratich</t>
  </si>
  <si>
    <t>noNéstor Raúl García</t>
  </si>
  <si>
    <t>2015Juan Carlos Massei</t>
  </si>
  <si>
    <t>2015Osvaldo Giordano</t>
  </si>
  <si>
    <t>2015Luis Angulo</t>
  </si>
  <si>
    <t>noJuan Martín Farfán</t>
  </si>
  <si>
    <t>2015Francisco Fortuna</t>
  </si>
  <si>
    <t>2015Walter Grahovac</t>
  </si>
  <si>
    <t>2015José Máximo García</t>
  </si>
  <si>
    <t>2015Fabián López</t>
  </si>
  <si>
    <t>2015Roberto Avalle</t>
  </si>
  <si>
    <t>2015Sergio Busso</t>
  </si>
  <si>
    <t>2015Walter Robledo</t>
  </si>
  <si>
    <t>2015Omar Sereno</t>
  </si>
  <si>
    <t>2015Rodrigo Rufeil</t>
  </si>
  <si>
    <t>2015Ricardo Sosa</t>
  </si>
  <si>
    <t>noSergio Busso</t>
  </si>
  <si>
    <t>noPablo Javier De Chiara</t>
  </si>
  <si>
    <t>noWalter Mario Grahovac</t>
  </si>
  <si>
    <t>noOsvaldo Giordano</t>
  </si>
  <si>
    <t>noFacundo Torres</t>
  </si>
  <si>
    <t>noEduardo Luis Accastello</t>
  </si>
  <si>
    <t>noJulián María López</t>
  </si>
  <si>
    <t>noRicardo Sosa</t>
  </si>
  <si>
    <t>noDiego Cardozo</t>
  </si>
  <si>
    <t>noFabián López</t>
  </si>
  <si>
    <t>noOmar Hugo Sereno</t>
  </si>
  <si>
    <t>noAlfonso Mosquera</t>
  </si>
  <si>
    <t>noSilvina Rivero</t>
  </si>
  <si>
    <t>noJuan Carlos Massei</t>
  </si>
  <si>
    <t>noClaudia Roxana Martínez</t>
  </si>
  <si>
    <t>noLaura Judith Jure</t>
  </si>
  <si>
    <t>noJulio César Comello</t>
  </si>
  <si>
    <t>2015Enrique Vaz Torres</t>
  </si>
  <si>
    <t>2015Carlos Vignolo</t>
  </si>
  <si>
    <t>2015Raúl Cardozo</t>
  </si>
  <si>
    <t>2015Eduardo Vischi</t>
  </si>
  <si>
    <t>2015Orlando Macció</t>
  </si>
  <si>
    <t>2015Susana Mariel Benítez</t>
  </si>
  <si>
    <t>2015Ignacio Osella</t>
  </si>
  <si>
    <t>2015Inés Presman</t>
  </si>
  <si>
    <t>2015Jorge Quintana</t>
  </si>
  <si>
    <t>2015Néstor Pedro Braillard Poccard</t>
  </si>
  <si>
    <t>2015Horacio David Ortega</t>
  </si>
  <si>
    <t>2015Aníbal Daniel Godoy</t>
  </si>
  <si>
    <t>2015Federico Martín Mouliá</t>
  </si>
  <si>
    <t>noJuan Carlos Alvarez</t>
  </si>
  <si>
    <t>noCarlos Vignolo</t>
  </si>
  <si>
    <t>noEnrique Vaz Torres</t>
  </si>
  <si>
    <t>noJorge Vara</t>
  </si>
  <si>
    <t>noClaudio Anselmo</t>
  </si>
  <si>
    <t>noBernardo Rodriguez</t>
  </si>
  <si>
    <t>noClaudio Polich</t>
  </si>
  <si>
    <t>noFederico Mouliá</t>
  </si>
  <si>
    <t>noAdán Gaya</t>
  </si>
  <si>
    <t>noJorge Quintana</t>
  </si>
  <si>
    <t>noBuenaventura Duarte</t>
  </si>
  <si>
    <t>noCristian Piris</t>
  </si>
  <si>
    <t>noSebastían Slovayen</t>
  </si>
  <si>
    <t>2015Mauro Urribarri</t>
  </si>
  <si>
    <t>2015Laura Stratta</t>
  </si>
  <si>
    <t>2015Ariel de La Rosa</t>
  </si>
  <si>
    <t>2015Hugo Ballay</t>
  </si>
  <si>
    <t>2015Adrián Fuertes</t>
  </si>
  <si>
    <t>2015Luis Benedetto</t>
  </si>
  <si>
    <t>2015Carlos Scheppens</t>
  </si>
  <si>
    <t>noRosario Margarita Romero</t>
  </si>
  <si>
    <t>noSonia Velázquez</t>
  </si>
  <si>
    <t>noÁlvaro Gabás</t>
  </si>
  <si>
    <t>noRosario Romero</t>
  </si>
  <si>
    <t>noHugo Ballay</t>
  </si>
  <si>
    <t>noMarisa Paira</t>
  </si>
  <si>
    <t>noLuis Benedetto</t>
  </si>
  <si>
    <t>noMarcelo Richard</t>
  </si>
  <si>
    <t>noJuan José Bahillo</t>
  </si>
  <si>
    <t>2015Antonio Ferreira</t>
  </si>
  <si>
    <t>2015Jorge Abel González</t>
  </si>
  <si>
    <t>2015Raúl Quintana</t>
  </si>
  <si>
    <t>2015José Luis Décima</t>
  </si>
  <si>
    <t>2015Jorge Oscar Ibáñez</t>
  </si>
  <si>
    <t>2015Alberto Marcelo Zorrilla</t>
  </si>
  <si>
    <t>noAntonio Emérito Ferreira</t>
  </si>
  <si>
    <t>noMaría Cecilia Guardia Mendonca</t>
  </si>
  <si>
    <t>noJorge Abel González</t>
  </si>
  <si>
    <t>noRaúl Omar Quintana</t>
  </si>
  <si>
    <t>noJosé Luis Décima</t>
  </si>
  <si>
    <t>noEdgar Abel Crocci</t>
  </si>
  <si>
    <t>noJorge Oscar Ibañez</t>
  </si>
  <si>
    <t>noAlberto Marcelo Zorrilla</t>
  </si>
  <si>
    <t>noDaniel Marcos Malich</t>
  </si>
  <si>
    <t>noAnibal Francisco Gómez</t>
  </si>
  <si>
    <t>nos/d</t>
  </si>
  <si>
    <t>2015Mario Fiad</t>
  </si>
  <si>
    <t>noGustavo Bouhid</t>
  </si>
  <si>
    <t>2015Oscar Perassi</t>
  </si>
  <si>
    <t>2015Juan Carlos Abud Robles</t>
  </si>
  <si>
    <t>2015Jorge Rizzotti</t>
  </si>
  <si>
    <t>2015Ada Galfre</t>
  </si>
  <si>
    <t>2015Jorge Cabana Fusz</t>
  </si>
  <si>
    <t>2015Carlos Oheler</t>
  </si>
  <si>
    <t>2015María Inés Zigarán</t>
  </si>
  <si>
    <t>2015Ekel Meyer</t>
  </si>
  <si>
    <t>2015Freddy Morales</t>
  </si>
  <si>
    <t>2015Isolda Calsina</t>
  </si>
  <si>
    <t>2015Carlos Alfonso</t>
  </si>
  <si>
    <t>noCarlos Sadir</t>
  </si>
  <si>
    <t>noAgustín Perassi</t>
  </si>
  <si>
    <t>noExequiel Lello Ivacevich</t>
  </si>
  <si>
    <t>noCarlos Stanic</t>
  </si>
  <si>
    <t>noNatalia Sarapura</t>
  </si>
  <si>
    <t>noIsolda Calsina</t>
  </si>
  <si>
    <t>noJorge Cabana Fusz</t>
  </si>
  <si>
    <t>noNormando Álvarez García</t>
  </si>
  <si>
    <t>noFederico Posadas</t>
  </si>
  <si>
    <t>noMaría Inés Zigarán</t>
  </si>
  <si>
    <t>noEkel Meyer</t>
  </si>
  <si>
    <t>noFreddy Morales</t>
  </si>
  <si>
    <t>2015Daniel Pablo Bensusan</t>
  </si>
  <si>
    <t>2015Juan Carlos Tierno</t>
  </si>
  <si>
    <t>2015Fernanda Estefanía Alonso</t>
  </si>
  <si>
    <t>2015Rubén Oscar Ojuez</t>
  </si>
  <si>
    <t>2015María Cristina Garello</t>
  </si>
  <si>
    <t>2015Ricardo Horacio Moralejo</t>
  </si>
  <si>
    <t>2015Carlos Martín Borthiry</t>
  </si>
  <si>
    <t>2015Ernesto Osvaldo Franco</t>
  </si>
  <si>
    <t>2015Julio Néstor Bargero</t>
  </si>
  <si>
    <t>2015Juan Ramón Garay</t>
  </si>
  <si>
    <t>noJulio González</t>
  </si>
  <si>
    <t>noMario Kohan</t>
  </si>
  <si>
    <t>noDaniel Pablo Bensusán</t>
  </si>
  <si>
    <t>noAntonio Curciarello</t>
  </si>
  <si>
    <t>noHoracio Di Nápoli</t>
  </si>
  <si>
    <t>noDiego Álvarez</t>
  </si>
  <si>
    <t>noPablo Maccione</t>
  </si>
  <si>
    <t>noRicardo Moralejo</t>
  </si>
  <si>
    <t>noErnesto Franco</t>
  </si>
  <si>
    <t>noJuan Ramón Garay</t>
  </si>
  <si>
    <t>noJosé Vanini</t>
  </si>
  <si>
    <t>2015Claudio Saúl</t>
  </si>
  <si>
    <t>2015Ricardo Guerra</t>
  </si>
  <si>
    <t>2015Judith Díaz Bazán</t>
  </si>
  <si>
    <t>2015Juan Velardez</t>
  </si>
  <si>
    <t>2015Griselda Herrera</t>
  </si>
  <si>
    <t>2015Rubén Galleguillo</t>
  </si>
  <si>
    <t>2015Fernando Rejal</t>
  </si>
  <si>
    <t>2015Juan Luna</t>
  </si>
  <si>
    <t>2015Gastón Mercado Luna</t>
  </si>
  <si>
    <t>noAlejandro Moriconi</t>
  </si>
  <si>
    <t>noDurán Sabas</t>
  </si>
  <si>
    <t>noJorge Quintero</t>
  </si>
  <si>
    <t>noJuan Luna Corzo</t>
  </si>
  <si>
    <t>noArmando Molina</t>
  </si>
  <si>
    <t>noAriel Martínez</t>
  </si>
  <si>
    <t>noJuan Carlos Vergara</t>
  </si>
  <si>
    <t>noGabriela Asís</t>
  </si>
  <si>
    <t>noGabriela Pedrali</t>
  </si>
  <si>
    <t>noFernando Rejal</t>
  </si>
  <si>
    <t>noAdolfo Scaglioni</t>
  </si>
  <si>
    <t>noGustavo Luna</t>
  </si>
  <si>
    <t>noAriel Puy Soria</t>
  </si>
  <si>
    <t>noFederico Bazán</t>
  </si>
  <si>
    <t>noJuan Velardez</t>
  </si>
  <si>
    <t>2015Dalmiro Garay</t>
  </si>
  <si>
    <t>2015Gianni Venier</t>
  </si>
  <si>
    <t>2015Pedro Martín Kerchner</t>
  </si>
  <si>
    <t>2015Rubén Giacchi</t>
  </si>
  <si>
    <t>2015Enrique Vaquié</t>
  </si>
  <si>
    <t>2015Jaime Correas</t>
  </si>
  <si>
    <t>2015Gabriela Testa</t>
  </si>
  <si>
    <t>noClaudia Najul</t>
  </si>
  <si>
    <t>noLisandro Nieri</t>
  </si>
  <si>
    <t>noMaría Paula Allasino</t>
  </si>
  <si>
    <t>noJosé Thomas</t>
  </si>
  <si>
    <t>noVíctor Ibañez Rosaz</t>
  </si>
  <si>
    <t>noMariana Juri</t>
  </si>
  <si>
    <t>noAna María Nadal</t>
  </si>
  <si>
    <t>noEnrique Vaquié</t>
  </si>
  <si>
    <t>noMario Isgro</t>
  </si>
  <si>
    <t>noRaúl Levrino</t>
  </si>
  <si>
    <t>2015Adolfo Pischik</t>
  </si>
  <si>
    <t>2015Marcelo Gabriel Pérez</t>
  </si>
  <si>
    <t>2015Adolfo Safrán</t>
  </si>
  <si>
    <t>2015Verónica Derna</t>
  </si>
  <si>
    <t>2015Élida Vigo</t>
  </si>
  <si>
    <t>2015Ivonne Stella Maris Aquino</t>
  </si>
  <si>
    <t>2015José Luis Garay</t>
  </si>
  <si>
    <t>2015Walter Villalba</t>
  </si>
  <si>
    <t>2015Lisandro Benmaor</t>
  </si>
  <si>
    <t>2015Lilian Marchesini</t>
  </si>
  <si>
    <t>2015Juan Carlos Agulla</t>
  </si>
  <si>
    <t>2015José María Arrúa</t>
  </si>
  <si>
    <t>2015Rafael Morgenstern</t>
  </si>
  <si>
    <t>2015Luis Lichowski</t>
  </si>
  <si>
    <t>noAdolfo Pischik</t>
  </si>
  <si>
    <t>noBenilda Dammer</t>
  </si>
  <si>
    <t>noJosé María Arrúa</t>
  </si>
  <si>
    <t>noKarina Aguirre</t>
  </si>
  <si>
    <t>noMiguel Sedoff</t>
  </si>
  <si>
    <t>noSebastian Oriozabala</t>
  </si>
  <si>
    <t>noLuis Lichowski</t>
  </si>
  <si>
    <t>noMaría Graciela Leyes</t>
  </si>
  <si>
    <t>noAdolfo Safrán</t>
  </si>
  <si>
    <t>noSilvana Andrea Giménez</t>
  </si>
  <si>
    <t>noMario Vialey</t>
  </si>
  <si>
    <t>noMarcelo Gabriel Pérez</t>
  </si>
  <si>
    <t>noOscar Francisco Alarcón</t>
  </si>
  <si>
    <t>noVictor Kreimer</t>
  </si>
  <si>
    <t>noRafael Morgenstern</t>
  </si>
  <si>
    <t>2015Mariano Gaido</t>
  </si>
  <si>
    <t>2015Jorge Lara</t>
  </si>
  <si>
    <t>2015Cristina Storioni</t>
  </si>
  <si>
    <t>2015Gustavo Alcaráz</t>
  </si>
  <si>
    <t>2015Norberto Bruno</t>
  </si>
  <si>
    <t>2015Jorge Brillo</t>
  </si>
  <si>
    <t>2015Ricardo Corradi Diez</t>
  </si>
  <si>
    <t>2015Alejandro Nicola</t>
  </si>
  <si>
    <t>2015Leonel D'Acharri</t>
  </si>
  <si>
    <t>noJuan Pablo Prezzoli</t>
  </si>
  <si>
    <t>noSebastián González</t>
  </si>
  <si>
    <t>noVanina Merlo</t>
  </si>
  <si>
    <t>noAndrea Peve</t>
  </si>
  <si>
    <t>noSofía Sanucc</t>
  </si>
  <si>
    <t>noMarcelo Colonna</t>
  </si>
  <si>
    <t>noLuis Sánchez</t>
  </si>
  <si>
    <t>noAdriana Figueroa</t>
  </si>
  <si>
    <t>noGuillermo Pons</t>
  </si>
  <si>
    <t>noMarisa Focarazzo</t>
  </si>
  <si>
    <t>noRicardo Corradi Diez</t>
  </si>
  <si>
    <t>noLuis Sánchez Mercado</t>
  </si>
  <si>
    <t>noFacundo López Raggi</t>
  </si>
  <si>
    <t>noCristina Adriana Storioni</t>
  </si>
  <si>
    <t>noAlejandro Monteiro</t>
  </si>
  <si>
    <t>noSofía Sanucci Giménez</t>
  </si>
  <si>
    <t>2015Luis Di Giácomo</t>
  </si>
  <si>
    <t>2015Gastón Pérez Estevan</t>
  </si>
  <si>
    <t>2015Isaías Kremer</t>
  </si>
  <si>
    <t>2015Carlos Valeri</t>
  </si>
  <si>
    <t>2015Mónica Silva</t>
  </si>
  <si>
    <t>2015Fabián Galli</t>
  </si>
  <si>
    <t>2015Fabián Zgaib</t>
  </si>
  <si>
    <t>2015Marcelo Martín</t>
  </si>
  <si>
    <t>2015Silvina Arrieta</t>
  </si>
  <si>
    <t>2015Matías Rulli</t>
  </si>
  <si>
    <t>noNicolás Land</t>
  </si>
  <si>
    <t>noArabela Carreras</t>
  </si>
  <si>
    <t>noAgustín Domingo</t>
  </si>
  <si>
    <t>noNelson Cides</t>
  </si>
  <si>
    <t>noRodrigo Buteler</t>
  </si>
  <si>
    <t>noGastón Pérez Estevan</t>
  </si>
  <si>
    <t>noLuis Vaisberg</t>
  </si>
  <si>
    <t>noCarlos Valeri</t>
  </si>
  <si>
    <t>noMercedes Jara Tracchia</t>
  </si>
  <si>
    <t>noJuan Deco</t>
  </si>
  <si>
    <t>noLuis Fabián Zgaib</t>
  </si>
  <si>
    <t>noCarlos Banacloy</t>
  </si>
  <si>
    <t>noMartha Vélez</t>
  </si>
  <si>
    <t>2015Carlos Parodi</t>
  </si>
  <si>
    <t>2015Juan Pablo Rodríguez</t>
  </si>
  <si>
    <t>2015Pamela Calletti</t>
  </si>
  <si>
    <t>2015Carlos Abeleira</t>
  </si>
  <si>
    <t>2015Luis Gómez Almarás</t>
  </si>
  <si>
    <t>2015Roberto Dib Ashur</t>
  </si>
  <si>
    <t>noAnalía Berruezo</t>
  </si>
  <si>
    <t>2015Mariano Ovejero</t>
  </si>
  <si>
    <t>2015Oscar Villa Nougués</t>
  </si>
  <si>
    <t>noRoque Mascarello</t>
  </si>
  <si>
    <t>2015Eduardo Costello</t>
  </si>
  <si>
    <t>2015Javier Montero</t>
  </si>
  <si>
    <t>2015Alejandro Cornejo</t>
  </si>
  <si>
    <t>2015Baltasar Saravia</t>
  </si>
  <si>
    <t>2015Sebastián Gomeza</t>
  </si>
  <si>
    <t>2015Ramiro Simón Padrós</t>
  </si>
  <si>
    <t>noFernando Yarade</t>
  </si>
  <si>
    <t>noBaltasar Saravia</t>
  </si>
  <si>
    <t>noMarcelo López Arias</t>
  </si>
  <si>
    <t>noCarlos Abeleira</t>
  </si>
  <si>
    <t>noJuan Manuel Lavallén</t>
  </si>
  <si>
    <t>noPaula Bibini</t>
  </si>
  <si>
    <t>noEdith Cruz</t>
  </si>
  <si>
    <t>noCarlos Oliver</t>
  </si>
  <si>
    <t>noEmiliano Estrada</t>
  </si>
  <si>
    <t>noRicardo Villada</t>
  </si>
  <si>
    <t>noJuan Manuel Pulleiro</t>
  </si>
  <si>
    <t>noMatías Canepa</t>
  </si>
  <si>
    <t>noJuan José Esteban Quinteros</t>
  </si>
  <si>
    <t>noJosefina Medrano</t>
  </si>
  <si>
    <t>noMartín de los Ríos</t>
  </si>
  <si>
    <t>noRoberto Dib Ashur</t>
  </si>
  <si>
    <t>noSergio Camacho</t>
  </si>
  <si>
    <t>noVerónica Figueroa</t>
  </si>
  <si>
    <t>noMario Peña</t>
  </si>
  <si>
    <t>noMatías Posadas</t>
  </si>
  <si>
    <t>2015Emilio Javier Baistrocchi</t>
  </si>
  <si>
    <t>2015Felipe De los Ríos</t>
  </si>
  <si>
    <t>2015Andrés Díaz Cano</t>
  </si>
  <si>
    <t>2015Julio Ortíz Andino</t>
  </si>
  <si>
    <t>2015Walberto Allende</t>
  </si>
  <si>
    <t>noArmando Sánchez</t>
  </si>
  <si>
    <t>2015Roberto Gattoni</t>
  </si>
  <si>
    <t>2015Castor Sánchez</t>
  </si>
  <si>
    <t>noAlejandra Venerando</t>
  </si>
  <si>
    <t>2015Alberto Hensel</t>
  </si>
  <si>
    <t>2015Claudia Grynszpan</t>
  </si>
  <si>
    <t>noFabian Aballay</t>
  </si>
  <si>
    <t>noFelipe De los Ríos</t>
  </si>
  <si>
    <t>noAna Fabiola Aubone</t>
  </si>
  <si>
    <t>noMarisa Lopez</t>
  </si>
  <si>
    <t>noCarlos Astudillo</t>
  </si>
  <si>
    <t>noJulio Ortiz Andino</t>
  </si>
  <si>
    <t>noAndres Diaz Cano</t>
  </si>
  <si>
    <t>noClaudia Grynszpan</t>
  </si>
  <si>
    <t>noJuan Flores</t>
  </si>
  <si>
    <t>2015Liliana Bartolucci</t>
  </si>
  <si>
    <t>noDaniel Orlando</t>
  </si>
  <si>
    <t>noHéctor Mazzina</t>
  </si>
  <si>
    <t>noAldo González Funes</t>
  </si>
  <si>
    <t>noSergio Tamayo</t>
  </si>
  <si>
    <t>2015Cristian Moleker</t>
  </si>
  <si>
    <t>noSergio Freixes</t>
  </si>
  <si>
    <t>2015Roberto Schwartz</t>
  </si>
  <si>
    <t>noMarcelo Riera</t>
  </si>
  <si>
    <t>noMaría José Zanglá</t>
  </si>
  <si>
    <t>noGraciela Corvalán</t>
  </si>
  <si>
    <t>noSilvia Sosa Araujo</t>
  </si>
  <si>
    <t>2015Alicia Bañuelos</t>
  </si>
  <si>
    <t>2015Álida García Peanú Zarate</t>
  </si>
  <si>
    <t>noMaría Angélica Torrontegui</t>
  </si>
  <si>
    <t>2015Marcelo Amitrano</t>
  </si>
  <si>
    <t>noNatalia Spinuzza</t>
  </si>
  <si>
    <t>noMaría Paulina Calderón</t>
  </si>
  <si>
    <t>2015Beatriz Alagia</t>
  </si>
  <si>
    <t>noErnesto Nader Ali</t>
  </si>
  <si>
    <t>noDiego González</t>
  </si>
  <si>
    <t>2015Felipe Tomasevich</t>
  </si>
  <si>
    <t>2015Eduardo Mones Ruiz</t>
  </si>
  <si>
    <t>2015Natalia Zabala Chacur</t>
  </si>
  <si>
    <t>noNatalia Zabala Chacur</t>
  </si>
  <si>
    <t>noAlberto José Rodriguez Sáa</t>
  </si>
  <si>
    <t>noFelipe Lavandeira</t>
  </si>
  <si>
    <t>noEloy Diego Roberto Horcajo</t>
  </si>
  <si>
    <t>noFabián Antonio Filomena Baigorria</t>
  </si>
  <si>
    <t>noFelipe Nicolás Tomasevich</t>
  </si>
  <si>
    <t>noPablo Andrés Dermechkoff</t>
  </si>
  <si>
    <t>noFederico Berardo</t>
  </si>
  <si>
    <t>noAlicia Bañuelos</t>
  </si>
  <si>
    <t>noLuciano Anastasi</t>
  </si>
  <si>
    <t>2015Fernando Basanta</t>
  </si>
  <si>
    <t>2015Juan Donnini</t>
  </si>
  <si>
    <t>2015Leonardo Álvarez</t>
  </si>
  <si>
    <t>2015Paola Vessvessian</t>
  </si>
  <si>
    <t>2015Rocío García</t>
  </si>
  <si>
    <t>2015Claudia Martínez</t>
  </si>
  <si>
    <t>2015Alberto Borcelli</t>
  </si>
  <si>
    <t>noLeonardo Dario Alvarez</t>
  </si>
  <si>
    <t>noBarbara Dolores Weinzettel</t>
  </si>
  <si>
    <t>noIgnacio Perincioli</t>
  </si>
  <si>
    <t>noLeandro Eduardo Zuliani</t>
  </si>
  <si>
    <t>noSilvina Córdoba</t>
  </si>
  <si>
    <t>noJuan Carlos Nadalich</t>
  </si>
  <si>
    <t>noClaudio García</t>
  </si>
  <si>
    <t>noClaudia Alejandra Martínez</t>
  </si>
  <si>
    <t>noTeodoro Segundo Camino</t>
  </si>
  <si>
    <t>noLisandro De La Torre</t>
  </si>
  <si>
    <t>noMaría Cecilia Velázquez</t>
  </si>
  <si>
    <t>2015Pablo Farías</t>
  </si>
  <si>
    <t>2015Gonzalo Saglione</t>
  </si>
  <si>
    <t>2015Claudia Balagué</t>
  </si>
  <si>
    <t>2015Ricardo Silberstein</t>
  </si>
  <si>
    <t>2015Maximiliano Pullaro</t>
  </si>
  <si>
    <t>2015José Garibay</t>
  </si>
  <si>
    <t>2015Julio Schneider</t>
  </si>
  <si>
    <t>2015Miguel González</t>
  </si>
  <si>
    <t>2015Luis Contigiani</t>
  </si>
  <si>
    <t>2015Jorge Álvarez</t>
  </si>
  <si>
    <t>2015Julio Genesini</t>
  </si>
  <si>
    <t>2015María de los Ángeles González</t>
  </si>
  <si>
    <t>2015Eduardo Matozo</t>
  </si>
  <si>
    <t>2015Jacinto Speranza</t>
  </si>
  <si>
    <t>noAlicia Ciciliani</t>
  </si>
  <si>
    <t>noAndrea Uboldi</t>
  </si>
  <si>
    <t>noPedro Morini</t>
  </si>
  <si>
    <t>noÉrica Hynes</t>
  </si>
  <si>
    <t>noRubén Héctor Michlig</t>
  </si>
  <si>
    <t>noEsteban Raúl Borgonovo</t>
  </si>
  <si>
    <t>noWalter Alfredo Agosto</t>
  </si>
  <si>
    <t>noAdriana Ema Cantero</t>
  </si>
  <si>
    <t>noMarcelo Fabián Saín</t>
  </si>
  <si>
    <t>noSilvina Patricia Frana</t>
  </si>
  <si>
    <t>noCarlos Parola</t>
  </si>
  <si>
    <t>noSonia Felisa Martorano</t>
  </si>
  <si>
    <t>noDaniel Aníbal Costamanga</t>
  </si>
  <si>
    <t>noDanilo Hugo José Capitiani</t>
  </si>
  <si>
    <t>noRoberto Sukerman</t>
  </si>
  <si>
    <t>noJorge Raúl Llonch</t>
  </si>
  <si>
    <t>noÉrica María del Luján Gonnet</t>
  </si>
  <si>
    <t>2015Elías Suárez</t>
  </si>
  <si>
    <t>2015Matilde O’Mill</t>
  </si>
  <si>
    <t>2015Carlos Silva Neder</t>
  </si>
  <si>
    <t>2015Atilio Chara</t>
  </si>
  <si>
    <t>2015Luis Gelid</t>
  </si>
  <si>
    <t>2015Ricardo Daives</t>
  </si>
  <si>
    <t>2015Luis César Martínez</t>
  </si>
  <si>
    <t>2015Mariela Nassif</t>
  </si>
  <si>
    <t>2015Daniel Brué</t>
  </si>
  <si>
    <t>2015Ángel Niccolai</t>
  </si>
  <si>
    <t>2015Abel Tévez</t>
  </si>
  <si>
    <t>noMariela Nassif</t>
  </si>
  <si>
    <t>noAtilio Chara</t>
  </si>
  <si>
    <t>2015Leonardo Gorbacz</t>
  </si>
  <si>
    <t>2015Gastón Díaz</t>
  </si>
  <si>
    <t>noJosé Luis Álvarez</t>
  </si>
  <si>
    <t>2015José Labroca</t>
  </si>
  <si>
    <t>2015Paula Gargiulo</t>
  </si>
  <si>
    <t>2015Marcos Colman</t>
  </si>
  <si>
    <t>2015Ramiro Caballero</t>
  </si>
  <si>
    <t>2015Diego Romero</t>
  </si>
  <si>
    <t>2015Gabriel Koremblit</t>
  </si>
  <si>
    <t>2015Daniel Rivarola</t>
  </si>
  <si>
    <t>noClaudio Carrera</t>
  </si>
  <si>
    <t>2015Emiliano Olmedo</t>
  </si>
  <si>
    <t>2015Javier Eposto</t>
  </si>
  <si>
    <t>noJuan D’Angelo</t>
  </si>
  <si>
    <t>noAgustín Tita</t>
  </si>
  <si>
    <t>noAdriana Chapperon</t>
  </si>
  <si>
    <t>noGuillermo Fernández</t>
  </si>
  <si>
    <t>noGabriela Castillo</t>
  </si>
  <si>
    <t>noSonia Castiglione</t>
  </si>
  <si>
    <t>noJudith Di Giglio</t>
  </si>
  <si>
    <t>noVerónica González</t>
  </si>
  <si>
    <t>noAnalía Cubino</t>
  </si>
  <si>
    <t>noMarcelo Romero</t>
  </si>
  <si>
    <t>2015Carolina Vargas Aignasse</t>
  </si>
  <si>
    <t>2015Miguel Acevedo</t>
  </si>
  <si>
    <t>2015Rossana Chahla</t>
  </si>
  <si>
    <t>2015Juan Pablo Lichtmajer</t>
  </si>
  <si>
    <t>2015Luis Fernández</t>
  </si>
  <si>
    <t>2015Gabriel Yedlin</t>
  </si>
  <si>
    <t>2015Claudio Maley</t>
  </si>
  <si>
    <t>2015Eduardo Garvich</t>
  </si>
  <si>
    <t>2015Silvia Pérez</t>
  </si>
  <si>
    <t>noJuan Luis Fernández</t>
  </si>
  <si>
    <t>noClaudio Adolfo Maley</t>
  </si>
  <si>
    <t>noEduardo Samuel Garvich</t>
  </si>
  <si>
    <t>noRosana Helena Chahla</t>
  </si>
  <si>
    <t>noGabriel Eduardo Yedlin</t>
  </si>
  <si>
    <t>noMiguel Ángel Acevedo</t>
  </si>
  <si>
    <t>noMaría Carolina Vargas Aignasse</t>
  </si>
  <si>
    <t>noJuan Pablo Lichtmajer</t>
  </si>
  <si>
    <t>noSilvia Laura Pérez</t>
  </si>
  <si>
    <t>2016Roberto Gigante</t>
  </si>
  <si>
    <t>2016Hernán Lacunza</t>
  </si>
  <si>
    <t>2016Cristian Ritondo</t>
  </si>
  <si>
    <t>2016Edgardo Cenzón</t>
  </si>
  <si>
    <t>2016Alejandro Finocchiaro</t>
  </si>
  <si>
    <t>2016Carlos Alberto Mahiques</t>
  </si>
  <si>
    <t>2016Leonardo Sarquis</t>
  </si>
  <si>
    <t>2016Santiago López Medrano</t>
  </si>
  <si>
    <t>2016Zulma Ortíz</t>
  </si>
  <si>
    <t>2016Jorge Elustondo</t>
  </si>
  <si>
    <t>2016Marcelo Villegas</t>
  </si>
  <si>
    <t>2016Federico Salvai</t>
  </si>
  <si>
    <t>2016Gustavo Ferrari</t>
  </si>
  <si>
    <t>2016Joaquín De la Torre</t>
  </si>
  <si>
    <t>2016Felipe Miguel</t>
  </si>
  <si>
    <t>2016Guadalupe Tagliaferri</t>
  </si>
  <si>
    <t>2016Ana María Bou Pérez</t>
  </si>
  <si>
    <t>2016Soledad Acuña</t>
  </si>
  <si>
    <t>2016Martín Ocampo</t>
  </si>
  <si>
    <t>2016Darío Lopérfido</t>
  </si>
  <si>
    <t>2016Eduardo Macchiavelli</t>
  </si>
  <si>
    <t>2016Franco Moccia</t>
  </si>
  <si>
    <t>2016Andrés Freire</t>
  </si>
  <si>
    <t>2016Martín Mura</t>
  </si>
  <si>
    <t>2016Bruno Screnc</t>
  </si>
  <si>
    <t>2016Ángel Mahler</t>
  </si>
  <si>
    <t>2016Gustavo Saadi</t>
  </si>
  <si>
    <t>2016Ricardo Aredes</t>
  </si>
  <si>
    <t>2016Raúl Chico</t>
  </si>
  <si>
    <t>noRamón Figueroa Castellanos</t>
  </si>
  <si>
    <t>2016Daniel Barros</t>
  </si>
  <si>
    <t>noDaniel Gutiérrez</t>
  </si>
  <si>
    <t>noGuillermo Dalla Lasta</t>
  </si>
  <si>
    <t>noRubén Dusso</t>
  </si>
  <si>
    <t>noEdgardo Macedo</t>
  </si>
  <si>
    <t>2016Juan José Bergia</t>
  </si>
  <si>
    <t>2016Daniel Oscar Farías</t>
  </si>
  <si>
    <t>2016Humberto Fabián Echezarreta</t>
  </si>
  <si>
    <t>2016Roberto Acosta</t>
  </si>
  <si>
    <t>2016Gabriel Tortarolo</t>
  </si>
  <si>
    <t>2016Luis Alberto Gómez Samela</t>
  </si>
  <si>
    <t>2016Cristian Ocampo</t>
  </si>
  <si>
    <t>2016Gustavo Rubén Ferrer</t>
  </si>
  <si>
    <t>2016Guillermo Monzón</t>
  </si>
  <si>
    <t>2016María Elina Serrano</t>
  </si>
  <si>
    <t>2016Martín Nievas</t>
  </si>
  <si>
    <t>2016Horacio Rey</t>
  </si>
  <si>
    <t>2016Mariel Crespo</t>
  </si>
  <si>
    <t>2016Víctor Cisterna</t>
  </si>
  <si>
    <t>2016Rafael Williams</t>
  </si>
  <si>
    <t>2016Pablo Oca</t>
  </si>
  <si>
    <t>2016Fernando Menchi</t>
  </si>
  <si>
    <t>2016Hernán Alonso</t>
  </si>
  <si>
    <t>2016Leticia Huichaqueo</t>
  </si>
  <si>
    <t>2016Ignacio Agulleiro</t>
  </si>
  <si>
    <t>2016Leandro González</t>
  </si>
  <si>
    <t>2016Sergio Bohe</t>
  </si>
  <si>
    <t>2016Cecilia Torrejón</t>
  </si>
  <si>
    <t>2016Alejandro Pagani</t>
  </si>
  <si>
    <t>2016Pablo Durán</t>
  </si>
  <si>
    <t>2016Alberto Gilardino</t>
  </si>
  <si>
    <t>2016Juan Carlos Massei</t>
  </si>
  <si>
    <t>2016Osvaldo Giordano</t>
  </si>
  <si>
    <t>2016Luis Angulo</t>
  </si>
  <si>
    <t>2016Francisco Fortuna</t>
  </si>
  <si>
    <t>2016Walter Grahovac</t>
  </si>
  <si>
    <t>2016José Máximo García</t>
  </si>
  <si>
    <t>2016Fabián López</t>
  </si>
  <si>
    <t>2016Roberto Avalle</t>
  </si>
  <si>
    <t>2016Sergio Busso</t>
  </si>
  <si>
    <t>2016Walter Robledo</t>
  </si>
  <si>
    <t>2016Omar Sereno</t>
  </si>
  <si>
    <t>2016Rodrigo Rufeil</t>
  </si>
  <si>
    <t>2016Ricardo Sosa</t>
  </si>
  <si>
    <t>2016Enrique Vaz Torres</t>
  </si>
  <si>
    <t>2016Carlos Vignolo</t>
  </si>
  <si>
    <t>2016Raúl Cardozo</t>
  </si>
  <si>
    <t>2016Eduardo Vischi</t>
  </si>
  <si>
    <t>noOrlando Macció</t>
  </si>
  <si>
    <t>2016Susana Mariel Benítez</t>
  </si>
  <si>
    <t>2016Ignacio Osella</t>
  </si>
  <si>
    <t>2016Inés Presman</t>
  </si>
  <si>
    <t>2016Jorge Quintana</t>
  </si>
  <si>
    <t>noNéstor Pedro Braillard Poccard</t>
  </si>
  <si>
    <t>2016Horacio David Ortega</t>
  </si>
  <si>
    <t>2016Aníbal Daniel Godoy</t>
  </si>
  <si>
    <t>2016Federico Martín Mouliá</t>
  </si>
  <si>
    <t>2016Mauro Urribarri</t>
  </si>
  <si>
    <t>2016Laura Stratta</t>
  </si>
  <si>
    <t>2016Ariel de La Rosa</t>
  </si>
  <si>
    <t>2016Hugo Ballay</t>
  </si>
  <si>
    <t>2016Adrián Fuertes</t>
  </si>
  <si>
    <t>2016Luis Benedetto</t>
  </si>
  <si>
    <t>2016Carlos Scheppens</t>
  </si>
  <si>
    <t>2016Antonio Ferreira</t>
  </si>
  <si>
    <t>2016Jorge Abel González</t>
  </si>
  <si>
    <t>2016Raúl Quintana</t>
  </si>
  <si>
    <t>2016José Luis Décima</t>
  </si>
  <si>
    <t>2016Jorge Oscar Ibáñez</t>
  </si>
  <si>
    <t>2016Alberto Marcelo Zorrilla</t>
  </si>
  <si>
    <t>2016Mario Fiad</t>
  </si>
  <si>
    <t>2016Oscar Perassi</t>
  </si>
  <si>
    <t>2016Juan Carlos Abud Robles</t>
  </si>
  <si>
    <t>2016Jorge Rizzotti</t>
  </si>
  <si>
    <t>2016Ada Galfre</t>
  </si>
  <si>
    <t>2016Jorge Cabana Fusz</t>
  </si>
  <si>
    <t>2016Carlos Oheler</t>
  </si>
  <si>
    <t>2016María Inés Zigarán</t>
  </si>
  <si>
    <t>2016Ekel Meyer</t>
  </si>
  <si>
    <t>2016Freddy Morales</t>
  </si>
  <si>
    <t>2016Isolda Calsina</t>
  </si>
  <si>
    <t>2016Carlos Alfonso</t>
  </si>
  <si>
    <t>2016Carlos Sadir</t>
  </si>
  <si>
    <t>2016Daniel Pablo Bensusan</t>
  </si>
  <si>
    <t>2016Juan Carlos Tierno</t>
  </si>
  <si>
    <t>2016Fernanda Estefanía Alonso</t>
  </si>
  <si>
    <t>2016Rubén Oscar Ojuez</t>
  </si>
  <si>
    <t>2016María Cristina Garello</t>
  </si>
  <si>
    <t>2016Ricardo Horacio Moralejo</t>
  </si>
  <si>
    <t>2016Carlos Martín Borthiry</t>
  </si>
  <si>
    <t>2016Ernesto Osvaldo Franco</t>
  </si>
  <si>
    <t>2016Julio Néstor Bargero</t>
  </si>
  <si>
    <t>2016Juan Ramón Garay</t>
  </si>
  <si>
    <t>2016Claudio Saúl</t>
  </si>
  <si>
    <t>2016Ricardo Guerra</t>
  </si>
  <si>
    <t>2016Judith Díaz Bazán</t>
  </si>
  <si>
    <t>2016Juan Velardez</t>
  </si>
  <si>
    <t>2016Griselda Herrera</t>
  </si>
  <si>
    <t>2016Rubén Galleguillo</t>
  </si>
  <si>
    <t>2016Fernando Rejal</t>
  </si>
  <si>
    <t>2016Juan Luna</t>
  </si>
  <si>
    <t>2016Gastón Mercado Luna</t>
  </si>
  <si>
    <t>2016Dalmiro Garay</t>
  </si>
  <si>
    <t>2016Gianni Venier</t>
  </si>
  <si>
    <t>2016Pedro Martín Kerchner</t>
  </si>
  <si>
    <t>2016Rubén Giacchi</t>
  </si>
  <si>
    <t>2016Enrique Vaquié</t>
  </si>
  <si>
    <t>2016Jaime Correas</t>
  </si>
  <si>
    <t>2016Gabriela Testa</t>
  </si>
  <si>
    <t>2016Adolfo Pischik</t>
  </si>
  <si>
    <t>2016Marcelo Gabriel Pérez</t>
  </si>
  <si>
    <t>2016Adolfo Safrán</t>
  </si>
  <si>
    <t>2016Verónica Derna</t>
  </si>
  <si>
    <t>2016Élida Vigo</t>
  </si>
  <si>
    <t>2016Ivonne Stella Maris Aquino</t>
  </si>
  <si>
    <t>2016José Luis Garay</t>
  </si>
  <si>
    <t>2016Walter Villalba</t>
  </si>
  <si>
    <t>2016Lisandro Benmaor</t>
  </si>
  <si>
    <t>2016Lilian Marchesini</t>
  </si>
  <si>
    <t>2016Juan Carlos Agulla</t>
  </si>
  <si>
    <t>2016José María Arrúa</t>
  </si>
  <si>
    <t>2016Rafael Morgenstern</t>
  </si>
  <si>
    <t>2016Luis Lichowski</t>
  </si>
  <si>
    <t>2016Mariano Gaido</t>
  </si>
  <si>
    <t>2016Jorge Lara</t>
  </si>
  <si>
    <t>2016Cristina Storioni</t>
  </si>
  <si>
    <t>2016Gustavo Alcaráz</t>
  </si>
  <si>
    <t>2016Norberto Bruno</t>
  </si>
  <si>
    <t>2016Jorge Brillo</t>
  </si>
  <si>
    <t>2016Ricardo Corradi Diez</t>
  </si>
  <si>
    <t>2016Alejandro Nicola</t>
  </si>
  <si>
    <t>2016Leonel D'Acharri</t>
  </si>
  <si>
    <t>2016Luis Di Giácomo</t>
  </si>
  <si>
    <t>2016Gastón Pérez Estevan</t>
  </si>
  <si>
    <t>2016Isaías Kremer</t>
  </si>
  <si>
    <t>2016Carlos Valeri</t>
  </si>
  <si>
    <t>2016Mónica Silva</t>
  </si>
  <si>
    <t>2016Fabián Galli</t>
  </si>
  <si>
    <t>2016Fabián Zgaib</t>
  </si>
  <si>
    <t>2016Marcelo Martín</t>
  </si>
  <si>
    <t>2016Silvina Arrieta</t>
  </si>
  <si>
    <t>2016Matías Rulli</t>
  </si>
  <si>
    <t>2016Carlos Parodi</t>
  </si>
  <si>
    <t>2016Juan Pablo Rodríguez</t>
  </si>
  <si>
    <t>2016Pamela Calletti</t>
  </si>
  <si>
    <t>2016Carlos Abeleira</t>
  </si>
  <si>
    <t>2016Luis Gómez Almarás</t>
  </si>
  <si>
    <t>2016Roberto Dib Ashur</t>
  </si>
  <si>
    <t>2016Analía Berruezo</t>
  </si>
  <si>
    <t>2016Mariano Ovejero</t>
  </si>
  <si>
    <t>2016Oscar Villa Nougués</t>
  </si>
  <si>
    <t>2016Roque Mascarello</t>
  </si>
  <si>
    <t>2016Eduardo Costello</t>
  </si>
  <si>
    <t>2016Javier Montero</t>
  </si>
  <si>
    <t>2016Alejandro Cornejo</t>
  </si>
  <si>
    <t>2016Baltasar Saravia</t>
  </si>
  <si>
    <t>2016Sebastián Gomeza</t>
  </si>
  <si>
    <t>2016Ramiro Simón Padrós</t>
  </si>
  <si>
    <t>noEmilio Javier Baistrocchi</t>
  </si>
  <si>
    <t>noAndrés Díaz Cano</t>
  </si>
  <si>
    <t>noJulio Ortíz Andino</t>
  </si>
  <si>
    <t>2016Walberto Allende</t>
  </si>
  <si>
    <t>noRoberto Gattoni</t>
  </si>
  <si>
    <t>2016Castor Sánchez</t>
  </si>
  <si>
    <t>noAlberto Hensel</t>
  </si>
  <si>
    <t>2016Liliana Bartolucci</t>
  </si>
  <si>
    <t>2016Daniel Orlando</t>
  </si>
  <si>
    <t>2016Héctor Mazzina</t>
  </si>
  <si>
    <t>2016Cristian Moleker</t>
  </si>
  <si>
    <t>2016Roberto Schwartz</t>
  </si>
  <si>
    <t>2016Marcelo Riera</t>
  </si>
  <si>
    <t>2016María José Zanglá</t>
  </si>
  <si>
    <t>2016Alicia Bañuelos</t>
  </si>
  <si>
    <t>2016Álida García Peanú Zarate</t>
  </si>
  <si>
    <t>2016Marcelo Amitrano</t>
  </si>
  <si>
    <t>2016Beatriz Alagia</t>
  </si>
  <si>
    <t>2016Felipe Tomasevich</t>
  </si>
  <si>
    <t>2016Eduardo Mones Ruiz</t>
  </si>
  <si>
    <t>2016Natalia Zabala Chacur</t>
  </si>
  <si>
    <t>2016Fernando Basanta</t>
  </si>
  <si>
    <t>2016Juan Donnini</t>
  </si>
  <si>
    <t>2016Leonardo Álvarez</t>
  </si>
  <si>
    <t>2016Paola Vessvessian</t>
  </si>
  <si>
    <t>2016Rocío García</t>
  </si>
  <si>
    <t>2016Claudia Martínez</t>
  </si>
  <si>
    <t>2016Alberto Borcelli</t>
  </si>
  <si>
    <t>2016Pablo Farías</t>
  </si>
  <si>
    <t>2016Gonzalo Saglione</t>
  </si>
  <si>
    <t>2016Claudia Balagué</t>
  </si>
  <si>
    <t>2016Ricardo Silberstein</t>
  </si>
  <si>
    <t>2016Maximiliano Pullaro</t>
  </si>
  <si>
    <t>2016José Garibay</t>
  </si>
  <si>
    <t>2016Julio Schneider</t>
  </si>
  <si>
    <t>2016Miguel González</t>
  </si>
  <si>
    <t>2016Luis Contigiani</t>
  </si>
  <si>
    <t>2016Jorge Álvarez</t>
  </si>
  <si>
    <t>2016Julio Genesini</t>
  </si>
  <si>
    <t>2016María de los Ángeles González</t>
  </si>
  <si>
    <t>2016Eduardo Matozo</t>
  </si>
  <si>
    <t>2016Jacinto Speranza</t>
  </si>
  <si>
    <t>2016Elías Suárez</t>
  </si>
  <si>
    <t>2016Matilde O’Mill</t>
  </si>
  <si>
    <t>2016Carlos Silva Neder</t>
  </si>
  <si>
    <t>2016Atilio Chara</t>
  </si>
  <si>
    <t>2016Luis Gelid</t>
  </si>
  <si>
    <t>2016Ricardo Daives</t>
  </si>
  <si>
    <t>2016Luis César Martínez</t>
  </si>
  <si>
    <t>2016Mariela Nassif</t>
  </si>
  <si>
    <t>2016Daniel Brué</t>
  </si>
  <si>
    <t>2016Ángel Niccolai</t>
  </si>
  <si>
    <t>2016Abel Tévez</t>
  </si>
  <si>
    <t>2016Leonardo Gorbacz</t>
  </si>
  <si>
    <t>2016Gastón Díaz</t>
  </si>
  <si>
    <t>2016José Luis Álvarez</t>
  </si>
  <si>
    <t>2016José Labroca</t>
  </si>
  <si>
    <t>2016Paula Gargiulo</t>
  </si>
  <si>
    <t>2016Marcos Colman</t>
  </si>
  <si>
    <t>2016Ramiro Caballero</t>
  </si>
  <si>
    <t>2016Diego Romero</t>
  </si>
  <si>
    <t>2016Gabriel Koremblit</t>
  </si>
  <si>
    <t>2016Daniel Rivarola</t>
  </si>
  <si>
    <t>2016Claudio Carrera</t>
  </si>
  <si>
    <t>2016Emiliano Olmedo</t>
  </si>
  <si>
    <t>2016Javier Eposto</t>
  </si>
  <si>
    <t>2016Carolina Vargas Aignasse</t>
  </si>
  <si>
    <t>2016Miguel Acevedo</t>
  </si>
  <si>
    <t>2016Rossana Chahla</t>
  </si>
  <si>
    <t>2016Juan Pablo Lichtmajer</t>
  </si>
  <si>
    <t>2016Luis Fernández</t>
  </si>
  <si>
    <t>2016Gabriel Yedlin</t>
  </si>
  <si>
    <t>2016Claudio Maley</t>
  </si>
  <si>
    <t>2016Eduardo Garvich</t>
  </si>
  <si>
    <t>2016Silvia Pérez</t>
  </si>
  <si>
    <t>2017Hernán Lacunza</t>
  </si>
  <si>
    <t>2017Cristian Ritondo</t>
  </si>
  <si>
    <t>noEdgardo Cenzón</t>
  </si>
  <si>
    <t>2017Alejandro Finocchiaro</t>
  </si>
  <si>
    <t>noCarlos Alberto Mahiques</t>
  </si>
  <si>
    <t>2017Leonardo Sarquis</t>
  </si>
  <si>
    <t>2017Santiago López Medrano</t>
  </si>
  <si>
    <t>2017Zulma Ortíz</t>
  </si>
  <si>
    <t>2017Jorge Elustondo</t>
  </si>
  <si>
    <t>2017Marcelo Villegas</t>
  </si>
  <si>
    <t>2017Gustavo Ferrari</t>
  </si>
  <si>
    <t>2017Javier Tizado</t>
  </si>
  <si>
    <t>2017Roberto Gigante</t>
  </si>
  <si>
    <t>2017Federico Salvai</t>
  </si>
  <si>
    <t>2017Joaquín De la Torre</t>
  </si>
  <si>
    <t>2017Felipe Miguel</t>
  </si>
  <si>
    <t>2017Guadalupe Tagliaferri</t>
  </si>
  <si>
    <t>2017Ana María Bou Pérez</t>
  </si>
  <si>
    <t>2017Soledad Acuña</t>
  </si>
  <si>
    <t>2017Martín Ocampo</t>
  </si>
  <si>
    <t>noDarío Lopérfido</t>
  </si>
  <si>
    <t>2017Eduardo Macchiavelli</t>
  </si>
  <si>
    <t>2017Franco Moccia</t>
  </si>
  <si>
    <t>2017Andrés Freire</t>
  </si>
  <si>
    <t>2017Martín Mura</t>
  </si>
  <si>
    <t>2017Bruno Screnc</t>
  </si>
  <si>
    <t>2017Ángel Mahler</t>
  </si>
  <si>
    <t>2017Enrique Avogadro</t>
  </si>
  <si>
    <t>2017Diego Santilli</t>
  </si>
  <si>
    <t>2017Gustavo Saadi</t>
  </si>
  <si>
    <t>2017Ricardo Aredes</t>
  </si>
  <si>
    <t>2017Raúl Chico</t>
  </si>
  <si>
    <t>2017Daniel Barros</t>
  </si>
  <si>
    <t>2017Juan José Bergia</t>
  </si>
  <si>
    <t>2017Daniel Oscar Farías</t>
  </si>
  <si>
    <t>2017Humberto Fabián Echezarreta</t>
  </si>
  <si>
    <t>2017Roberto Acosta</t>
  </si>
  <si>
    <t>2017Gabriel Tortarolo</t>
  </si>
  <si>
    <t>noLuis Alberto Gómez Samela</t>
  </si>
  <si>
    <t>2017Cristian Ocampo</t>
  </si>
  <si>
    <t>2017Gustavo Rubén Ferrer</t>
  </si>
  <si>
    <t>2017Guillermo Monzón</t>
  </si>
  <si>
    <t>2017María Elina Serrano</t>
  </si>
  <si>
    <t>2017Martín Nievas</t>
  </si>
  <si>
    <t>2017Horacio Rey</t>
  </si>
  <si>
    <t>2017Mariel Crespo</t>
  </si>
  <si>
    <t>2017Luis Zapico</t>
  </si>
  <si>
    <t>2017Marcelo Repetto</t>
  </si>
  <si>
    <t>2017Carlos Barsesa</t>
  </si>
  <si>
    <t>2017Víctor Cisterna</t>
  </si>
  <si>
    <t>2017Rafael Williams</t>
  </si>
  <si>
    <t>2017Pablo Oca</t>
  </si>
  <si>
    <t>2017Fernando Menchi</t>
  </si>
  <si>
    <t>2017Hernán Alonso</t>
  </si>
  <si>
    <t>2017Leticia Huichaqueo</t>
  </si>
  <si>
    <t>2017Ignacio Agulleiro</t>
  </si>
  <si>
    <t>2017Leandro González</t>
  </si>
  <si>
    <t>2017Sergio Bohe</t>
  </si>
  <si>
    <t>2017Cecilia Torrejón</t>
  </si>
  <si>
    <t>2017Alejandro Pagani</t>
  </si>
  <si>
    <t>2017Pablo Durán</t>
  </si>
  <si>
    <t>2017Alberto Gilardino</t>
  </si>
  <si>
    <t>2017Jerónimo García</t>
  </si>
  <si>
    <t>2017Pablo Mamet</t>
  </si>
  <si>
    <t>2017Juan Carlos Massei</t>
  </si>
  <si>
    <t>2017Osvaldo Giordano</t>
  </si>
  <si>
    <t>2017Luis Angulo</t>
  </si>
  <si>
    <t>2017Francisco Fortuna</t>
  </si>
  <si>
    <t>2017Walter Grahovac</t>
  </si>
  <si>
    <t>2017José Máximo García</t>
  </si>
  <si>
    <t>2017Fabián López</t>
  </si>
  <si>
    <t>2017Roberto Avalle</t>
  </si>
  <si>
    <t>2017Sergio Busso</t>
  </si>
  <si>
    <t>2017Walter Robledo</t>
  </si>
  <si>
    <t>2017Omar Sereno</t>
  </si>
  <si>
    <t>2017Rodrigo Rufeil</t>
  </si>
  <si>
    <t>2017Ricardo Sosa</t>
  </si>
  <si>
    <t>2017Enrique Vaz Torres</t>
  </si>
  <si>
    <t>2017Carlos Vignolo</t>
  </si>
  <si>
    <t>2017Raúl Cardozo</t>
  </si>
  <si>
    <t>2017Eduardo Vischi</t>
  </si>
  <si>
    <t>2017Susana Mariel Benítez</t>
  </si>
  <si>
    <t>2017Ignacio Osella</t>
  </si>
  <si>
    <t>2017Inés Presman</t>
  </si>
  <si>
    <t>2017Jorge Quintana</t>
  </si>
  <si>
    <t>2017Horacio David Ortega</t>
  </si>
  <si>
    <t>2017Aníbal Daniel Godoy</t>
  </si>
  <si>
    <t>2017Federico Martín Mouliá</t>
  </si>
  <si>
    <t>2017Horacio Ortega</t>
  </si>
  <si>
    <t>2017Juan Carlos Alvarez</t>
  </si>
  <si>
    <t>2017Susana Benítez</t>
  </si>
  <si>
    <t>2017Ricardo Cardozo</t>
  </si>
  <si>
    <t>2017Jorge Vara</t>
  </si>
  <si>
    <t>2017Raúl Schiavi</t>
  </si>
  <si>
    <t>2017Juan José López Desimoni</t>
  </si>
  <si>
    <t>2017Bernardo Rodriguez</t>
  </si>
  <si>
    <t>2017Federico Mouliá</t>
  </si>
  <si>
    <t>2017Cristian Piris</t>
  </si>
  <si>
    <t>2017Gabriel Romero</t>
  </si>
  <si>
    <t>2017Mauro Urribarri</t>
  </si>
  <si>
    <t>2017Laura Stratta</t>
  </si>
  <si>
    <t>2017Ariel de La Rosa</t>
  </si>
  <si>
    <t>2017Hugo Ballay</t>
  </si>
  <si>
    <t>2017Adrián Fuertes</t>
  </si>
  <si>
    <t>2017Luis Benedetto</t>
  </si>
  <si>
    <t>2017Carlos Scheppens</t>
  </si>
  <si>
    <t>2017Rosario Margarita Romero</t>
  </si>
  <si>
    <t>2017Sonia Velázquez</t>
  </si>
  <si>
    <t>2017Álvaro Gabás</t>
  </si>
  <si>
    <t>2017Antonio Ferreira</t>
  </si>
  <si>
    <t>2017Jorge Abel González</t>
  </si>
  <si>
    <t>2017Raúl Quintana</t>
  </si>
  <si>
    <t>2017José Luis Décima</t>
  </si>
  <si>
    <t>2017Jorge Oscar Ibáñez</t>
  </si>
  <si>
    <t>2017Alberto Marcelo Zorrilla</t>
  </si>
  <si>
    <t>2017Mario Fiad</t>
  </si>
  <si>
    <t>2017Gustavo Bouhid</t>
  </si>
  <si>
    <t>2017Oscar Perassi</t>
  </si>
  <si>
    <t>2017Juan Carlos Abud Robles</t>
  </si>
  <si>
    <t>2017Jorge Rizzotti</t>
  </si>
  <si>
    <t>2017Ada Galfre</t>
  </si>
  <si>
    <t>2017Jorge Cabana Fusz</t>
  </si>
  <si>
    <t>2017Carlos Oheler</t>
  </si>
  <si>
    <t>2017María Inés Zigarán</t>
  </si>
  <si>
    <t>2017Ekel Meyer</t>
  </si>
  <si>
    <t>2017Freddy Morales</t>
  </si>
  <si>
    <t>2017Isolda Calsina</t>
  </si>
  <si>
    <t>noCarlos Alfonso</t>
  </si>
  <si>
    <t>2017Carlos Sadir</t>
  </si>
  <si>
    <t>2017Daniel Pablo Bensusan</t>
  </si>
  <si>
    <t>2017Juan Carlos Tierno</t>
  </si>
  <si>
    <t>2017Fernanda Estefanía Alonso</t>
  </si>
  <si>
    <t>2017Rubén Oscar Ojuez</t>
  </si>
  <si>
    <t>2017María Cristina Garello</t>
  </si>
  <si>
    <t>2017Ricardo Horacio Moralejo</t>
  </si>
  <si>
    <t>2017Carlos Martín Borthiry</t>
  </si>
  <si>
    <t>2017Ernesto Osvaldo Franco</t>
  </si>
  <si>
    <t>2017Julio Néstor Bargero</t>
  </si>
  <si>
    <t>2017Juan Ramón Garay</t>
  </si>
  <si>
    <t>2017Mario Kohan</t>
  </si>
  <si>
    <t>2017Claudio Saúl</t>
  </si>
  <si>
    <t>2017Ricardo Guerra</t>
  </si>
  <si>
    <t>2017Judith Díaz Bazán</t>
  </si>
  <si>
    <t>2017Juan Velardez</t>
  </si>
  <si>
    <t>2017Griselda Herrera</t>
  </si>
  <si>
    <t>2017Rubén Galleguillo</t>
  </si>
  <si>
    <t>2017Fernando Rejal</t>
  </si>
  <si>
    <t>2017Juan Luna</t>
  </si>
  <si>
    <t>2017Gastón Mercado Luna</t>
  </si>
  <si>
    <t>2017Dalmiro Garay</t>
  </si>
  <si>
    <t>2017Gianni Venier</t>
  </si>
  <si>
    <t>2017Pedro Martín Kerchner</t>
  </si>
  <si>
    <t>2017Rubén Giacchi</t>
  </si>
  <si>
    <t>2017Enrique Vaquié</t>
  </si>
  <si>
    <t>2017Jaime Correas</t>
  </si>
  <si>
    <t>2017Gabriela Testa</t>
  </si>
  <si>
    <t>2017Claudia Najul</t>
  </si>
  <si>
    <t>2017Adolfo Pischik</t>
  </si>
  <si>
    <t>2017Marcelo Gabriel Pérez</t>
  </si>
  <si>
    <t>2017Adolfo Safrán</t>
  </si>
  <si>
    <t>2017Verónica Derna</t>
  </si>
  <si>
    <t>2017Élida Vigo</t>
  </si>
  <si>
    <t>2017Ivonne Stella Maris Aquino</t>
  </si>
  <si>
    <t>2017José Luis Garay</t>
  </si>
  <si>
    <t>2017Walter Villalba</t>
  </si>
  <si>
    <t>2017Lisandro Benmaor</t>
  </si>
  <si>
    <t>2017Lilian Marchesini</t>
  </si>
  <si>
    <t>2017Juan Carlos Agulla</t>
  </si>
  <si>
    <t>2017José María Arrúa</t>
  </si>
  <si>
    <t>2017Rafael Morgenstern</t>
  </si>
  <si>
    <t>2017Luis Lichowski</t>
  </si>
  <si>
    <t>2017Mariano Gaido</t>
  </si>
  <si>
    <t>2017Jorge Lara</t>
  </si>
  <si>
    <t>2017Cristina Storioni</t>
  </si>
  <si>
    <t>2017Gustavo Alcaráz</t>
  </si>
  <si>
    <t>2017Norberto Bruno</t>
  </si>
  <si>
    <t>2017Jorge Brillo</t>
  </si>
  <si>
    <t>2017Ricardo Corradi Diez</t>
  </si>
  <si>
    <t>2017Alejandro Nicola</t>
  </si>
  <si>
    <t>2017Leonel D'Acharri</t>
  </si>
  <si>
    <t>2017Juan Pablo Prezzoli</t>
  </si>
  <si>
    <t>2017Luis Di Giácomo</t>
  </si>
  <si>
    <t>2017Gastón Pérez Estevan</t>
  </si>
  <si>
    <t>2017Isaías Kremer</t>
  </si>
  <si>
    <t>2017Carlos Valeri</t>
  </si>
  <si>
    <t>2017Mónica Silva</t>
  </si>
  <si>
    <t>2017Fabián Galli</t>
  </si>
  <si>
    <t>2017Fabián Zgaib</t>
  </si>
  <si>
    <t>2017Marcelo Martín</t>
  </si>
  <si>
    <t>2017Silvina Arrieta</t>
  </si>
  <si>
    <t>2017Matías Rulli</t>
  </si>
  <si>
    <t>2017Nicolás Land</t>
  </si>
  <si>
    <t>2017Arabela Carreras</t>
  </si>
  <si>
    <t>2017Agustín Domingo</t>
  </si>
  <si>
    <t>2017Nelson Cides</t>
  </si>
  <si>
    <t>2017Carlos Parodi</t>
  </si>
  <si>
    <t>2017Juan Pablo Rodríguez</t>
  </si>
  <si>
    <t>2017Pamela Calletti</t>
  </si>
  <si>
    <t>2017Carlos Abeleira</t>
  </si>
  <si>
    <t>2017Luis Gómez Almarás</t>
  </si>
  <si>
    <t>2017Analía Berruezo</t>
  </si>
  <si>
    <t>2017Mariano Ovejero</t>
  </si>
  <si>
    <t>noOscar Villa Nougués</t>
  </si>
  <si>
    <t>2017Roque Mascarello</t>
  </si>
  <si>
    <t>2017Eduardo Costello</t>
  </si>
  <si>
    <t>2017Javier Montero</t>
  </si>
  <si>
    <t>2017Alejandro Cornejo</t>
  </si>
  <si>
    <t>2017Baltasar Saravia</t>
  </si>
  <si>
    <t>2017Sebastián Gomeza</t>
  </si>
  <si>
    <t>2017Ramiro Simón Padrós</t>
  </si>
  <si>
    <t>2017Fernando Yarade</t>
  </si>
  <si>
    <t>2017Marcelo López Arias</t>
  </si>
  <si>
    <t>2017Juan Manuel Lavallén</t>
  </si>
  <si>
    <t>2017Paula Bibini</t>
  </si>
  <si>
    <t>2017Edith Cruz</t>
  </si>
  <si>
    <t>2017Carlos Oliver</t>
  </si>
  <si>
    <t>2017Emiliano Estrada</t>
  </si>
  <si>
    <t>2017Walberto Allende</t>
  </si>
  <si>
    <t>2017Castor Sánchez</t>
  </si>
  <si>
    <t>noLiliana Bartolucci</t>
  </si>
  <si>
    <t>2017Héctor Mazzina</t>
  </si>
  <si>
    <t>2017Aldo González Funes</t>
  </si>
  <si>
    <t>2017Cristian Moleker</t>
  </si>
  <si>
    <t>2017Sergio Freixes</t>
  </si>
  <si>
    <t>noRoberto Schwartz</t>
  </si>
  <si>
    <t>2017María José Zanglá</t>
  </si>
  <si>
    <t>2017Graciela Corvalán</t>
  </si>
  <si>
    <t>2017Alicia Bañuelos</t>
  </si>
  <si>
    <t>2017Álida García Peanú Zarate</t>
  </si>
  <si>
    <t>2017María Angélica Torrontegui</t>
  </si>
  <si>
    <t>2017Marcelo Amitrano</t>
  </si>
  <si>
    <t>2017Natalia Spinuzza</t>
  </si>
  <si>
    <t>noBeatriz Alagia</t>
  </si>
  <si>
    <t>2017Ernesto Nader Ali</t>
  </si>
  <si>
    <t>2017Felipe Tomasevich</t>
  </si>
  <si>
    <t>2017Eduardo Mones Ruiz</t>
  </si>
  <si>
    <t>2017Natalia Zabala Chacur</t>
  </si>
  <si>
    <t>2017Fernando Basanta</t>
  </si>
  <si>
    <t>2017Juan Donnini</t>
  </si>
  <si>
    <t>2017Leonardo Álvarez</t>
  </si>
  <si>
    <t>2017Paola Vessvessian</t>
  </si>
  <si>
    <t>2017Rocío García</t>
  </si>
  <si>
    <t>2017Claudia Martínez</t>
  </si>
  <si>
    <t>2017Alberto Borcelli</t>
  </si>
  <si>
    <t>2017Pablo Farías</t>
  </si>
  <si>
    <t>2017Gonzalo Saglione</t>
  </si>
  <si>
    <t>2017Claudia Balagué</t>
  </si>
  <si>
    <t>2017Ricardo Silberstein</t>
  </si>
  <si>
    <t>2017Maximiliano Pullaro</t>
  </si>
  <si>
    <t>2017José Garibay</t>
  </si>
  <si>
    <t>2017Julio Schneider</t>
  </si>
  <si>
    <t>2017Miguel González</t>
  </si>
  <si>
    <t>2017Luis Contigiani</t>
  </si>
  <si>
    <t>2017Jorge Álvarez</t>
  </si>
  <si>
    <t>2017Julio Genesini</t>
  </si>
  <si>
    <t>2017María de los Ángeles González</t>
  </si>
  <si>
    <t>2017Eduardo Matozo</t>
  </si>
  <si>
    <t>2017Jacinto Speranza</t>
  </si>
  <si>
    <t>2017Alicia Ciciliani</t>
  </si>
  <si>
    <t>2017Andrea Uboldi</t>
  </si>
  <si>
    <t>2017Pedro Morini</t>
  </si>
  <si>
    <t>2017Érica Hynes</t>
  </si>
  <si>
    <t>2017Elías Suárez</t>
  </si>
  <si>
    <t>2017Matilde O’Mill</t>
  </si>
  <si>
    <t>2017Carlos Silva Neder</t>
  </si>
  <si>
    <t>2017Atilio Chara</t>
  </si>
  <si>
    <t>2017Luis Gelid</t>
  </si>
  <si>
    <t>2017Ricardo Daives</t>
  </si>
  <si>
    <t>2017Luis César Martínez</t>
  </si>
  <si>
    <t>2017Mariela Nassif</t>
  </si>
  <si>
    <t>2017Daniel Brué</t>
  </si>
  <si>
    <t>2017Ángel Niccolai</t>
  </si>
  <si>
    <t>2017Abel Tévez</t>
  </si>
  <si>
    <t>2017Elias Miguel Suarez</t>
  </si>
  <si>
    <t>2017Matilde O`Mill</t>
  </si>
  <si>
    <t>2017Ángel Hugo Niccolai</t>
  </si>
  <si>
    <t>2017Argentino Cambrini</t>
  </si>
  <si>
    <t>2017Natividad Nassif</t>
  </si>
  <si>
    <t>2017Miguel Mandrille</t>
  </si>
  <si>
    <t>2017Marcelo Barbur</t>
  </si>
  <si>
    <t>2017Leonardo Gorbacz</t>
  </si>
  <si>
    <t>noGastón Díaz</t>
  </si>
  <si>
    <t>2017José Luis Álvarez</t>
  </si>
  <si>
    <t>2017José Labroca</t>
  </si>
  <si>
    <t>2017Paula Gargiulo</t>
  </si>
  <si>
    <t>2017Marcos Colman</t>
  </si>
  <si>
    <t>2017Ramiro Caballero</t>
  </si>
  <si>
    <t>2017Diego Romero</t>
  </si>
  <si>
    <t>2017Gabriel Koremblit</t>
  </si>
  <si>
    <t>noDaniel Rivarola</t>
  </si>
  <si>
    <t>2017Claudio Carrera</t>
  </si>
  <si>
    <t>2017Emiliano Olmedo</t>
  </si>
  <si>
    <t>2017Javier Eposto</t>
  </si>
  <si>
    <t>2017Carolina Vargas Aignasse</t>
  </si>
  <si>
    <t>2017Miguel Acevedo</t>
  </si>
  <si>
    <t>2017Rossana Chahla</t>
  </si>
  <si>
    <t>2017Juan Pablo Lichtmajer</t>
  </si>
  <si>
    <t>2017Luis Fernández</t>
  </si>
  <si>
    <t>2017Gabriel Yedlin</t>
  </si>
  <si>
    <t>2017Claudio Maley</t>
  </si>
  <si>
    <t>2017Eduardo Garvich</t>
  </si>
  <si>
    <t>2017Silvia Pérez</t>
  </si>
  <si>
    <t>2018Hernán Lacunza</t>
  </si>
  <si>
    <t>2018Cristian Ritondo</t>
  </si>
  <si>
    <t>2018Alejandro Finocchiaro</t>
  </si>
  <si>
    <t>2018Leonardo Sarquis</t>
  </si>
  <si>
    <t>2018Santiago López Medrano</t>
  </si>
  <si>
    <t>2018Zulma Ortíz</t>
  </si>
  <si>
    <t>noJorge Elustondo</t>
  </si>
  <si>
    <t>2018Marcelo Villegas</t>
  </si>
  <si>
    <t>2018Gustavo Ferrari</t>
  </si>
  <si>
    <t>2018Javier Tizado</t>
  </si>
  <si>
    <t>2018Roberto Gigante</t>
  </si>
  <si>
    <t>2018Federico Salvai</t>
  </si>
  <si>
    <t>2018Joaquín De la Torre</t>
  </si>
  <si>
    <t>2018Felipe Miguel</t>
  </si>
  <si>
    <t>2018Guadalupe Tagliaferri</t>
  </si>
  <si>
    <t>2018Ana María Bou Pérez</t>
  </si>
  <si>
    <t>2018Soledad Acuña</t>
  </si>
  <si>
    <t>2018Martín Ocampo</t>
  </si>
  <si>
    <t>2018Eduardo Macchiavelli</t>
  </si>
  <si>
    <t>2018Franco Moccia</t>
  </si>
  <si>
    <t>2018Andrés Freire</t>
  </si>
  <si>
    <t>2018Martín Mura</t>
  </si>
  <si>
    <t>2018Bruno Screnc</t>
  </si>
  <si>
    <t>2018Enrique Avogadro</t>
  </si>
  <si>
    <t>2018Diego Santilli</t>
  </si>
  <si>
    <t>noGustavo Saadi</t>
  </si>
  <si>
    <t>noRicardo Aredes</t>
  </si>
  <si>
    <t>noRaúl Chico</t>
  </si>
  <si>
    <t>noDaniel Barros</t>
  </si>
  <si>
    <t>noJuan José Bergia</t>
  </si>
  <si>
    <t>noDaniel Oscar Farías</t>
  </si>
  <si>
    <t>2018Humberto Fabián Echezarreta</t>
  </si>
  <si>
    <t>2018Roberto Acosta</t>
  </si>
  <si>
    <t>noGabriel Tortarolo</t>
  </si>
  <si>
    <t>2018Cristian Ocampo</t>
  </si>
  <si>
    <t>2018Gustavo Rubén Ferrer</t>
  </si>
  <si>
    <t>2018Guillermo Monzón</t>
  </si>
  <si>
    <t>2018María Elina Serrano</t>
  </si>
  <si>
    <t>2018Horacio Rey</t>
  </si>
  <si>
    <t>2018Martín Nievas</t>
  </si>
  <si>
    <t>2018Luis Zapico</t>
  </si>
  <si>
    <t>2018Marcelo Repetto</t>
  </si>
  <si>
    <t>2018Carlos Barsesa</t>
  </si>
  <si>
    <t>2018Víctor Cisterna</t>
  </si>
  <si>
    <t>2018Rafael Williams</t>
  </si>
  <si>
    <t>2018Pablo Oca</t>
  </si>
  <si>
    <t>noFernando Menchi</t>
  </si>
  <si>
    <t>noHernán Alonso</t>
  </si>
  <si>
    <t>2018Leticia Huichaqueo</t>
  </si>
  <si>
    <t>2018Ignacio Agulleiro</t>
  </si>
  <si>
    <t>2018Leandro González</t>
  </si>
  <si>
    <t>2018Sergio Bohe</t>
  </si>
  <si>
    <t>2018Cecilia Torrejón</t>
  </si>
  <si>
    <t>2018Alejandro Pagani</t>
  </si>
  <si>
    <t>2018Pablo Durán</t>
  </si>
  <si>
    <t>2018Jerónimo García</t>
  </si>
  <si>
    <t>2018Pablo Mamet</t>
  </si>
  <si>
    <t>2018Marcial Paz</t>
  </si>
  <si>
    <t>2018Adrián Pizzi</t>
  </si>
  <si>
    <t>2018Federico Massoni</t>
  </si>
  <si>
    <t>2018Juan Carlos Massei</t>
  </si>
  <si>
    <t>2018Osvaldo Giordano</t>
  </si>
  <si>
    <t>2018Luis Angulo</t>
  </si>
  <si>
    <t>2018Juan Martín Farfán</t>
  </si>
  <si>
    <t>2018Francisco Fortuna</t>
  </si>
  <si>
    <t>2018Walter Grahovac</t>
  </si>
  <si>
    <t>2018José Máximo García</t>
  </si>
  <si>
    <t>2018Fabián López</t>
  </si>
  <si>
    <t>2018Roberto Avalle</t>
  </si>
  <si>
    <t>2018Sergio Busso</t>
  </si>
  <si>
    <t>2018Walter Robledo</t>
  </si>
  <si>
    <t>2018Omar Sereno</t>
  </si>
  <si>
    <t>2018Rodrigo Rufeil</t>
  </si>
  <si>
    <t>2018Ricardo Sosa</t>
  </si>
  <si>
    <t>noRaúl Cardozo</t>
  </si>
  <si>
    <t>noEduardo Vischi</t>
  </si>
  <si>
    <t>noSusana Mariel Benítez</t>
  </si>
  <si>
    <t>noIgnacio Osella</t>
  </si>
  <si>
    <t>noInés Presman</t>
  </si>
  <si>
    <t>noHoracio David Ortega</t>
  </si>
  <si>
    <t>noAníbal Daniel Godoy</t>
  </si>
  <si>
    <t>noFederico Martín Mouliá</t>
  </si>
  <si>
    <t>2018Horacio Ortega</t>
  </si>
  <si>
    <t>2018Juan Carlos Alvarez</t>
  </si>
  <si>
    <t>2018Enrique Vaz Torres</t>
  </si>
  <si>
    <t>2018Marcelo Gustavo Rivas</t>
  </si>
  <si>
    <t>2018Susana Benítez</t>
  </si>
  <si>
    <t>2018Ricardo Cardozo</t>
  </si>
  <si>
    <t>2018Jorge Vara</t>
  </si>
  <si>
    <t>2018Raúl Schiavi</t>
  </si>
  <si>
    <t>2018Juan José López Desimoni</t>
  </si>
  <si>
    <t>2018Bernardo Rodriguez</t>
  </si>
  <si>
    <t>2018Federico Mouliá</t>
  </si>
  <si>
    <t>2018Jorge Quintana</t>
  </si>
  <si>
    <t>2018Cristian Piris</t>
  </si>
  <si>
    <t>2018Gabriel Romero</t>
  </si>
  <si>
    <t>noMauro Urribarri</t>
  </si>
  <si>
    <t>2018Laura Stratta</t>
  </si>
  <si>
    <t>noAriel de La Rosa</t>
  </si>
  <si>
    <t>2018Hugo Ballay</t>
  </si>
  <si>
    <t>noAdrián Fuertes</t>
  </si>
  <si>
    <t>2018Luis Benedetto</t>
  </si>
  <si>
    <t>noCarlos Scheppens</t>
  </si>
  <si>
    <t>2018Rosario Margarita Romero</t>
  </si>
  <si>
    <t>2018Sonia Velázquez</t>
  </si>
  <si>
    <t>2018Álvaro Gabás</t>
  </si>
  <si>
    <t>2018Antonio Ferreira</t>
  </si>
  <si>
    <t>2018Jorge Abel González</t>
  </si>
  <si>
    <t>2018Raúl Quintana</t>
  </si>
  <si>
    <t>2018José Luis Décima</t>
  </si>
  <si>
    <t>2018Jorge Oscar Ibáñez</t>
  </si>
  <si>
    <t>2018Alberto Marcelo Zorrilla</t>
  </si>
  <si>
    <t>noMario Fiad</t>
  </si>
  <si>
    <t>2018Gustavo Bouhid</t>
  </si>
  <si>
    <t>2018Oscar Perassi</t>
  </si>
  <si>
    <t>2018Juan Carlos Abud Robles</t>
  </si>
  <si>
    <t>2018Jorge Rizzotti</t>
  </si>
  <si>
    <t>2018Ada Galfre</t>
  </si>
  <si>
    <t>2018Jorge Cabana Fusz</t>
  </si>
  <si>
    <t>2018Carlos Oheler</t>
  </si>
  <si>
    <t>2018María Inés Zigarán</t>
  </si>
  <si>
    <t>2018Ekel Meyer</t>
  </si>
  <si>
    <t>2018Freddy Morales</t>
  </si>
  <si>
    <t>2018Isolda Calsina</t>
  </si>
  <si>
    <t>2018Carlos Sadir</t>
  </si>
  <si>
    <t>2018Daniel Pablo Bensusan</t>
  </si>
  <si>
    <t>2018Juan Carlos Tierno</t>
  </si>
  <si>
    <t>2018Fernanda Estefanía Alonso</t>
  </si>
  <si>
    <t>noRubén Oscar Ojuez</t>
  </si>
  <si>
    <t>2018María Cristina Garello</t>
  </si>
  <si>
    <t>2018Ricardo Horacio Moralejo</t>
  </si>
  <si>
    <t>2018Carlos Martín Borthiry</t>
  </si>
  <si>
    <t>2018Ernesto Osvaldo Franco</t>
  </si>
  <si>
    <t>2018Julio Néstor Bargero</t>
  </si>
  <si>
    <t>2018Juan Ramón Garay</t>
  </si>
  <si>
    <t>2018Julio González</t>
  </si>
  <si>
    <t>2018Mario Kohan</t>
  </si>
  <si>
    <t>2018Claudio Saúl</t>
  </si>
  <si>
    <t>2018Ricardo Guerra</t>
  </si>
  <si>
    <t>2018Judith Díaz Bazán</t>
  </si>
  <si>
    <t>2018Juan Velardez</t>
  </si>
  <si>
    <t>2018Griselda Herrera</t>
  </si>
  <si>
    <t>2018Rubén Galleguillo</t>
  </si>
  <si>
    <t>2018Fernando Rejal</t>
  </si>
  <si>
    <t>2018Juan Luna</t>
  </si>
  <si>
    <t>2018Gastón Mercado Luna</t>
  </si>
  <si>
    <t>2018Alejandro Moriconi</t>
  </si>
  <si>
    <t>2018Jorge Quintero</t>
  </si>
  <si>
    <t>2018Dalmiro Garay</t>
  </si>
  <si>
    <t>2018Gianni Venier</t>
  </si>
  <si>
    <t>2018Pedro Martín Kerchner</t>
  </si>
  <si>
    <t>noRubén Giacchi</t>
  </si>
  <si>
    <t>2018Enrique Vaquié</t>
  </si>
  <si>
    <t>2018Jaime Correas</t>
  </si>
  <si>
    <t>2018Gabriela Testa</t>
  </si>
  <si>
    <t>2018Claudia Najul</t>
  </si>
  <si>
    <t>2018Lisandro Nieri</t>
  </si>
  <si>
    <t>2018María Paula Allasino</t>
  </si>
  <si>
    <t>2018Adolfo Pischik</t>
  </si>
  <si>
    <t>2018Marcelo Gabriel Pérez</t>
  </si>
  <si>
    <t>2018Adolfo Safrán</t>
  </si>
  <si>
    <t>noVerónica Derna</t>
  </si>
  <si>
    <t>2018Élida Vigo</t>
  </si>
  <si>
    <t>2018Ivonne Stella Maris Aquino</t>
  </si>
  <si>
    <t>2018José Luis Garay</t>
  </si>
  <si>
    <t>2018Walter Villalba</t>
  </si>
  <si>
    <t>2018Lisandro Benmaor</t>
  </si>
  <si>
    <t>2018Lilian Marchesini</t>
  </si>
  <si>
    <t>2018Juan Carlos Agulla</t>
  </si>
  <si>
    <t>2018José María Arrúa</t>
  </si>
  <si>
    <t>2018Rafael Morgenstern</t>
  </si>
  <si>
    <t>2018Luis Lichowski</t>
  </si>
  <si>
    <t>2018Mariano Gaido</t>
  </si>
  <si>
    <t>2018Jorge Lara</t>
  </si>
  <si>
    <t>2018Cristina Storioni</t>
  </si>
  <si>
    <t>2018Gustavo Alcaráz</t>
  </si>
  <si>
    <t>2018Norberto Bruno</t>
  </si>
  <si>
    <t>2018Jorge Brillo</t>
  </si>
  <si>
    <t>2018Ricardo Corradi Diez</t>
  </si>
  <si>
    <t>2018Alejandro Nicola</t>
  </si>
  <si>
    <t>2018Leonel D'Acharri</t>
  </si>
  <si>
    <t>2018Juan Pablo Prezzoli</t>
  </si>
  <si>
    <t>2018Luis Di Giácomo</t>
  </si>
  <si>
    <t>2018Gastón Pérez Estevan</t>
  </si>
  <si>
    <t>noIsaías Kremer</t>
  </si>
  <si>
    <t>2018Carlos Valeri</t>
  </si>
  <si>
    <t>2018Mónica Silva</t>
  </si>
  <si>
    <t>noFabián Galli</t>
  </si>
  <si>
    <t>2018Fabián Zgaib</t>
  </si>
  <si>
    <t>2018Marcelo Martín</t>
  </si>
  <si>
    <t>noSilvina Arrieta</t>
  </si>
  <si>
    <t>noMatías Rulli</t>
  </si>
  <si>
    <t>2018Nicolás Land</t>
  </si>
  <si>
    <t>2018Arabela Carreras</t>
  </si>
  <si>
    <t>2018Agustín Domingo</t>
  </si>
  <si>
    <t>2018Nelson Cides</t>
  </si>
  <si>
    <t>noCarlos Parodi</t>
  </si>
  <si>
    <t>noJuan Pablo Rodríguez</t>
  </si>
  <si>
    <t>noPamela Calletti</t>
  </si>
  <si>
    <t>noLuis Gómez Almarás</t>
  </si>
  <si>
    <t>2018Analía Berruezo</t>
  </si>
  <si>
    <t>noMariano Ovejero</t>
  </si>
  <si>
    <t>2018Roque Mascarello</t>
  </si>
  <si>
    <t>noEduardo Costello</t>
  </si>
  <si>
    <t>noJavier Montero</t>
  </si>
  <si>
    <t>noAlejandro Cornejo</t>
  </si>
  <si>
    <t>2018Baltasar Saravia</t>
  </si>
  <si>
    <t>noSebastián Gomeza</t>
  </si>
  <si>
    <t>2018Ramiro Simón Padrós</t>
  </si>
  <si>
    <t>2018Fernando Yarade</t>
  </si>
  <si>
    <t>2018Marcelo López Arias</t>
  </si>
  <si>
    <t>2018Carlos Abeleira</t>
  </si>
  <si>
    <t>2018Juan Manuel Lavallén</t>
  </si>
  <si>
    <t>2018Paula Bibini</t>
  </si>
  <si>
    <t>2018Edith Cruz</t>
  </si>
  <si>
    <t>2018Carlos Oliver</t>
  </si>
  <si>
    <t>2018Emiliano Estrada</t>
  </si>
  <si>
    <t>noWalberto Allende</t>
  </si>
  <si>
    <t>noCastor Sánchez</t>
  </si>
  <si>
    <t>2018Aldo González Funes</t>
  </si>
  <si>
    <t>2018Sergio Tamayo</t>
  </si>
  <si>
    <t>noCristian Moleker</t>
  </si>
  <si>
    <t>2018Sergio Freixes</t>
  </si>
  <si>
    <t>2018Graciela Corvalán</t>
  </si>
  <si>
    <t>2018Silvia Sosa Araujo</t>
  </si>
  <si>
    <t>2018Alicia Bañuelos</t>
  </si>
  <si>
    <t>noÁlida García Peanú Zarate</t>
  </si>
  <si>
    <t>2018María Angélica Torrontegui</t>
  </si>
  <si>
    <t>noMarcelo Amitrano</t>
  </si>
  <si>
    <t>2018Natalia Spinuzza</t>
  </si>
  <si>
    <t>2018María Paulina Calderón</t>
  </si>
  <si>
    <t>2018Ernesto Nader Ali</t>
  </si>
  <si>
    <t>2018Diego González</t>
  </si>
  <si>
    <t>2018Felipe Tomasevich</t>
  </si>
  <si>
    <t>2018Eduardo Mones Ruiz</t>
  </si>
  <si>
    <t>2018Natalia Zabala Chacur</t>
  </si>
  <si>
    <t>2018Fernando Basanta</t>
  </si>
  <si>
    <t>2018Juan Donnini</t>
  </si>
  <si>
    <t>2018Leonardo Álvarez</t>
  </si>
  <si>
    <t>2018Paola Vessvessian</t>
  </si>
  <si>
    <t>2018Rocío García</t>
  </si>
  <si>
    <t>2018Claudia Martínez</t>
  </si>
  <si>
    <t>2018Alberto Borcelli</t>
  </si>
  <si>
    <t>2018Pablo Farías</t>
  </si>
  <si>
    <t>2018Gonzalo Saglione</t>
  </si>
  <si>
    <t>2018Claudia Balagué</t>
  </si>
  <si>
    <t>2018Ricardo Silberstein</t>
  </si>
  <si>
    <t>2018Maximiliano Pullaro</t>
  </si>
  <si>
    <t>2018José Garibay</t>
  </si>
  <si>
    <t>noJulio Schneider</t>
  </si>
  <si>
    <t>noMiguel González</t>
  </si>
  <si>
    <t>noLuis Contigiani</t>
  </si>
  <si>
    <t>2018Jorge Álvarez</t>
  </si>
  <si>
    <t>2018Julio Genesini</t>
  </si>
  <si>
    <t>2018María de los Ángeles González</t>
  </si>
  <si>
    <t>noEduardo Matozo</t>
  </si>
  <si>
    <t>2018Jacinto Speranza</t>
  </si>
  <si>
    <t>2018Alicia Ciciliani</t>
  </si>
  <si>
    <t>2018Andrea Uboldi</t>
  </si>
  <si>
    <t>2018Pedro Morini</t>
  </si>
  <si>
    <t>2018Érica Hynes</t>
  </si>
  <si>
    <t>noElías Suárez</t>
  </si>
  <si>
    <t>noMatilde O’Mill</t>
  </si>
  <si>
    <t>noCarlos Silva Neder</t>
  </si>
  <si>
    <t>noLuis Gelid</t>
  </si>
  <si>
    <t>noRicardo Daives</t>
  </si>
  <si>
    <t>noLuis César Martínez</t>
  </si>
  <si>
    <t>noDaniel Brué</t>
  </si>
  <si>
    <t>noÁngel Niccolai</t>
  </si>
  <si>
    <t>noAbel Tévez</t>
  </si>
  <si>
    <t>2018Elias Miguel Suarez</t>
  </si>
  <si>
    <t>2018Matilde O`Mill</t>
  </si>
  <si>
    <t>2018Ángel Hugo Niccolai</t>
  </si>
  <si>
    <t>2018Argentino Cambrini</t>
  </si>
  <si>
    <t>2018Natividad Nassif</t>
  </si>
  <si>
    <t>2018Mariela Nassif</t>
  </si>
  <si>
    <t>2018Miguel Mandrille</t>
  </si>
  <si>
    <t>2018Atilio Chara</t>
  </si>
  <si>
    <t>2018Marcelo Barbur</t>
  </si>
  <si>
    <t>2018Leonardo Gorbacz</t>
  </si>
  <si>
    <t>2018José Luis Álvarez</t>
  </si>
  <si>
    <t>2018José Labroca</t>
  </si>
  <si>
    <t>2018Paula Gargiulo</t>
  </si>
  <si>
    <t>2018Marcos Colman</t>
  </si>
  <si>
    <t>2018Ramiro Caballero</t>
  </si>
  <si>
    <t>2018Diego Romero</t>
  </si>
  <si>
    <t>2018Gabriel Koremblit</t>
  </si>
  <si>
    <t>2018Claudio Carrera</t>
  </si>
  <si>
    <t>2018Emiliano Olmedo</t>
  </si>
  <si>
    <t>2018Javier Eposto</t>
  </si>
  <si>
    <t>2018Juan D’Angelo</t>
  </si>
  <si>
    <t>2018Carolina Vargas Aignasse</t>
  </si>
  <si>
    <t>2018Miguel Acevedo</t>
  </si>
  <si>
    <t>2018Rossana Chahla</t>
  </si>
  <si>
    <t>2018Juan Pablo Lichtmajer</t>
  </si>
  <si>
    <t>2018Luis Fernández</t>
  </si>
  <si>
    <t>2018Gabriel Yedlin</t>
  </si>
  <si>
    <t>2018Claudio Maley</t>
  </si>
  <si>
    <t>2018Eduardo Garvich</t>
  </si>
  <si>
    <t>2018Silvia Pérez</t>
  </si>
  <si>
    <t>2019Hernán Lacunza</t>
  </si>
  <si>
    <t>2019Cristian Ritondo</t>
  </si>
  <si>
    <t>2019Alejandro Finocchiaro</t>
  </si>
  <si>
    <t>2019Leonardo Sarquis</t>
  </si>
  <si>
    <t>2019Santiago López Medrano</t>
  </si>
  <si>
    <t>2019Zulma Ortíz</t>
  </si>
  <si>
    <t>2019Marcelo Villegas</t>
  </si>
  <si>
    <t>2019Gustavo Ferrari</t>
  </si>
  <si>
    <t>2019Javier Tizado</t>
  </si>
  <si>
    <t>2019Roberto Gigante</t>
  </si>
  <si>
    <t>2019Federico Salvai</t>
  </si>
  <si>
    <t>2019Joaquín De la Torre</t>
  </si>
  <si>
    <t>2019Felipe Miguel</t>
  </si>
  <si>
    <t>2019Guadalupe Tagliaferri</t>
  </si>
  <si>
    <t>2019Ana María Bou Pérez</t>
  </si>
  <si>
    <t>2019Soledad Acuña</t>
  </si>
  <si>
    <t>noMartín Ocampo</t>
  </si>
  <si>
    <t>2019Eduardo Macchiavelli</t>
  </si>
  <si>
    <t>2019Franco Moccia</t>
  </si>
  <si>
    <t>2019Andrés Freire</t>
  </si>
  <si>
    <t>2019Martín Mura</t>
  </si>
  <si>
    <t>2019Bruno Screnc</t>
  </si>
  <si>
    <t>2019Enrique Avogadro</t>
  </si>
  <si>
    <t>2019Diego Santilli</t>
  </si>
  <si>
    <t>2019Humberto Fabián Echezarreta</t>
  </si>
  <si>
    <t>2019Roberto Acosta</t>
  </si>
  <si>
    <t>2019Cristian Ocampo</t>
  </si>
  <si>
    <t>2019Gustavo Rubén Ferrer</t>
  </si>
  <si>
    <t>2019Guillermo Monzón</t>
  </si>
  <si>
    <t>2019María Elina Serrano</t>
  </si>
  <si>
    <t>2019Horacio Rey</t>
  </si>
  <si>
    <t>2019Martín Nievas</t>
  </si>
  <si>
    <t>2019Luis Zapico</t>
  </si>
  <si>
    <t>2019Marcelo Repetto</t>
  </si>
  <si>
    <t>2019Carlos Barsesa</t>
  </si>
  <si>
    <t>2019Víctor Cisterna</t>
  </si>
  <si>
    <t>2019Rafael Williams</t>
  </si>
  <si>
    <t>2019Pablo Oca</t>
  </si>
  <si>
    <t>2019Leticia Huichaqueo</t>
  </si>
  <si>
    <t>2019Ignacio Agulleiro</t>
  </si>
  <si>
    <t>noLeandro González</t>
  </si>
  <si>
    <t>2019Sergio Bohe</t>
  </si>
  <si>
    <t>2019Cecilia Torrejón</t>
  </si>
  <si>
    <t>2019Alejandro Pagani</t>
  </si>
  <si>
    <t>2019Pablo Durán</t>
  </si>
  <si>
    <t>2019Jerónimo García</t>
  </si>
  <si>
    <t>2019Pablo Mamet</t>
  </si>
  <si>
    <t>2019Marcial Paz</t>
  </si>
  <si>
    <t>2019Adrián Pizzi</t>
  </si>
  <si>
    <t>2019Federico Massoni</t>
  </si>
  <si>
    <t>2019Juan Carlos Massei</t>
  </si>
  <si>
    <t>2019Osvaldo Giordano</t>
  </si>
  <si>
    <t>noLuis Angulo</t>
  </si>
  <si>
    <t>2019Juan Martín Farfán</t>
  </si>
  <si>
    <t>2019Francisco Fortuna</t>
  </si>
  <si>
    <t>2019Walter Grahovac</t>
  </si>
  <si>
    <t>2019José Máximo García</t>
  </si>
  <si>
    <t>2019Fabián López</t>
  </si>
  <si>
    <t>2019Roberto Avalle</t>
  </si>
  <si>
    <t>2019Sergio Busso</t>
  </si>
  <si>
    <t>2019Walter Robledo</t>
  </si>
  <si>
    <t>2019Omar Sereno</t>
  </si>
  <si>
    <t>2019Rodrigo Rufeil</t>
  </si>
  <si>
    <t>2019Ricardo Sosa</t>
  </si>
  <si>
    <t>2019Horacio Ortega</t>
  </si>
  <si>
    <t>2019Juan Carlos Alvarez</t>
  </si>
  <si>
    <t>2019Marcelo Gustavo Rivas</t>
  </si>
  <si>
    <t>2019Susana Benítez</t>
  </si>
  <si>
    <t>2019Ricardo Cardozo</t>
  </si>
  <si>
    <t>2019Jorge Vara</t>
  </si>
  <si>
    <t>2019Raúl Schiavi</t>
  </si>
  <si>
    <t>2019Juan José López Desimoni</t>
  </si>
  <si>
    <t>2019Bernardo Rodriguez</t>
  </si>
  <si>
    <t>2019Federico Mouliá</t>
  </si>
  <si>
    <t>2019Jorge Quintana</t>
  </si>
  <si>
    <t>2019Cristian Piris</t>
  </si>
  <si>
    <t>2019Gabriel Romero</t>
  </si>
  <si>
    <t>2019Laura Stratta</t>
  </si>
  <si>
    <t>2019Hugo Ballay</t>
  </si>
  <si>
    <t>2019Luis Benedetto</t>
  </si>
  <si>
    <t>2019Rosario Margarita Romero</t>
  </si>
  <si>
    <t>2019Sonia Velázquez</t>
  </si>
  <si>
    <t>2019Álvaro Gabás</t>
  </si>
  <si>
    <t>2019Antonio Ferreira</t>
  </si>
  <si>
    <t>2019Jorge Abel González</t>
  </si>
  <si>
    <t>2019Raúl Quintana</t>
  </si>
  <si>
    <t>2019José Luis Décima</t>
  </si>
  <si>
    <t>2019Jorge Oscar Ibáñez</t>
  </si>
  <si>
    <t>2019Alberto Marcelo Zorrilla</t>
  </si>
  <si>
    <t>2019Gustavo Bouhid</t>
  </si>
  <si>
    <t>2019Oscar Perassi</t>
  </si>
  <si>
    <t>2019Juan Carlos Abud Robles</t>
  </si>
  <si>
    <t>2019Jorge Rizzotti</t>
  </si>
  <si>
    <t>2019Ada Galfre</t>
  </si>
  <si>
    <t>2019Jorge Cabana Fusz</t>
  </si>
  <si>
    <t>2019Carlos Oheler</t>
  </si>
  <si>
    <t>2019María Inés Zigarán</t>
  </si>
  <si>
    <t>2019Ekel Meyer</t>
  </si>
  <si>
    <t>2019Freddy Morales</t>
  </si>
  <si>
    <t>2019Isolda Calsina</t>
  </si>
  <si>
    <t>2019Carlos Sadir</t>
  </si>
  <si>
    <t>2019Daniel Pablo Bensusan</t>
  </si>
  <si>
    <t>noJuan Carlos Tierno</t>
  </si>
  <si>
    <t>2019Fernanda Estefanía Alonso</t>
  </si>
  <si>
    <t>2019María Cristina Garello</t>
  </si>
  <si>
    <t>2019Ricardo Horacio Moralejo</t>
  </si>
  <si>
    <t>2019Carlos Martín Borthiry</t>
  </si>
  <si>
    <t>2019Ernesto Osvaldo Franco</t>
  </si>
  <si>
    <t>2019Julio Néstor Bargero</t>
  </si>
  <si>
    <t>2019Juan Ramón Garay</t>
  </si>
  <si>
    <t>2019Julio González</t>
  </si>
  <si>
    <t>2019Mario Kohan</t>
  </si>
  <si>
    <t>noClaudio Saúl</t>
  </si>
  <si>
    <t>noRicardo Guerra</t>
  </si>
  <si>
    <t>2019Judith Díaz Bazán</t>
  </si>
  <si>
    <t>2019Juan Velardez</t>
  </si>
  <si>
    <t>2019Griselda Herrera</t>
  </si>
  <si>
    <t>2019Rubén Galleguillo</t>
  </si>
  <si>
    <t>2019Fernando Rejal</t>
  </si>
  <si>
    <t>2019Juan Luna</t>
  </si>
  <si>
    <t>2019Gastón Mercado Luna</t>
  </si>
  <si>
    <t>2019Alejandro Moriconi</t>
  </si>
  <si>
    <t>2019Jorge Quintero</t>
  </si>
  <si>
    <t>noDalmiro Garay</t>
  </si>
  <si>
    <t>2019Gianni Venier</t>
  </si>
  <si>
    <t>noPedro Martín Kerchner</t>
  </si>
  <si>
    <t>2019Enrique Vaquié</t>
  </si>
  <si>
    <t>2019Jaime Correas</t>
  </si>
  <si>
    <t>2019Gabriela Testa</t>
  </si>
  <si>
    <t>2019Claudia Najul</t>
  </si>
  <si>
    <t>2019Lisandro Nieri</t>
  </si>
  <si>
    <t>2019María Paula Allasino</t>
  </si>
  <si>
    <t>2019Adolfo Pischik</t>
  </si>
  <si>
    <t>2019Marcelo Gabriel Pérez</t>
  </si>
  <si>
    <t>2019Adolfo Safrán</t>
  </si>
  <si>
    <t>2019Élida Vigo</t>
  </si>
  <si>
    <t>2019Ivonne Stella Maris Aquino</t>
  </si>
  <si>
    <t>2019José Luis Garay</t>
  </si>
  <si>
    <t>2019Walter Villalba</t>
  </si>
  <si>
    <t>2019Lisandro Benmaor</t>
  </si>
  <si>
    <t>2019Lilian Marchesini</t>
  </si>
  <si>
    <t>2019Juan Carlos Agulla</t>
  </si>
  <si>
    <t>2019José María Arrúa</t>
  </si>
  <si>
    <t>2019Rafael Morgenstern</t>
  </si>
  <si>
    <t>2019Luis Lichowski</t>
  </si>
  <si>
    <t>2019Mariano Gaido</t>
  </si>
  <si>
    <t>2019Jorge Lara</t>
  </si>
  <si>
    <t>2019Cristina Storioni</t>
  </si>
  <si>
    <t>2019Gustavo Alcaráz</t>
  </si>
  <si>
    <t>2019Norberto Bruno</t>
  </si>
  <si>
    <t>2019Jorge Brillo</t>
  </si>
  <si>
    <t>2019Ricardo Corradi Diez</t>
  </si>
  <si>
    <t>2019Alejandro Nicola</t>
  </si>
  <si>
    <t>2019Leonel D'Acharri</t>
  </si>
  <si>
    <t>2019Juan Pablo Prezzoli</t>
  </si>
  <si>
    <t>2019Luis Di Giácomo</t>
  </si>
  <si>
    <t>2019Gastón Pérez Estevan</t>
  </si>
  <si>
    <t>2019Carlos Valeri</t>
  </si>
  <si>
    <t>2019Mónica Silva</t>
  </si>
  <si>
    <t>2019Fabián Zgaib</t>
  </si>
  <si>
    <t>2019Marcelo Martín</t>
  </si>
  <si>
    <t>2019Nicolás Land</t>
  </si>
  <si>
    <t>2019Arabela Carreras</t>
  </si>
  <si>
    <t>2019Agustín Domingo</t>
  </si>
  <si>
    <t>2019Nelson Cides</t>
  </si>
  <si>
    <t>2019Analía Berruezo</t>
  </si>
  <si>
    <t>2019Roque Mascarello</t>
  </si>
  <si>
    <t>2019Baltasar Saravia</t>
  </si>
  <si>
    <t>2019Ramiro Simón Padrós</t>
  </si>
  <si>
    <t>2019Fernando Yarade</t>
  </si>
  <si>
    <t>2019Marcelo López Arias</t>
  </si>
  <si>
    <t>2019Carlos Abeleira</t>
  </si>
  <si>
    <t>2019Juan Manuel Lavallén</t>
  </si>
  <si>
    <t>2019Paula Bibini</t>
  </si>
  <si>
    <t>2019Edith Cruz</t>
  </si>
  <si>
    <t>2019Carlos Oliver</t>
  </si>
  <si>
    <t>2019Emiliano Estrada</t>
  </si>
  <si>
    <t>2019Sergio Tamayo</t>
  </si>
  <si>
    <t>2019Sergio Freixes</t>
  </si>
  <si>
    <t>2019Silvia Sosa Araujo</t>
  </si>
  <si>
    <t>2019Alicia Bañuelos</t>
  </si>
  <si>
    <t>2019María Angélica Torrontegui</t>
  </si>
  <si>
    <t>2019María Paulina Calderón</t>
  </si>
  <si>
    <t>2019Diego González</t>
  </si>
  <si>
    <t>2019Felipe Tomasevich</t>
  </si>
  <si>
    <t>2019Eduardo Mones Ruiz</t>
  </si>
  <si>
    <t>2019Natalia Zabala Chacur</t>
  </si>
  <si>
    <t>2019Fernando Basanta</t>
  </si>
  <si>
    <t>2019Juan Donnini</t>
  </si>
  <si>
    <t>2019Leonardo Álvarez</t>
  </si>
  <si>
    <t>2019Paola Vessvessian</t>
  </si>
  <si>
    <t>2019Rocío García</t>
  </si>
  <si>
    <t>2019Claudia Martínez</t>
  </si>
  <si>
    <t>2019Alberto Borcelli</t>
  </si>
  <si>
    <t>2019Pablo Farías</t>
  </si>
  <si>
    <t>2019Gonzalo Saglione</t>
  </si>
  <si>
    <t>2019Claudia Balagué</t>
  </si>
  <si>
    <t>2019Ricardo Silberstein</t>
  </si>
  <si>
    <t>2019Maximiliano Pullaro</t>
  </si>
  <si>
    <t>2019José Garibay</t>
  </si>
  <si>
    <t>2019Jorge Álvarez</t>
  </si>
  <si>
    <t>2019Julio Genesini</t>
  </si>
  <si>
    <t>2019María de los Ángeles González</t>
  </si>
  <si>
    <t>2019Jacinto Speranza</t>
  </si>
  <si>
    <t>2019Alicia Ciciliani</t>
  </si>
  <si>
    <t>2019Andrea Uboldi</t>
  </si>
  <si>
    <t>2019Pedro Morini</t>
  </si>
  <si>
    <t>2019Érica Hynes</t>
  </si>
  <si>
    <t>2019Elias Miguel Suarez</t>
  </si>
  <si>
    <t>2019Matilde O`Mill</t>
  </si>
  <si>
    <t>2019Ángel Hugo Niccolai</t>
  </si>
  <si>
    <t>2019Argentino Cambrini</t>
  </si>
  <si>
    <t>2019Natividad Nassif</t>
  </si>
  <si>
    <t>2019Mariela Nassif</t>
  </si>
  <si>
    <t>2019Miguel Mandrille</t>
  </si>
  <si>
    <t>2019Atilio Chara</t>
  </si>
  <si>
    <t>2019Marcelo Barbur</t>
  </si>
  <si>
    <t>2019Leonardo Gorbacz</t>
  </si>
  <si>
    <t>2019José Luis Álvarez</t>
  </si>
  <si>
    <t>2019José Labroca</t>
  </si>
  <si>
    <t>2019Paula Gargiulo</t>
  </si>
  <si>
    <t>2019Marcos Colman</t>
  </si>
  <si>
    <t>2019Ramiro Caballero</t>
  </si>
  <si>
    <t>2019Diego Romero</t>
  </si>
  <si>
    <t>2019Gabriel Koremblit</t>
  </si>
  <si>
    <t>2019Claudio Carrera</t>
  </si>
  <si>
    <t>2019Emiliano Olmedo</t>
  </si>
  <si>
    <t>noJavier Eposto</t>
  </si>
  <si>
    <t>2019Juan D’Angelo</t>
  </si>
  <si>
    <t>2019Carolina Vargas Aignasse</t>
  </si>
  <si>
    <t>2019Miguel Acevedo</t>
  </si>
  <si>
    <t>2019Rossana Chahla</t>
  </si>
  <si>
    <t>2019Juan Pablo Lichtmajer</t>
  </si>
  <si>
    <t>2019Luis Fernández</t>
  </si>
  <si>
    <t>2019Gabriel Yedlin</t>
  </si>
  <si>
    <t>2019Claudio Maley</t>
  </si>
  <si>
    <t>2019Eduardo Garvich</t>
  </si>
  <si>
    <t>2019Silvia Pérez</t>
  </si>
  <si>
    <t>2020Aldo Sarquis</t>
  </si>
  <si>
    <t>2020Alberto Kosicki</t>
  </si>
  <si>
    <t>2020Eugenia Rosales</t>
  </si>
  <si>
    <t>2020Guillermo Andrada</t>
  </si>
  <si>
    <t>2020Luis Maubecín</t>
  </si>
  <si>
    <t>2020Marcelo Rivera</t>
  </si>
  <si>
    <t>2020Francisco Gordillo</t>
  </si>
  <si>
    <t>2020Jorge Moreno</t>
  </si>
  <si>
    <t>2020Ricardo Sebastián Veliz</t>
  </si>
  <si>
    <t>2020Lisandro Álvarez</t>
  </si>
  <si>
    <t>2020Eduardo Niedrele</t>
  </si>
  <si>
    <t>2020Aldo Gabriel Sarquia</t>
  </si>
  <si>
    <t>2020Fernanda Ávila</t>
  </si>
  <si>
    <t>2020Susana Peralta</t>
  </si>
  <si>
    <t>2020Claudia Palladino</t>
  </si>
  <si>
    <t>2020Hernán Martel</t>
  </si>
  <si>
    <t>2020Fidel Sáenz</t>
  </si>
  <si>
    <t>noHumberto Fabián Echezarreta</t>
  </si>
  <si>
    <t>noRoberto Acosta</t>
  </si>
  <si>
    <t>noCristian Ocampo</t>
  </si>
  <si>
    <t>noGustavo Rubén Ferrer</t>
  </si>
  <si>
    <t>noGuillermo Monzón</t>
  </si>
  <si>
    <t>noMaría Elina Serrano</t>
  </si>
  <si>
    <t>noHoracio Rey</t>
  </si>
  <si>
    <t>2020Sebastián Lifton</t>
  </si>
  <si>
    <t>2020Maia Woelflin</t>
  </si>
  <si>
    <t>2020Maria Pia Chiachio Cavana</t>
  </si>
  <si>
    <t>2020Daniela Torrente</t>
  </si>
  <si>
    <t>2020Gloria Zalazar</t>
  </si>
  <si>
    <t>2020Juan Manuel Carreras</t>
  </si>
  <si>
    <t>2020Paola Benítez</t>
  </si>
  <si>
    <t>2020Juan Manuel Chapo</t>
  </si>
  <si>
    <t>noVíctor Cisterna</t>
  </si>
  <si>
    <t>noRafael Williams</t>
  </si>
  <si>
    <t>noPablo Oca</t>
  </si>
  <si>
    <t>noLeticia Huichaqueo</t>
  </si>
  <si>
    <t>noIgnacio Agulleiro</t>
  </si>
  <si>
    <t>noSergio Bohe</t>
  </si>
  <si>
    <t>noCecilia Torrejón</t>
  </si>
  <si>
    <t>noAlejandro Pagani</t>
  </si>
  <si>
    <t>2020Eduardo Arzani</t>
  </si>
  <si>
    <t>2020Federico Massoni</t>
  </si>
  <si>
    <t>2020Oscar Antonena</t>
  </si>
  <si>
    <t>2020Andrés Meiszner</t>
  </si>
  <si>
    <t>2020Florencia Perata</t>
  </si>
  <si>
    <t>2020José Grazzini</t>
  </si>
  <si>
    <t>2020Martín Cerdá</t>
  </si>
  <si>
    <t>2020Gustavo Aguilera</t>
  </si>
  <si>
    <t>2020Gustavo Andrés Hermida</t>
  </si>
  <si>
    <t>2020Leandro Cavaco</t>
  </si>
  <si>
    <t>2020Fabián Puratich</t>
  </si>
  <si>
    <t>2020Néstor Raúl García</t>
  </si>
  <si>
    <t>noFrancisco Fortuna</t>
  </si>
  <si>
    <t>noWalter Grahovac</t>
  </si>
  <si>
    <t>noJosé Máximo García</t>
  </si>
  <si>
    <t>noRoberto Avalle</t>
  </si>
  <si>
    <t>noWalter Robledo</t>
  </si>
  <si>
    <t>noOmar Sereno</t>
  </si>
  <si>
    <t>noRodrigo Rufeil</t>
  </si>
  <si>
    <t>2020Sergio Busso</t>
  </si>
  <si>
    <t>2020Pablo Javier De Chiara</t>
  </si>
  <si>
    <t>2020Walter Mario Grahovac</t>
  </si>
  <si>
    <t>2020Osvaldo Giordano</t>
  </si>
  <si>
    <t>2020Facundo Torres</t>
  </si>
  <si>
    <t>2020Eduardo Luis Accastello</t>
  </si>
  <si>
    <t>2020Julián María López</t>
  </si>
  <si>
    <t>2020Ricardo Sosa</t>
  </si>
  <si>
    <t>2020Diego Cardozo</t>
  </si>
  <si>
    <t>2020Fabián López</t>
  </si>
  <si>
    <t>2020Omar Hugo Sereno</t>
  </si>
  <si>
    <t>2020Alfonso Mosquera</t>
  </si>
  <si>
    <t>2020Silvina Rivero</t>
  </si>
  <si>
    <t>2020Juan Carlos Massei</t>
  </si>
  <si>
    <t>2020Claudia Roxana Martínez</t>
  </si>
  <si>
    <t>2020Laura Judith Jure</t>
  </si>
  <si>
    <t>2020Julio César Comello</t>
  </si>
  <si>
    <t>2020Horacio Ortega</t>
  </si>
  <si>
    <t>2020Carlos Vignolo</t>
  </si>
  <si>
    <t>2020Marcelo Gustavo Rivas</t>
  </si>
  <si>
    <t>2020Susana Benítez</t>
  </si>
  <si>
    <t>2020Ricardo Cardozo</t>
  </si>
  <si>
    <t>2020Claudio Anselmo</t>
  </si>
  <si>
    <t>2020Raúl Schiavi</t>
  </si>
  <si>
    <t>2020Juan José López Desimoni</t>
  </si>
  <si>
    <t>2020Claudio Polich</t>
  </si>
  <si>
    <t>2020Adán Gaya</t>
  </si>
  <si>
    <t>2020Buenaventura Duarte</t>
  </si>
  <si>
    <t>2020Sebastían Slovayen</t>
  </si>
  <si>
    <t>2020Gabriel Romero</t>
  </si>
  <si>
    <t>noLaura Stratta</t>
  </si>
  <si>
    <t>2020Rosario Romero</t>
  </si>
  <si>
    <t>2020Hugo Ballay</t>
  </si>
  <si>
    <t>2020Marisa Paira</t>
  </si>
  <si>
    <t>2020Sonia Velázquez</t>
  </si>
  <si>
    <t>2020Luis Benedetto</t>
  </si>
  <si>
    <t>2020Marcelo Richard</t>
  </si>
  <si>
    <t>2020Juan José Bahillo</t>
  </si>
  <si>
    <t>noAntonio Ferreira</t>
  </si>
  <si>
    <t>noRaúl Quintana</t>
  </si>
  <si>
    <t>noJorge Oscar Ibáñez</t>
  </si>
  <si>
    <t>2020Antonio Emérito Ferreira</t>
  </si>
  <si>
    <t>2020María Cecilia Guardia Mendonca</t>
  </si>
  <si>
    <t>2020Jorge Abel González</t>
  </si>
  <si>
    <t>2020Raúl Omar Quintana</t>
  </si>
  <si>
    <t>2020José Luis Décima</t>
  </si>
  <si>
    <t>2020Edgar Abel Crocci</t>
  </si>
  <si>
    <t>2020Jorge Oscar Ibañez</t>
  </si>
  <si>
    <t>2020Alberto Marcelo Zorrilla</t>
  </si>
  <si>
    <t>2020Daniel Marcos Malich</t>
  </si>
  <si>
    <t>2020Anibal Francisco Gómez</t>
  </si>
  <si>
    <t>2020María Alejandra De Madariaga</t>
  </si>
  <si>
    <t>2020Adrián Andrés Areco</t>
  </si>
  <si>
    <t>2020Marcial Mántaras</t>
  </si>
  <si>
    <t>2020Andrea Daniela Ayala</t>
  </si>
  <si>
    <t>2020Analía Cecilia Coronel</t>
  </si>
  <si>
    <t>2020Andrea Silvina Villalba</t>
  </si>
  <si>
    <t>2020Nancy Verónica Espinoza</t>
  </si>
  <si>
    <t>2020Lino Abdon Princich</t>
  </si>
  <si>
    <t>2020Diego Carlos Ortíz</t>
  </si>
  <si>
    <t>2020Jorge Daniel Dojas</t>
  </si>
  <si>
    <t>noOscar Perassi</t>
  </si>
  <si>
    <t>noJuan Carlos Abud Robles</t>
  </si>
  <si>
    <t>noJorge Rizzotti</t>
  </si>
  <si>
    <t>noAda Galfre</t>
  </si>
  <si>
    <t>noCarlos Oheler</t>
  </si>
  <si>
    <t>2020Agustín Perassi</t>
  </si>
  <si>
    <t>2020Carlos Sadir</t>
  </si>
  <si>
    <t>2020Exequiel Lello Ivacevich</t>
  </si>
  <si>
    <t>2020Carlos Stanic</t>
  </si>
  <si>
    <t>2020Gustavo Bouhid</t>
  </si>
  <si>
    <t>2020Natalia Sarapura</t>
  </si>
  <si>
    <t>2020Isolda Calsina</t>
  </si>
  <si>
    <t>2020Jorge Cabana Fusz</t>
  </si>
  <si>
    <t>2020Normando Álvarez García</t>
  </si>
  <si>
    <t>2020Federico Posadas</t>
  </si>
  <si>
    <t>2020María Inés Zigarán</t>
  </si>
  <si>
    <t>2020Ekel Meyer</t>
  </si>
  <si>
    <t>2020Freddy Morales</t>
  </si>
  <si>
    <t>noDaniel Pablo Bensusan</t>
  </si>
  <si>
    <t>noFernanda Estefanía Alonso</t>
  </si>
  <si>
    <t>noMaría Cristina Garello</t>
  </si>
  <si>
    <t>noRicardo Horacio Moralejo</t>
  </si>
  <si>
    <t>noCarlos Martín Borthiry</t>
  </si>
  <si>
    <t>noErnesto Osvaldo Franco</t>
  </si>
  <si>
    <t>noJulio Néstor Bargero</t>
  </si>
  <si>
    <t>2020Daniel Pablo Bensusán</t>
  </si>
  <si>
    <t>2020Antonio Curciarello</t>
  </si>
  <si>
    <t>2020Horacio Di Nápoli</t>
  </si>
  <si>
    <t>2020Diego Álvarez</t>
  </si>
  <si>
    <t>2020Mario Kohan</t>
  </si>
  <si>
    <t>2020Pablo Maccione</t>
  </si>
  <si>
    <t>2020Ricardo Moralejo</t>
  </si>
  <si>
    <t>2020Ernesto Franco</t>
  </si>
  <si>
    <t>2020Juan Ramón Garay</t>
  </si>
  <si>
    <t>2020José Vanini</t>
  </si>
  <si>
    <t>noJudith Díaz Bazán</t>
  </si>
  <si>
    <t>noGriselda Herrera</t>
  </si>
  <si>
    <t>noRubén Galleguillo</t>
  </si>
  <si>
    <t>noJuan Luna</t>
  </si>
  <si>
    <t>noGastón Mercado Luna</t>
  </si>
  <si>
    <t>2020Juan Luna Corzo</t>
  </si>
  <si>
    <t>2020Armando Molina</t>
  </si>
  <si>
    <t>2020Ariel Martínez</t>
  </si>
  <si>
    <t>2020Juan Carlos Vergara</t>
  </si>
  <si>
    <t>2020Gabriela Asís</t>
  </si>
  <si>
    <t>2020Gabriela Pedrali</t>
  </si>
  <si>
    <t>2020Fernando Rejal</t>
  </si>
  <si>
    <t>2020Adolfo Scaglioni</t>
  </si>
  <si>
    <t>2020Gustavo Luna</t>
  </si>
  <si>
    <t>2020Ariel Puy Soria</t>
  </si>
  <si>
    <t>2020Federico Bazán</t>
  </si>
  <si>
    <t>2020Juan Velardez</t>
  </si>
  <si>
    <t>2020Jorge Quintero</t>
  </si>
  <si>
    <t>noGianni Venier</t>
  </si>
  <si>
    <t>noJaime Correas</t>
  </si>
  <si>
    <t>noGabriela Testa</t>
  </si>
  <si>
    <t>2020José Thomas</t>
  </si>
  <si>
    <t>2020Víctor Ibañez Rosaz</t>
  </si>
  <si>
    <t>2020Mariana Juri</t>
  </si>
  <si>
    <t>2020Ana María Nadal</t>
  </si>
  <si>
    <t>2020Enrique Vaquié</t>
  </si>
  <si>
    <t>2020Mario Isgro</t>
  </si>
  <si>
    <t>2020Lisandro Nieri</t>
  </si>
  <si>
    <t>2020Raúl Levrino</t>
  </si>
  <si>
    <t>noÉlida Vigo</t>
  </si>
  <si>
    <t>noIvonne Stella Maris Aquino</t>
  </si>
  <si>
    <t>noJosé Luis Garay</t>
  </si>
  <si>
    <t>noWalter Villalba</t>
  </si>
  <si>
    <t>noLisandro Benmaor</t>
  </si>
  <si>
    <t>noLilian Marchesini</t>
  </si>
  <si>
    <t>noJuan Carlos Agulla</t>
  </si>
  <si>
    <t>2020Benilda Dammer</t>
  </si>
  <si>
    <t>2020José María Arrúa</t>
  </si>
  <si>
    <t>2020Karina Aguirre</t>
  </si>
  <si>
    <t>2020Miguel Sedoff</t>
  </si>
  <si>
    <t>2020Sebastian Oriozabala</t>
  </si>
  <si>
    <t>2020Luis Lichowski</t>
  </si>
  <si>
    <t>2020María Graciela Leyes</t>
  </si>
  <si>
    <t>2020Adolfo Safrán</t>
  </si>
  <si>
    <t>2020Silvana Andrea Giménez</t>
  </si>
  <si>
    <t>2020Mario Vialey</t>
  </si>
  <si>
    <t>2020Marcelo Gabriel Pérez</t>
  </si>
  <si>
    <t>2020Oscar Francisco Alarcón</t>
  </si>
  <si>
    <t>2020Victor Kreimer</t>
  </si>
  <si>
    <t>2020Rafael Morgenstern</t>
  </si>
  <si>
    <t>noMariano Gaido</t>
  </si>
  <si>
    <t>noJorge Lara</t>
  </si>
  <si>
    <t>noCristina Storioni</t>
  </si>
  <si>
    <t>noGustavo Alcaráz</t>
  </si>
  <si>
    <t>noNorberto Bruno</t>
  </si>
  <si>
    <t>noJorge Brillo</t>
  </si>
  <si>
    <t>noAlejandro Nicola</t>
  </si>
  <si>
    <t>noLeonel D'Acharri</t>
  </si>
  <si>
    <t>2020Sebastián González</t>
  </si>
  <si>
    <t>2020Adriana Figueroa</t>
  </si>
  <si>
    <t>2020Guillermo Pons</t>
  </si>
  <si>
    <t>2020Marisa Focarazzo</t>
  </si>
  <si>
    <t>2020Ricardo Corradi Diez</t>
  </si>
  <si>
    <t>2020Marcelo Colonna</t>
  </si>
  <si>
    <t>2020Luis Sánchez Mercado</t>
  </si>
  <si>
    <t>2020Facundo López Raggi</t>
  </si>
  <si>
    <t>2020Andrea Peve</t>
  </si>
  <si>
    <t>2020Cristina Adriana Storioni</t>
  </si>
  <si>
    <t>2020Alejandro Monteiro</t>
  </si>
  <si>
    <t>2020Vanina Merlo</t>
  </si>
  <si>
    <t>2020Sofía Sanucci Giménez</t>
  </si>
  <si>
    <t>noLuis Di Giácomo</t>
  </si>
  <si>
    <t>noMónica Silva</t>
  </si>
  <si>
    <t>noFabián Zgaib</t>
  </si>
  <si>
    <t>noMarcelo Martín</t>
  </si>
  <si>
    <t>2020Rodrigo Buteler</t>
  </si>
  <si>
    <t>2020Gastón Pérez Estevan</t>
  </si>
  <si>
    <t>2020Luis Vaisberg</t>
  </si>
  <si>
    <t>2020Carlos Valeri</t>
  </si>
  <si>
    <t>2020Mercedes Jara Tracchia</t>
  </si>
  <si>
    <t>2020Juan Deco</t>
  </si>
  <si>
    <t>2020Nicolás Land</t>
  </si>
  <si>
    <t>2020Luis Fabián Zgaib</t>
  </si>
  <si>
    <t>2020Carlos Banacloy</t>
  </si>
  <si>
    <t>2020Martha Vélez</t>
  </si>
  <si>
    <t>noRamiro Simón Padrós</t>
  </si>
  <si>
    <t>2020Ricardo Villada</t>
  </si>
  <si>
    <t>2020Juan Manuel Pulleiro</t>
  </si>
  <si>
    <t>2020Matías Canepa</t>
  </si>
  <si>
    <t>2020Juan José Esteban Quinteros</t>
  </si>
  <si>
    <t>2020Josefina Medrano</t>
  </si>
  <si>
    <t>2020Martín de los Ríos</t>
  </si>
  <si>
    <t>2020Roberto Dib Ashur</t>
  </si>
  <si>
    <t>2020Sergio Camacho</t>
  </si>
  <si>
    <t>2020Verónica Figueroa</t>
  </si>
  <si>
    <t>2020Mario Peña</t>
  </si>
  <si>
    <t>2020Matías Posadas</t>
  </si>
  <si>
    <t>2020Fabian Aballay</t>
  </si>
  <si>
    <t>2020Felipe De los Ríos</t>
  </si>
  <si>
    <t>2020Ana Fabiola Aubone</t>
  </si>
  <si>
    <t>2020Marisa Lopez</t>
  </si>
  <si>
    <t>2020Carlos Astudillo</t>
  </si>
  <si>
    <t>2020Julio Ortiz Andino</t>
  </si>
  <si>
    <t>2020Andres Diaz Cano</t>
  </si>
  <si>
    <t>2020Alejandra Venerando</t>
  </si>
  <si>
    <t>2020Claudia Grynszpan</t>
  </si>
  <si>
    <t>2020Juan Flores</t>
  </si>
  <si>
    <t>noFelipe Tomasevich</t>
  </si>
  <si>
    <t>noEduardo Mones Ruiz</t>
  </si>
  <si>
    <t>2020Natalia Zabala Chacur</t>
  </si>
  <si>
    <t>2020Alberto José Rodriguez Sáa</t>
  </si>
  <si>
    <t>2020Felipe Lavandeira</t>
  </si>
  <si>
    <t>2020Eloy Diego Roberto Horcajo</t>
  </si>
  <si>
    <t>2020Fabián Antonio Filomena Baigorria</t>
  </si>
  <si>
    <t>2020Felipe Nicolás Tomasevich</t>
  </si>
  <si>
    <t>2020Pablo Andrés Dermechkoff</t>
  </si>
  <si>
    <t>2020Federico Berardo</t>
  </si>
  <si>
    <t>2020Alicia Bañuelos</t>
  </si>
  <si>
    <t>2020Silvia Sosa Araujo</t>
  </si>
  <si>
    <t>2020Luciano Anastasi</t>
  </si>
  <si>
    <t>noFernando Basanta</t>
  </si>
  <si>
    <t>noJuan Donnini</t>
  </si>
  <si>
    <t>noLeonardo Álvarez</t>
  </si>
  <si>
    <t>noPaola Vessvessian</t>
  </si>
  <si>
    <t>noRocío García</t>
  </si>
  <si>
    <t>noClaudia Martínez</t>
  </si>
  <si>
    <t>noAlberto Borcelli</t>
  </si>
  <si>
    <t>2020Leonardo Dario Alvarez</t>
  </si>
  <si>
    <t>2020Barbara Dolores Weinzettel</t>
  </si>
  <si>
    <t>2020Ignacio Perincioli</t>
  </si>
  <si>
    <t>2020Leandro Eduardo Zuliani</t>
  </si>
  <si>
    <t>2020Silvina Córdoba</t>
  </si>
  <si>
    <t>2020Juan Carlos Nadalich</t>
  </si>
  <si>
    <t>2020Claudio García</t>
  </si>
  <si>
    <t>2020Claudia Alejandra Martínez</t>
  </si>
  <si>
    <t>2020Teodoro Segundo Camino</t>
  </si>
  <si>
    <t>2020Lisandro De La Torre</t>
  </si>
  <si>
    <t>2020María Cecilia Velázquez</t>
  </si>
  <si>
    <t>noPablo Farías</t>
  </si>
  <si>
    <t>noGonzalo Saglione</t>
  </si>
  <si>
    <t>noClaudia Balagué</t>
  </si>
  <si>
    <t>noRicardo Silberstein</t>
  </si>
  <si>
    <t>noMaximiliano Pullaro</t>
  </si>
  <si>
    <t>noJosé Garibay</t>
  </si>
  <si>
    <t>noJorge Álvarez</t>
  </si>
  <si>
    <t>noJulio Genesini</t>
  </si>
  <si>
    <t>noMaría de los Ángeles González</t>
  </si>
  <si>
    <t>noJacinto Speranza</t>
  </si>
  <si>
    <t>2020Rubén Héctor Michlig</t>
  </si>
  <si>
    <t>2020Esteban Raúl Borgonovo</t>
  </si>
  <si>
    <t>2020Walter Alfredo Agosto</t>
  </si>
  <si>
    <t>2020Adriana Ema Cantero</t>
  </si>
  <si>
    <t>2020Marcelo Fabián Saín</t>
  </si>
  <si>
    <t>2020Silvina Patricia Frana</t>
  </si>
  <si>
    <t>2020Carlos Parola</t>
  </si>
  <si>
    <t>2020Sonia Felisa Martorano</t>
  </si>
  <si>
    <t>2020Daniel Aníbal Costamanga</t>
  </si>
  <si>
    <t>2020Danilo Hugo José Capitiani</t>
  </si>
  <si>
    <t>2020Roberto Sukerman</t>
  </si>
  <si>
    <t>2020Jorge Raúl Llonch</t>
  </si>
  <si>
    <t>2020Érica María del Luján Gonnet</t>
  </si>
  <si>
    <t>2020Elias Miguel Suarez</t>
  </si>
  <si>
    <t>2020Matilde O`Mill</t>
  </si>
  <si>
    <t>2020Ángel Hugo Niccolai</t>
  </si>
  <si>
    <t>2020Argentino Cambrini</t>
  </si>
  <si>
    <t>2020Natividad Nassif</t>
  </si>
  <si>
    <t>2020Mariela Nassif</t>
  </si>
  <si>
    <t>2020Miguel Mandrille</t>
  </si>
  <si>
    <t>2020Atilio Chara</t>
  </si>
  <si>
    <t>2020Marcelo Barbur</t>
  </si>
  <si>
    <t>noLeonardo Gorbacz</t>
  </si>
  <si>
    <t>noJosé Labroca</t>
  </si>
  <si>
    <t>noPaula Gargiulo</t>
  </si>
  <si>
    <t>noMarcos Colman</t>
  </si>
  <si>
    <t>noRamiro Caballero</t>
  </si>
  <si>
    <t>noDiego Romero</t>
  </si>
  <si>
    <t>noGabriel Koremblit</t>
  </si>
  <si>
    <t>noEmiliano Olmedo</t>
  </si>
  <si>
    <t>2020Agustín Tita</t>
  </si>
  <si>
    <t>2020Adriana Chapperon</t>
  </si>
  <si>
    <t>2020Guillermo Fernández</t>
  </si>
  <si>
    <t>2020Gabriela Castillo</t>
  </si>
  <si>
    <t>2020Sonia Castiglione</t>
  </si>
  <si>
    <t>2020Judith Di Giglio</t>
  </si>
  <si>
    <t>2020Verónica González</t>
  </si>
  <si>
    <t>2020Analía Cubino</t>
  </si>
  <si>
    <t>2020Marcelo Romero</t>
  </si>
  <si>
    <t>noCarolina Vargas Aignasse</t>
  </si>
  <si>
    <t>noMiguel Acevedo</t>
  </si>
  <si>
    <t>noRossana Chahla</t>
  </si>
  <si>
    <t>noLuis Fernández</t>
  </si>
  <si>
    <t>noGabriel Yedlin</t>
  </si>
  <si>
    <t>noClaudio Maley</t>
  </si>
  <si>
    <t>noEduardo Garvich</t>
  </si>
  <si>
    <t>noSilvia Pérez</t>
  </si>
  <si>
    <t>2020Juan Luis Fernández</t>
  </si>
  <si>
    <t>2020Claudio Adolfo Maley</t>
  </si>
  <si>
    <t>2020Eduardo Samuel Garvich</t>
  </si>
  <si>
    <t>2020Rosana Helena Chahla</t>
  </si>
  <si>
    <t>2020Gabriel Eduardo Yedlin</t>
  </si>
  <si>
    <t>2020Miguel Ángel Acevedo</t>
  </si>
  <si>
    <t>2020María Carolina Vargas Aignasse</t>
  </si>
  <si>
    <t>2020Juan Pablo Lichtmajer</t>
  </si>
  <si>
    <t>2020Silvia Laura Pérez</t>
  </si>
  <si>
    <t>noHernán Lacunza</t>
  </si>
  <si>
    <t>noCristian Ritondo</t>
  </si>
  <si>
    <t>noAlejandro Finocchiaro</t>
  </si>
  <si>
    <t>noLeonardo Sarquis</t>
  </si>
  <si>
    <t>noSantiago López Medrano</t>
  </si>
  <si>
    <t>noZulma Ortíz</t>
  </si>
  <si>
    <t>noMarcelo Villegas</t>
  </si>
  <si>
    <t>2020Agustín Pablo Simone</t>
  </si>
  <si>
    <t>2020María Teresa García</t>
  </si>
  <si>
    <t>2020Daniel G. Gollan</t>
  </si>
  <si>
    <t>2020Andrés Larroque</t>
  </si>
  <si>
    <t>2020Mara Ruiz Malec</t>
  </si>
  <si>
    <t>2020Javier Rodríguez</t>
  </si>
  <si>
    <t>2020Pablo López</t>
  </si>
  <si>
    <t>2020Julio Alak</t>
  </si>
  <si>
    <t>2020Carlos Bianco</t>
  </si>
  <si>
    <t>2020Augusto Costa</t>
  </si>
  <si>
    <t>2020Jesica Rey</t>
  </si>
  <si>
    <t>2020Sergio Berni</t>
  </si>
  <si>
    <t>2020Estela Díaz</t>
  </si>
  <si>
    <t>2020Agustina Vila</t>
  </si>
  <si>
    <t>noFelipe Miguel</t>
  </si>
  <si>
    <t>noGuadalupe Tagliaferri</t>
  </si>
  <si>
    <t>noAna María Bou Pérez</t>
  </si>
  <si>
    <t>noSoledad Acuña</t>
  </si>
  <si>
    <t>noEduardo Macchiavelli</t>
  </si>
  <si>
    <t>noFranco Moccia</t>
  </si>
  <si>
    <t>noAndrés Freire</t>
  </si>
  <si>
    <t>noBruno Screnc</t>
  </si>
  <si>
    <t>2020Felipe Oscar Miguel</t>
  </si>
  <si>
    <t>2020Martín Mura</t>
  </si>
  <si>
    <t>2020Diego César Santilli</t>
  </si>
  <si>
    <t>2020Fernan González Bernaldo de Quiros</t>
  </si>
  <si>
    <t>2020María Soledad Acuña</t>
  </si>
  <si>
    <t>2020José Luís Giusti</t>
  </si>
  <si>
    <t>2020Enrique Luís Avogadro</t>
  </si>
  <si>
    <t>2020María Migliore</t>
  </si>
  <si>
    <t>2020Bruno Guido Screnci Silva</t>
  </si>
  <si>
    <t>2020María Clara Muzzio</t>
  </si>
  <si>
    <t>Prestigio</t>
  </si>
  <si>
    <t>Género</t>
  </si>
  <si>
    <t>N</t>
  </si>
  <si>
    <t>Ministerio de Planificación, Ambiente e Innovación Tecnológica</t>
  </si>
  <si>
    <t xml:space="preserve">Ministerio de Cultura y Educación </t>
  </si>
  <si>
    <t>MEDIO</t>
  </si>
  <si>
    <t>ALTO</t>
  </si>
  <si>
    <t>BAJO</t>
  </si>
  <si>
    <t>Ministerio De Ciencia e Innovación Tecnológica</t>
  </si>
  <si>
    <t>Minsterio de Coordinación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</si>
</sst>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9">
    <font>
      <sz val="10"/>
      <color rgb="FF000000"/>
      <name val="Arial"/>
    </font>
    <font>
      <sz val="10"/>
      <name val="Arial"/>
    </font>
    <font>
      <sz val="10"/>
      <color theme="1"/>
      <name val="Roboto"/>
    </font>
    <font>
      <sz val="10"/>
      <color rgb="FF000000"/>
      <name val="Roboto"/>
    </font>
    <font>
      <sz val="10"/>
      <color rgb="FF000000"/>
      <name val="Roboto"/>
    </font>
    <font>
      <sz val="10"/>
      <color rgb="FF1A1A1A"/>
      <name val="Docs-Roboto"/>
    </font>
    <font>
      <sz val="10"/>
      <color rgb="FF000000"/>
      <name val="Arial"/>
    </font>
    <font>
      <sz val="10"/>
      <color theme="1"/>
      <name val="Roboto"/>
    </font>
    <font>
      <sz val="10"/>
      <color rgb="FF000000"/>
      <name val="Docs-Roboto"/>
    </font>
    <font>
      <sz val="10"/>
      <name val="Arial"/>
    </font>
    <font>
      <sz val="10"/>
      <color rgb="FF000000"/>
      <name val="Arial"/>
    </font>
    <font>
      <b/>
      <sz val="9"/>
      <color rgb="FFFFFFFF"/>
      <name val="Roboto"/>
    </font>
    <font>
      <b/>
      <sz val="10"/>
      <color rgb="FFFFFFFF"/>
      <name val="Arial"/>
    </font>
    <font>
      <b/>
      <sz val="10"/>
      <color rgb="FFFFFFFF"/>
      <name val="Arial"/>
    </font>
    <font>
      <sz val="10"/>
      <color rgb="FFFFFFFF"/>
      <name val="Roboto"/>
    </font>
    <font>
      <b/>
      <sz val="10"/>
      <color rgb="FFFFFFFF"/>
      <name val="Roboto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1A998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1" fillId="2" borderId="0" xfId="0" applyFont="1" applyFill="1" applyAlignment="1"/>
    <xf numFmtId="0" fontId="11" fillId="2" borderId="0" xfId="0" applyFont="1" applyFill="1" applyAlignment="1"/>
    <xf numFmtId="0" fontId="12" fillId="2" borderId="0" xfId="0" applyFont="1" applyFill="1" applyAlignment="1"/>
    <xf numFmtId="0" fontId="12" fillId="2" borderId="0" xfId="0" applyFont="1" applyFill="1" applyAlignment="1"/>
    <xf numFmtId="0" fontId="13" fillId="2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164" fontId="2" fillId="0" borderId="0" xfId="0" applyNumberFormat="1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left"/>
    </xf>
    <xf numFmtId="0" fontId="6" fillId="0" borderId="0" xfId="0" applyFont="1" applyFill="1" applyAlignment="1"/>
    <xf numFmtId="164" fontId="4" fillId="0" borderId="0" xfId="0" applyNumberFormat="1" applyFont="1" applyFill="1" applyAlignment="1"/>
    <xf numFmtId="0" fontId="8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14" fillId="3" borderId="1" xfId="0" applyFont="1" applyFill="1" applyBorder="1" applyAlignment="1">
      <alignment wrapText="1"/>
    </xf>
    <xf numFmtId="0" fontId="15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0" xfId="0" applyNumberFormat="1" applyFont="1" applyFill="1"/>
    <xf numFmtId="0" fontId="10" fillId="0" borderId="0" xfId="0" applyNumberFormat="1" applyFont="1" applyFill="1"/>
    <xf numFmtId="0" fontId="9" fillId="0" borderId="0" xfId="0" applyNumberFormat="1" applyFont="1" applyFill="1" applyAlignment="1"/>
    <xf numFmtId="0" fontId="0" fillId="0" borderId="0" xfId="0" applyNumberFormat="1" applyFont="1" applyFill="1" applyAlignment="1"/>
    <xf numFmtId="0" fontId="7" fillId="0" borderId="0" xfId="0" applyNumberFormat="1" applyFont="1" applyFill="1" applyAlignment="1"/>
    <xf numFmtId="0" fontId="15" fillId="3" borderId="1" xfId="0" applyFont="1" applyFill="1" applyBorder="1" applyAlignment="1"/>
    <xf numFmtId="0" fontId="16" fillId="0" borderId="0" xfId="0" applyFont="1" applyAlignment="1">
      <alignment horizontal="justify" vertical="center"/>
    </xf>
    <xf numFmtId="0" fontId="17" fillId="0" borderId="0" xfId="0" applyFont="1" applyAlignment="1"/>
    <xf numFmtId="0" fontId="18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V1701"/>
  <sheetViews>
    <sheetView workbookViewId="0">
      <pane ySplit="1" topLeftCell="A2" activePane="bottomLeft" state="frozen"/>
      <selection pane="bottomLeft" activeCell="K1" sqref="K1"/>
    </sheetView>
  </sheetViews>
  <sheetFormatPr baseColWidth="10" defaultColWidth="14.42578125" defaultRowHeight="15.75" customHeight="1"/>
  <cols>
    <col min="1" max="9" width="14.42578125" style="8"/>
    <col min="10" max="10" width="14.42578125" style="8" hidden="1"/>
    <col min="11" max="11" width="26.140625" style="8" customWidth="1"/>
    <col min="12" max="12" width="29.42578125" style="8" bestFit="1" customWidth="1"/>
    <col min="13" max="14" width="14.42578125" style="24"/>
    <col min="15" max="19" width="16.7109375" style="24" customWidth="1"/>
    <col min="20" max="21" width="14.42578125" style="8"/>
    <col min="22" max="22" width="26.7109375" style="8" customWidth="1"/>
    <col min="23" max="16384" width="14.42578125" style="8"/>
  </cols>
  <sheetData>
    <row r="1" spans="1:48" ht="15.75" customHeight="1" thickBot="1">
      <c r="A1" s="8">
        <v>2020</v>
      </c>
      <c r="B1" s="8">
        <v>2019</v>
      </c>
      <c r="C1" s="8">
        <v>2018</v>
      </c>
      <c r="D1" s="8">
        <v>2017</v>
      </c>
      <c r="E1" s="8">
        <v>2016</v>
      </c>
      <c r="F1" s="8">
        <v>2015</v>
      </c>
      <c r="G1" s="18" t="s">
        <v>0</v>
      </c>
      <c r="H1" s="19" t="s">
        <v>1</v>
      </c>
      <c r="I1" s="19" t="s">
        <v>2</v>
      </c>
      <c r="J1" s="19" t="s">
        <v>3</v>
      </c>
      <c r="K1" s="19" t="s">
        <v>4</v>
      </c>
      <c r="L1" s="19" t="s">
        <v>5</v>
      </c>
      <c r="M1" s="19" t="s">
        <v>6</v>
      </c>
      <c r="N1" s="19">
        <v>2015</v>
      </c>
      <c r="O1" s="19">
        <v>2016</v>
      </c>
      <c r="P1" s="19">
        <v>2017</v>
      </c>
      <c r="Q1" s="19">
        <v>2018</v>
      </c>
      <c r="R1" s="19">
        <v>2019</v>
      </c>
      <c r="S1" s="19">
        <v>2020</v>
      </c>
      <c r="T1" s="19" t="s">
        <v>7</v>
      </c>
      <c r="U1" s="19" t="s">
        <v>8</v>
      </c>
      <c r="V1" s="19" t="s">
        <v>9</v>
      </c>
      <c r="W1" s="26" t="s">
        <v>10</v>
      </c>
      <c r="X1" s="19" t="s">
        <v>11</v>
      </c>
      <c r="Y1" s="19" t="s">
        <v>12</v>
      </c>
      <c r="Z1" s="19" t="s">
        <v>13</v>
      </c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</row>
    <row r="2" spans="1:48" ht="12.75">
      <c r="A2" s="8" t="str">
        <f>CONCATENATE(S2,K2)</f>
        <v>noRoberto Gigante</v>
      </c>
      <c r="B2" s="8" t="str">
        <f>CONCATENATE(R2,K2)</f>
        <v>noRoberto Gigante</v>
      </c>
      <c r="C2" s="8" t="str">
        <f>CONCATENATE(Q2,K2)</f>
        <v>noRoberto Gigante</v>
      </c>
      <c r="D2" s="8" t="str">
        <f>CONCATENATE(P2,K2)</f>
        <v>noRoberto Gigante</v>
      </c>
      <c r="E2" s="8" t="str">
        <f>CONCATENATE(O2,K2)</f>
        <v>2016Roberto Gigante</v>
      </c>
      <c r="F2" s="8" t="str">
        <f>CONCATENATE(N2,K2)</f>
        <v>2015Roberto Gigante</v>
      </c>
      <c r="G2" s="9">
        <v>1</v>
      </c>
      <c r="H2" s="10" t="s">
        <v>14</v>
      </c>
      <c r="I2" s="9" t="s">
        <v>15</v>
      </c>
      <c r="J2" s="11">
        <v>42348</v>
      </c>
      <c r="K2" s="9" t="s">
        <v>16</v>
      </c>
      <c r="L2" s="9" t="s">
        <v>17</v>
      </c>
      <c r="M2" s="21">
        <v>2015</v>
      </c>
      <c r="N2" s="21">
        <f>IF(AND($M2&lt;=N$1,$T2&gt;=N$1),N$1,"no")</f>
        <v>2015</v>
      </c>
      <c r="O2" s="21">
        <f>IF(AND($M2&lt;=O$1,$T2&gt;=O$1),O$1,"no")</f>
        <v>2016</v>
      </c>
      <c r="P2" s="21" t="str">
        <f>IF(AND($M2&lt;=P$1,$T2&gt;=P$1),P$1,"no")</f>
        <v>no</v>
      </c>
      <c r="Q2" s="21" t="str">
        <f>IF(AND($M2&lt;=Q$1,$T2&gt;=Q$1),Q$1,"no")</f>
        <v>no</v>
      </c>
      <c r="R2" s="21" t="str">
        <f>IF(AND($M2&lt;R$1,$T2&gt;=R$1),R$1,"no")</f>
        <v>no</v>
      </c>
      <c r="S2" s="21" t="str">
        <f>IF(AND($M2&lt;=S$1,$T2&gt;=S$1),S$1,"no")</f>
        <v>no</v>
      </c>
      <c r="T2" s="9">
        <v>2016</v>
      </c>
      <c r="U2" s="9" t="s">
        <v>18</v>
      </c>
      <c r="V2" s="9">
        <v>0</v>
      </c>
      <c r="W2" s="9" t="s">
        <v>19</v>
      </c>
      <c r="X2" s="9">
        <v>1</v>
      </c>
      <c r="Y2" s="9">
        <v>1</v>
      </c>
      <c r="Z2" s="9">
        <v>0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8" ht="12.75">
      <c r="A3" s="8" t="str">
        <f t="shared" ref="A3:A65" si="0">CONCATENATE(S3,K3)</f>
        <v>noHernán Lacunza</v>
      </c>
      <c r="B3" s="8" t="str">
        <f t="shared" ref="A3:B66" si="1">CONCATENATE(R3,K3)</f>
        <v>2019Hernán Lacunza</v>
      </c>
      <c r="C3" s="8" t="str">
        <f t="shared" ref="C3:C66" si="2">CONCATENATE(Q3,K3)</f>
        <v>2018Hernán Lacunza</v>
      </c>
      <c r="D3" s="8" t="str">
        <f t="shared" ref="D3:D66" si="3">CONCATENATE(P3,K3)</f>
        <v>2017Hernán Lacunza</v>
      </c>
      <c r="E3" s="8" t="str">
        <f t="shared" ref="E3:E66" si="4">CONCATENATE(O3,K3)</f>
        <v>2016Hernán Lacunza</v>
      </c>
      <c r="F3" s="8" t="str">
        <f t="shared" ref="F3:F66" si="5">CONCATENATE(N3,K3)</f>
        <v>2015Hernán Lacunza</v>
      </c>
      <c r="G3" s="9">
        <v>1</v>
      </c>
      <c r="H3" s="10" t="s">
        <v>14</v>
      </c>
      <c r="I3" s="9" t="s">
        <v>15</v>
      </c>
      <c r="J3" s="11">
        <v>42348</v>
      </c>
      <c r="K3" s="9" t="s">
        <v>20</v>
      </c>
      <c r="L3" s="9" t="s">
        <v>17</v>
      </c>
      <c r="M3" s="21">
        <v>2015</v>
      </c>
      <c r="N3" s="21">
        <f t="shared" ref="N3:N66" si="6">IF(AND($M3&lt;=N$1,$T3&gt;=N$1),N$1,"no")</f>
        <v>2015</v>
      </c>
      <c r="O3" s="21">
        <f>IF(AND($M3&lt;=O$1,$T3&gt;=O$1),O$1,"no")</f>
        <v>2016</v>
      </c>
      <c r="P3" s="21">
        <f>IF(AND($M3&lt;=P$1,$T3&gt;=P$1),P$1,"no")</f>
        <v>2017</v>
      </c>
      <c r="Q3" s="21">
        <f>IF(AND($M3&lt;=Q$1,$T3&gt;=Q$1),Q$1,"no")</f>
        <v>2018</v>
      </c>
      <c r="R3" s="21">
        <f t="shared" ref="R3:R66" si="7">IF(AND($M3&lt;R$1,$T3&gt;=R$1),R$1,"no")</f>
        <v>2019</v>
      </c>
      <c r="S3" s="21" t="str">
        <f>IF(AND($M3&lt;=S$1,$T3&gt;=S$1),S$1,"no")</f>
        <v>no</v>
      </c>
      <c r="T3" s="9">
        <v>2019</v>
      </c>
      <c r="U3" s="9" t="s">
        <v>18</v>
      </c>
      <c r="V3" s="9">
        <v>0</v>
      </c>
      <c r="W3" s="9" t="s">
        <v>21</v>
      </c>
      <c r="X3" s="9">
        <v>1</v>
      </c>
      <c r="Y3" s="9">
        <v>1</v>
      </c>
      <c r="Z3" s="9">
        <v>0</v>
      </c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8" ht="12.75">
      <c r="A4" s="8" t="str">
        <f t="shared" si="0"/>
        <v>noCristian Ritondo</v>
      </c>
      <c r="B4" s="8" t="str">
        <f t="shared" si="1"/>
        <v>2019Cristian Ritondo</v>
      </c>
      <c r="C4" s="8" t="str">
        <f t="shared" si="2"/>
        <v>2018Cristian Ritondo</v>
      </c>
      <c r="D4" s="8" t="str">
        <f t="shared" si="3"/>
        <v>2017Cristian Ritondo</v>
      </c>
      <c r="E4" s="8" t="str">
        <f t="shared" si="4"/>
        <v>2016Cristian Ritondo</v>
      </c>
      <c r="F4" s="8" t="str">
        <f t="shared" si="5"/>
        <v>2015Cristian Ritondo</v>
      </c>
      <c r="G4" s="9">
        <v>1</v>
      </c>
      <c r="H4" s="10" t="s">
        <v>14</v>
      </c>
      <c r="I4" s="9" t="s">
        <v>15</v>
      </c>
      <c r="J4" s="11">
        <v>42348</v>
      </c>
      <c r="K4" s="9" t="s">
        <v>22</v>
      </c>
      <c r="L4" s="9" t="s">
        <v>17</v>
      </c>
      <c r="M4" s="21">
        <v>2015</v>
      </c>
      <c r="N4" s="21">
        <f t="shared" si="6"/>
        <v>2015</v>
      </c>
      <c r="O4" s="21">
        <f>IF(AND($M4&lt;=O$1,$T4&gt;=O$1),O$1,"no")</f>
        <v>2016</v>
      </c>
      <c r="P4" s="21">
        <f>IF(AND($M4&lt;=P$1,$T4&gt;=P$1),P$1,"no")</f>
        <v>2017</v>
      </c>
      <c r="Q4" s="21">
        <f>IF(AND($M4&lt;=Q$1,$T4&gt;=Q$1),Q$1,"no")</f>
        <v>2018</v>
      </c>
      <c r="R4" s="21">
        <f t="shared" si="7"/>
        <v>2019</v>
      </c>
      <c r="S4" s="21" t="str">
        <f>IF(AND($M4&lt;=S$1,$T4&gt;=S$1),S$1,"no")</f>
        <v>no</v>
      </c>
      <c r="T4" s="9">
        <v>2019</v>
      </c>
      <c r="U4" s="9" t="s">
        <v>18</v>
      </c>
      <c r="V4" s="9">
        <v>0</v>
      </c>
      <c r="W4" s="9" t="s">
        <v>23</v>
      </c>
      <c r="X4" s="9">
        <v>0</v>
      </c>
      <c r="Y4" s="9">
        <v>1</v>
      </c>
      <c r="Z4" s="9">
        <v>0</v>
      </c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8" ht="12.75">
      <c r="A5" s="8" t="str">
        <f t="shared" si="0"/>
        <v>noEdgardo Cenzón</v>
      </c>
      <c r="B5" s="8" t="str">
        <f t="shared" si="1"/>
        <v>noEdgardo Cenzón</v>
      </c>
      <c r="C5" s="8" t="str">
        <f t="shared" si="2"/>
        <v>noEdgardo Cenzón</v>
      </c>
      <c r="D5" s="8" t="str">
        <f t="shared" si="3"/>
        <v>noEdgardo Cenzón</v>
      </c>
      <c r="E5" s="8" t="str">
        <f t="shared" si="4"/>
        <v>2016Edgardo Cenzón</v>
      </c>
      <c r="F5" s="8" t="str">
        <f t="shared" si="5"/>
        <v>2015Edgardo Cenzón</v>
      </c>
      <c r="G5" s="9">
        <v>1</v>
      </c>
      <c r="H5" s="10" t="s">
        <v>14</v>
      </c>
      <c r="I5" s="9" t="s">
        <v>15</v>
      </c>
      <c r="J5" s="11">
        <v>42348</v>
      </c>
      <c r="K5" s="9" t="s">
        <v>24</v>
      </c>
      <c r="L5" s="9" t="s">
        <v>17</v>
      </c>
      <c r="M5" s="21">
        <v>2015</v>
      </c>
      <c r="N5" s="21">
        <f t="shared" si="6"/>
        <v>2015</v>
      </c>
      <c r="O5" s="21">
        <f>IF(AND($M5&lt;=O$1,$T5&gt;=O$1),O$1,"no")</f>
        <v>2016</v>
      </c>
      <c r="P5" s="21" t="str">
        <f>IF(AND($M5&lt;=P$1,$T5&gt;=P$1),P$1,"no")</f>
        <v>no</v>
      </c>
      <c r="Q5" s="21" t="str">
        <f>IF(AND($M5&lt;=Q$1,$T5&gt;=Q$1),Q$1,"no")</f>
        <v>no</v>
      </c>
      <c r="R5" s="21" t="str">
        <f t="shared" si="7"/>
        <v>no</v>
      </c>
      <c r="S5" s="21" t="str">
        <f>IF(AND($M5&lt;=S$1,$T5&gt;=S$1),S$1,"no")</f>
        <v>no</v>
      </c>
      <c r="T5" s="9">
        <v>2016</v>
      </c>
      <c r="U5" s="9" t="s">
        <v>18</v>
      </c>
      <c r="V5" s="9">
        <v>0</v>
      </c>
      <c r="W5" s="9" t="s">
        <v>25</v>
      </c>
      <c r="X5" s="9">
        <v>1</v>
      </c>
      <c r="Y5" s="9">
        <v>1</v>
      </c>
      <c r="Z5" s="9">
        <v>0</v>
      </c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8" ht="12.75">
      <c r="A6" s="8" t="str">
        <f t="shared" si="0"/>
        <v>noAlejandro Finocchiaro</v>
      </c>
      <c r="B6" s="8" t="str">
        <f t="shared" si="1"/>
        <v>2019Alejandro Finocchiaro</v>
      </c>
      <c r="C6" s="8" t="str">
        <f t="shared" si="2"/>
        <v>2018Alejandro Finocchiaro</v>
      </c>
      <c r="D6" s="8" t="str">
        <f t="shared" si="3"/>
        <v>2017Alejandro Finocchiaro</v>
      </c>
      <c r="E6" s="8" t="str">
        <f t="shared" si="4"/>
        <v>2016Alejandro Finocchiaro</v>
      </c>
      <c r="F6" s="8" t="str">
        <f t="shared" si="5"/>
        <v>2015Alejandro Finocchiaro</v>
      </c>
      <c r="G6" s="9">
        <v>1</v>
      </c>
      <c r="H6" s="10" t="s">
        <v>14</v>
      </c>
      <c r="I6" s="9" t="s">
        <v>15</v>
      </c>
      <c r="J6" s="11">
        <v>42348</v>
      </c>
      <c r="K6" s="9" t="s">
        <v>26</v>
      </c>
      <c r="L6" s="9" t="s">
        <v>17</v>
      </c>
      <c r="M6" s="21">
        <v>2015</v>
      </c>
      <c r="N6" s="21">
        <f t="shared" si="6"/>
        <v>2015</v>
      </c>
      <c r="O6" s="21">
        <f>IF(AND($M6&lt;=O$1,$T6&gt;=O$1),O$1,"no")</f>
        <v>2016</v>
      </c>
      <c r="P6" s="21">
        <f>IF(AND($M6&lt;=P$1,$T6&gt;=P$1),P$1,"no")</f>
        <v>2017</v>
      </c>
      <c r="Q6" s="21">
        <f>IF(AND($M6&lt;=Q$1,$T6&gt;=Q$1),Q$1,"no")</f>
        <v>2018</v>
      </c>
      <c r="R6" s="21">
        <f t="shared" si="7"/>
        <v>2019</v>
      </c>
      <c r="S6" s="21" t="str">
        <f>IF(AND($M6&lt;=S$1,$T6&gt;=S$1),S$1,"no")</f>
        <v>no</v>
      </c>
      <c r="T6" s="9">
        <v>2019</v>
      </c>
      <c r="U6" s="9" t="s">
        <v>18</v>
      </c>
      <c r="V6" s="9">
        <v>0</v>
      </c>
      <c r="W6" s="9" t="s">
        <v>27</v>
      </c>
      <c r="X6" s="9">
        <v>0</v>
      </c>
      <c r="Y6" s="9">
        <v>1</v>
      </c>
      <c r="Z6" s="9">
        <v>0</v>
      </c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8" ht="12.75">
      <c r="A7" s="8" t="str">
        <f t="shared" si="0"/>
        <v>noCarlos Alberto Mahiques</v>
      </c>
      <c r="B7" s="8" t="str">
        <f t="shared" si="1"/>
        <v>noCarlos Alberto Mahiques</v>
      </c>
      <c r="C7" s="8" t="str">
        <f t="shared" si="2"/>
        <v>noCarlos Alberto Mahiques</v>
      </c>
      <c r="D7" s="8" t="str">
        <f t="shared" si="3"/>
        <v>noCarlos Alberto Mahiques</v>
      </c>
      <c r="E7" s="8" t="str">
        <f t="shared" si="4"/>
        <v>2016Carlos Alberto Mahiques</v>
      </c>
      <c r="F7" s="8" t="str">
        <f t="shared" si="5"/>
        <v>2015Carlos Alberto Mahiques</v>
      </c>
      <c r="G7" s="9">
        <v>1</v>
      </c>
      <c r="H7" s="10" t="s">
        <v>14</v>
      </c>
      <c r="I7" s="9" t="s">
        <v>15</v>
      </c>
      <c r="J7" s="11">
        <v>42348</v>
      </c>
      <c r="K7" s="9" t="s">
        <v>28</v>
      </c>
      <c r="L7" s="9" t="s">
        <v>17</v>
      </c>
      <c r="M7" s="21">
        <v>2015</v>
      </c>
      <c r="N7" s="21">
        <f t="shared" si="6"/>
        <v>2015</v>
      </c>
      <c r="O7" s="21">
        <f>IF(AND($M7&lt;=O$1,$T7&gt;=O$1),O$1,"no")</f>
        <v>2016</v>
      </c>
      <c r="P7" s="21" t="str">
        <f>IF(AND($M7&lt;=P$1,$T7&gt;=P$1),P$1,"no")</f>
        <v>no</v>
      </c>
      <c r="Q7" s="21" t="str">
        <f>IF(AND($M7&lt;=Q$1,$T7&gt;=Q$1),Q$1,"no")</f>
        <v>no</v>
      </c>
      <c r="R7" s="21" t="str">
        <f t="shared" si="7"/>
        <v>no</v>
      </c>
      <c r="S7" s="21" t="str">
        <f>IF(AND($M7&lt;=S$1,$T7&gt;=S$1),S$1,"no")</f>
        <v>no</v>
      </c>
      <c r="T7" s="9">
        <v>2016</v>
      </c>
      <c r="U7" s="9" t="s">
        <v>18</v>
      </c>
      <c r="V7" s="9">
        <v>0</v>
      </c>
      <c r="W7" s="9" t="s">
        <v>29</v>
      </c>
      <c r="X7" s="9">
        <v>1</v>
      </c>
      <c r="Y7" s="9">
        <v>1</v>
      </c>
      <c r="Z7" s="9">
        <v>0</v>
      </c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8" ht="12.75">
      <c r="A8" s="8" t="str">
        <f t="shared" si="0"/>
        <v>noLeonardo Sarquis</v>
      </c>
      <c r="B8" s="8" t="str">
        <f t="shared" si="1"/>
        <v>2019Leonardo Sarquis</v>
      </c>
      <c r="C8" s="8" t="str">
        <f t="shared" si="2"/>
        <v>2018Leonardo Sarquis</v>
      </c>
      <c r="D8" s="8" t="str">
        <f t="shared" si="3"/>
        <v>2017Leonardo Sarquis</v>
      </c>
      <c r="E8" s="8" t="str">
        <f t="shared" si="4"/>
        <v>2016Leonardo Sarquis</v>
      </c>
      <c r="F8" s="8" t="str">
        <f t="shared" si="5"/>
        <v>2015Leonardo Sarquis</v>
      </c>
      <c r="G8" s="9">
        <v>1</v>
      </c>
      <c r="H8" s="10" t="s">
        <v>14</v>
      </c>
      <c r="I8" s="9" t="s">
        <v>15</v>
      </c>
      <c r="J8" s="11">
        <v>42348</v>
      </c>
      <c r="K8" s="9" t="s">
        <v>895</v>
      </c>
      <c r="L8" s="9" t="s">
        <v>17</v>
      </c>
      <c r="M8" s="21">
        <v>2015</v>
      </c>
      <c r="N8" s="21">
        <f t="shared" si="6"/>
        <v>2015</v>
      </c>
      <c r="O8" s="21">
        <f>IF(AND($M8&lt;=O$1,$T8&gt;=O$1),O$1,"no")</f>
        <v>2016</v>
      </c>
      <c r="P8" s="21">
        <f>IF(AND($M8&lt;=P$1,$T8&gt;=P$1),P$1,"no")</f>
        <v>2017</v>
      </c>
      <c r="Q8" s="21">
        <f>IF(AND($M8&lt;=Q$1,$T8&gt;=Q$1),Q$1,"no")</f>
        <v>2018</v>
      </c>
      <c r="R8" s="21">
        <f t="shared" si="7"/>
        <v>2019</v>
      </c>
      <c r="S8" s="21" t="str">
        <f>IF(AND($M8&lt;=S$1,$T8&gt;=S$1),S$1,"no")</f>
        <v>no</v>
      </c>
      <c r="T8" s="9">
        <v>2019</v>
      </c>
      <c r="U8" s="9" t="s">
        <v>18</v>
      </c>
      <c r="V8" s="9">
        <v>0</v>
      </c>
      <c r="W8" s="9" t="s">
        <v>30</v>
      </c>
      <c r="X8" s="9">
        <v>0</v>
      </c>
      <c r="Y8" s="9">
        <v>1</v>
      </c>
      <c r="Z8" s="9">
        <v>0</v>
      </c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8" ht="12.75">
      <c r="A9" s="8" t="str">
        <f t="shared" si="0"/>
        <v>noSantiago López Medrano</v>
      </c>
      <c r="B9" s="8" t="str">
        <f t="shared" si="1"/>
        <v>2019Santiago López Medrano</v>
      </c>
      <c r="C9" s="8" t="str">
        <f t="shared" si="2"/>
        <v>2018Santiago López Medrano</v>
      </c>
      <c r="D9" s="8" t="str">
        <f t="shared" si="3"/>
        <v>2017Santiago López Medrano</v>
      </c>
      <c r="E9" s="8" t="str">
        <f t="shared" si="4"/>
        <v>2016Santiago López Medrano</v>
      </c>
      <c r="F9" s="8" t="str">
        <f t="shared" si="5"/>
        <v>2015Santiago López Medrano</v>
      </c>
      <c r="G9" s="9">
        <v>1</v>
      </c>
      <c r="H9" s="10" t="s">
        <v>14</v>
      </c>
      <c r="I9" s="9" t="s">
        <v>15</v>
      </c>
      <c r="J9" s="11">
        <v>42348</v>
      </c>
      <c r="K9" s="9" t="s">
        <v>31</v>
      </c>
      <c r="L9" s="9" t="s">
        <v>17</v>
      </c>
      <c r="M9" s="21">
        <v>2015</v>
      </c>
      <c r="N9" s="21">
        <f t="shared" si="6"/>
        <v>2015</v>
      </c>
      <c r="O9" s="21">
        <f>IF(AND($M9&lt;=O$1,$T9&gt;=O$1),O$1,"no")</f>
        <v>2016</v>
      </c>
      <c r="P9" s="21">
        <f>IF(AND($M9&lt;=P$1,$T9&gt;=P$1),P$1,"no")</f>
        <v>2017</v>
      </c>
      <c r="Q9" s="21">
        <f>IF(AND($M9&lt;=Q$1,$T9&gt;=Q$1),Q$1,"no")</f>
        <v>2018</v>
      </c>
      <c r="R9" s="21">
        <f t="shared" si="7"/>
        <v>2019</v>
      </c>
      <c r="S9" s="21" t="str">
        <f>IF(AND($M9&lt;=S$1,$T9&gt;=S$1),S$1,"no")</f>
        <v>no</v>
      </c>
      <c r="T9" s="9">
        <v>2019</v>
      </c>
      <c r="U9" s="9" t="s">
        <v>18</v>
      </c>
      <c r="V9" s="9">
        <v>0</v>
      </c>
      <c r="W9" s="9" t="s">
        <v>32</v>
      </c>
      <c r="X9" s="9">
        <v>0</v>
      </c>
      <c r="Y9" s="9">
        <v>1</v>
      </c>
      <c r="Z9" s="9">
        <v>0</v>
      </c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8" ht="12.75">
      <c r="A10" s="8" t="str">
        <f t="shared" si="0"/>
        <v>noZulma Ortíz</v>
      </c>
      <c r="B10" s="8" t="str">
        <f t="shared" si="1"/>
        <v>2019Zulma Ortíz</v>
      </c>
      <c r="C10" s="8" t="str">
        <f t="shared" si="2"/>
        <v>2018Zulma Ortíz</v>
      </c>
      <c r="D10" s="8" t="str">
        <f t="shared" si="3"/>
        <v>2017Zulma Ortíz</v>
      </c>
      <c r="E10" s="8" t="str">
        <f t="shared" si="4"/>
        <v>2016Zulma Ortíz</v>
      </c>
      <c r="F10" s="8" t="str">
        <f t="shared" si="5"/>
        <v>2015Zulma Ortíz</v>
      </c>
      <c r="G10" s="9">
        <v>1</v>
      </c>
      <c r="H10" s="10" t="s">
        <v>14</v>
      </c>
      <c r="I10" s="9" t="s">
        <v>15</v>
      </c>
      <c r="J10" s="11">
        <v>42348</v>
      </c>
      <c r="K10" s="9" t="s">
        <v>33</v>
      </c>
      <c r="L10" s="9" t="s">
        <v>17</v>
      </c>
      <c r="M10" s="21">
        <v>2015</v>
      </c>
      <c r="N10" s="21">
        <f t="shared" si="6"/>
        <v>2015</v>
      </c>
      <c r="O10" s="21">
        <f>IF(AND($M10&lt;=O$1,$T10&gt;=O$1),O$1,"no")</f>
        <v>2016</v>
      </c>
      <c r="P10" s="21">
        <f>IF(AND($M10&lt;=P$1,$T10&gt;=P$1),P$1,"no")</f>
        <v>2017</v>
      </c>
      <c r="Q10" s="21">
        <f>IF(AND($M10&lt;=Q$1,$T10&gt;=Q$1),Q$1,"no")</f>
        <v>2018</v>
      </c>
      <c r="R10" s="21">
        <f t="shared" si="7"/>
        <v>2019</v>
      </c>
      <c r="S10" s="21" t="str">
        <f>IF(AND($M10&lt;=S$1,$T10&gt;=S$1),S$1,"no")</f>
        <v>no</v>
      </c>
      <c r="T10" s="9">
        <v>2019</v>
      </c>
      <c r="U10" s="9" t="s">
        <v>34</v>
      </c>
      <c r="V10" s="9">
        <v>1</v>
      </c>
      <c r="W10" s="9" t="s">
        <v>35</v>
      </c>
      <c r="X10" s="9">
        <v>0</v>
      </c>
      <c r="Y10" s="9">
        <v>1</v>
      </c>
      <c r="Z10" s="9">
        <v>0</v>
      </c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8" ht="12.75">
      <c r="A11" s="8" t="str">
        <f t="shared" si="0"/>
        <v>noJorge Elustondo</v>
      </c>
      <c r="B11" s="8" t="str">
        <f t="shared" si="1"/>
        <v>noJorge Elustondo</v>
      </c>
      <c r="C11" s="8" t="str">
        <f t="shared" si="2"/>
        <v>noJorge Elustondo</v>
      </c>
      <c r="D11" s="8" t="str">
        <f t="shared" si="3"/>
        <v>2017Jorge Elustondo</v>
      </c>
      <c r="E11" s="8" t="str">
        <f t="shared" si="4"/>
        <v>2016Jorge Elustondo</v>
      </c>
      <c r="F11" s="8" t="str">
        <f t="shared" si="5"/>
        <v>2015Jorge Elustondo</v>
      </c>
      <c r="G11" s="9">
        <v>1</v>
      </c>
      <c r="H11" s="10" t="s">
        <v>14</v>
      </c>
      <c r="I11" s="9" t="s">
        <v>15</v>
      </c>
      <c r="J11" s="11">
        <v>42348</v>
      </c>
      <c r="K11" s="9" t="s">
        <v>36</v>
      </c>
      <c r="L11" s="9" t="s">
        <v>17</v>
      </c>
      <c r="M11" s="21">
        <v>2015</v>
      </c>
      <c r="N11" s="21">
        <f t="shared" si="6"/>
        <v>2015</v>
      </c>
      <c r="O11" s="21">
        <f>IF(AND($M11&lt;=O$1,$T11&gt;=O$1),O$1,"no")</f>
        <v>2016</v>
      </c>
      <c r="P11" s="21">
        <f>IF(AND($M11&lt;=P$1,$T11&gt;=P$1),P$1,"no")</f>
        <v>2017</v>
      </c>
      <c r="Q11" s="21" t="str">
        <f>IF(AND($M11&lt;=Q$1,$T11&gt;=Q$1),Q$1,"no")</f>
        <v>no</v>
      </c>
      <c r="R11" s="21" t="str">
        <f t="shared" si="7"/>
        <v>no</v>
      </c>
      <c r="S11" s="21" t="str">
        <f>IF(AND($M11&lt;=S$1,$T11&gt;=S$1),S$1,"no")</f>
        <v>no</v>
      </c>
      <c r="T11" s="9">
        <v>2017</v>
      </c>
      <c r="U11" s="9" t="s">
        <v>18</v>
      </c>
      <c r="V11" s="9">
        <v>0</v>
      </c>
      <c r="W11" s="9" t="s">
        <v>37</v>
      </c>
      <c r="X11" s="9">
        <v>1</v>
      </c>
      <c r="Y11" s="9">
        <v>1</v>
      </c>
      <c r="Z11" s="9">
        <v>0</v>
      </c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  <row r="12" spans="1:48" ht="16.5" customHeight="1">
      <c r="A12" s="8" t="str">
        <f t="shared" si="0"/>
        <v>noMarcelo Villegas</v>
      </c>
      <c r="B12" s="8" t="str">
        <f t="shared" si="1"/>
        <v>2019Marcelo Villegas</v>
      </c>
      <c r="C12" s="8" t="str">
        <f t="shared" si="2"/>
        <v>2018Marcelo Villegas</v>
      </c>
      <c r="D12" s="8" t="str">
        <f t="shared" si="3"/>
        <v>2017Marcelo Villegas</v>
      </c>
      <c r="E12" s="8" t="str">
        <f t="shared" si="4"/>
        <v>2016Marcelo Villegas</v>
      </c>
      <c r="F12" s="8" t="str">
        <f t="shared" si="5"/>
        <v>2015Marcelo Villegas</v>
      </c>
      <c r="G12" s="9">
        <v>1</v>
      </c>
      <c r="H12" s="10" t="s">
        <v>14</v>
      </c>
      <c r="I12" s="9" t="s">
        <v>15</v>
      </c>
      <c r="J12" s="11">
        <v>42348</v>
      </c>
      <c r="K12" s="9" t="s">
        <v>38</v>
      </c>
      <c r="L12" s="9" t="s">
        <v>17</v>
      </c>
      <c r="M12" s="21">
        <v>2015</v>
      </c>
      <c r="N12" s="21">
        <f t="shared" si="6"/>
        <v>2015</v>
      </c>
      <c r="O12" s="21">
        <f>IF(AND($M12&lt;=O$1,$T12&gt;=O$1),O$1,"no")</f>
        <v>2016</v>
      </c>
      <c r="P12" s="21">
        <f>IF(AND($M12&lt;=P$1,$T12&gt;=P$1),P$1,"no")</f>
        <v>2017</v>
      </c>
      <c r="Q12" s="21">
        <f>IF(AND($M12&lt;=Q$1,$T12&gt;=Q$1),Q$1,"no")</f>
        <v>2018</v>
      </c>
      <c r="R12" s="21">
        <f t="shared" si="7"/>
        <v>2019</v>
      </c>
      <c r="S12" s="21" t="str">
        <f>IF(AND($M12&lt;=S$1,$T12&gt;=S$1),S$1,"no")</f>
        <v>no</v>
      </c>
      <c r="T12" s="9">
        <v>2019</v>
      </c>
      <c r="U12" s="9" t="s">
        <v>18</v>
      </c>
      <c r="V12" s="9">
        <v>0</v>
      </c>
      <c r="W12" s="9" t="s">
        <v>39</v>
      </c>
      <c r="X12" s="9">
        <v>0</v>
      </c>
      <c r="Y12" s="9">
        <v>1</v>
      </c>
      <c r="Z12" s="9">
        <v>0</v>
      </c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</row>
    <row r="13" spans="1:48" ht="12.75">
      <c r="A13" s="8" t="str">
        <f t="shared" si="0"/>
        <v>noFederico Salvai</v>
      </c>
      <c r="B13" s="8" t="str">
        <f t="shared" si="1"/>
        <v>noFederico Salvai</v>
      </c>
      <c r="C13" s="8" t="str">
        <f t="shared" si="2"/>
        <v>noFederico Salvai</v>
      </c>
      <c r="D13" s="8" t="str">
        <f t="shared" si="3"/>
        <v>noFederico Salvai</v>
      </c>
      <c r="E13" s="8" t="str">
        <f t="shared" si="4"/>
        <v>2016Federico Salvai</v>
      </c>
      <c r="F13" s="8" t="str">
        <f t="shared" si="5"/>
        <v>2015Federico Salvai</v>
      </c>
      <c r="G13" s="9">
        <v>1</v>
      </c>
      <c r="H13" s="10" t="s">
        <v>14</v>
      </c>
      <c r="I13" s="9" t="s">
        <v>15</v>
      </c>
      <c r="J13" s="11">
        <v>42348</v>
      </c>
      <c r="K13" s="9" t="s">
        <v>40</v>
      </c>
      <c r="L13" s="9" t="s">
        <v>17</v>
      </c>
      <c r="M13" s="21">
        <v>2015</v>
      </c>
      <c r="N13" s="21">
        <f t="shared" si="6"/>
        <v>2015</v>
      </c>
      <c r="O13" s="21">
        <f>IF(AND($M13&lt;=O$1,$T13&gt;=O$1),O$1,"no")</f>
        <v>2016</v>
      </c>
      <c r="P13" s="21" t="str">
        <f>IF(AND($M13&lt;=P$1,$T13&gt;=P$1),P$1,"no")</f>
        <v>no</v>
      </c>
      <c r="Q13" s="21" t="str">
        <f>IF(AND($M13&lt;=Q$1,$T13&gt;=Q$1),Q$1,"no")</f>
        <v>no</v>
      </c>
      <c r="R13" s="21" t="str">
        <f t="shared" si="7"/>
        <v>no</v>
      </c>
      <c r="S13" s="21" t="str">
        <f>IF(AND($M13&lt;=S$1,$T13&gt;=S$1),S$1,"no")</f>
        <v>no</v>
      </c>
      <c r="T13" s="9">
        <v>2016</v>
      </c>
      <c r="U13" s="9" t="s">
        <v>18</v>
      </c>
      <c r="V13" s="9">
        <v>0</v>
      </c>
      <c r="W13" s="9" t="s">
        <v>41</v>
      </c>
      <c r="X13" s="9">
        <v>0</v>
      </c>
      <c r="Y13" s="9">
        <v>1</v>
      </c>
      <c r="Z13" s="9">
        <v>0</v>
      </c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</row>
    <row r="14" spans="1:48" ht="12.75">
      <c r="A14" s="8" t="str">
        <f t="shared" si="0"/>
        <v>noGustavo Ferrari</v>
      </c>
      <c r="B14" s="8" t="str">
        <f t="shared" si="1"/>
        <v>2019Gustavo Ferrari</v>
      </c>
      <c r="C14" s="8" t="str">
        <f t="shared" si="2"/>
        <v>2018Gustavo Ferrari</v>
      </c>
      <c r="D14" s="8" t="str">
        <f t="shared" si="3"/>
        <v>2017Gustavo Ferrari</v>
      </c>
      <c r="E14" s="8" t="str">
        <f t="shared" si="4"/>
        <v>2016Gustavo Ferrari</v>
      </c>
      <c r="F14" s="8" t="str">
        <f t="shared" si="5"/>
        <v>noGustavo Ferrari</v>
      </c>
      <c r="G14" s="9">
        <v>1</v>
      </c>
      <c r="H14" s="10" t="s">
        <v>14</v>
      </c>
      <c r="I14" s="9" t="s">
        <v>15</v>
      </c>
      <c r="J14" s="11">
        <v>42348</v>
      </c>
      <c r="K14" s="9" t="s">
        <v>42</v>
      </c>
      <c r="L14" s="9" t="s">
        <v>17</v>
      </c>
      <c r="M14" s="21">
        <v>2016</v>
      </c>
      <c r="N14" s="21" t="str">
        <f t="shared" si="6"/>
        <v>no</v>
      </c>
      <c r="O14" s="21">
        <f>IF(AND($M14&lt;=O$1,$T14&gt;=O$1),O$1,"no")</f>
        <v>2016</v>
      </c>
      <c r="P14" s="21">
        <f>IF(AND($M14&lt;=P$1,$T14&gt;=P$1),P$1,"no")</f>
        <v>2017</v>
      </c>
      <c r="Q14" s="21">
        <f>IF(AND($M14&lt;=Q$1,$T14&gt;=Q$1),Q$1,"no")</f>
        <v>2018</v>
      </c>
      <c r="R14" s="21">
        <f t="shared" si="7"/>
        <v>2019</v>
      </c>
      <c r="S14" s="21" t="str">
        <f>IF(AND($M14&lt;=S$1,$T14&gt;=S$1),S$1,"no")</f>
        <v>no</v>
      </c>
      <c r="T14" s="9">
        <v>2019</v>
      </c>
      <c r="U14" s="9" t="s">
        <v>18</v>
      </c>
      <c r="V14" s="9">
        <v>0</v>
      </c>
      <c r="W14" s="9" t="s">
        <v>29</v>
      </c>
      <c r="X14" s="9">
        <v>0</v>
      </c>
      <c r="Y14" s="9">
        <v>1</v>
      </c>
      <c r="Z14" s="9">
        <v>0</v>
      </c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</row>
    <row r="15" spans="1:48" ht="12.75">
      <c r="A15" s="8" t="str">
        <f t="shared" si="0"/>
        <v>noJavier Tizado</v>
      </c>
      <c r="B15" s="8" t="str">
        <f t="shared" si="1"/>
        <v>2019Javier Tizado</v>
      </c>
      <c r="C15" s="8" t="str">
        <f t="shared" si="2"/>
        <v>2018Javier Tizado</v>
      </c>
      <c r="D15" s="8" t="str">
        <f t="shared" si="3"/>
        <v>2017Javier Tizado</v>
      </c>
      <c r="E15" s="8" t="str">
        <f t="shared" si="4"/>
        <v>noJavier Tizado</v>
      </c>
      <c r="F15" s="8" t="str">
        <f t="shared" si="5"/>
        <v>noJavier Tizado</v>
      </c>
      <c r="G15" s="9">
        <v>1</v>
      </c>
      <c r="H15" s="10" t="s">
        <v>14</v>
      </c>
      <c r="I15" s="9" t="s">
        <v>15</v>
      </c>
      <c r="J15" s="11">
        <v>42348</v>
      </c>
      <c r="K15" s="9" t="s">
        <v>43</v>
      </c>
      <c r="L15" s="9" t="s">
        <v>17</v>
      </c>
      <c r="M15" s="21">
        <v>2017</v>
      </c>
      <c r="N15" s="21" t="str">
        <f t="shared" si="6"/>
        <v>no</v>
      </c>
      <c r="O15" s="21" t="str">
        <f>IF(AND($M15&lt;=O$1,$T15&gt;=O$1),O$1,"no")</f>
        <v>no</v>
      </c>
      <c r="P15" s="21">
        <f>IF(AND($M15&lt;=P$1,$T15&gt;=P$1),P$1,"no")</f>
        <v>2017</v>
      </c>
      <c r="Q15" s="21">
        <f>IF(AND($M15&lt;=Q$1,$T15&gt;=Q$1),Q$1,"no")</f>
        <v>2018</v>
      </c>
      <c r="R15" s="21">
        <f t="shared" si="7"/>
        <v>2019</v>
      </c>
      <c r="S15" s="21" t="str">
        <f>IF(AND($M15&lt;=S$1,$T15&gt;=S$1),S$1,"no")</f>
        <v>no</v>
      </c>
      <c r="T15" s="9">
        <v>2019</v>
      </c>
      <c r="U15" s="9" t="s">
        <v>18</v>
      </c>
      <c r="V15" s="9">
        <v>0</v>
      </c>
      <c r="W15" s="9" t="s">
        <v>37</v>
      </c>
      <c r="X15" s="9">
        <v>0</v>
      </c>
      <c r="Y15" s="9">
        <v>1</v>
      </c>
      <c r="Z15" s="9">
        <v>0</v>
      </c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</row>
    <row r="16" spans="1:48" ht="12.75">
      <c r="A16" s="8" t="str">
        <f t="shared" si="0"/>
        <v>noDamián Bonari</v>
      </c>
      <c r="B16" s="8" t="str">
        <f t="shared" si="1"/>
        <v>noDamián Bonari</v>
      </c>
      <c r="C16" s="8" t="str">
        <f t="shared" si="2"/>
        <v>noDamián Bonari</v>
      </c>
      <c r="D16" s="8" t="str">
        <f t="shared" si="3"/>
        <v>noDamián Bonari</v>
      </c>
      <c r="E16" s="8" t="str">
        <f t="shared" si="4"/>
        <v>noDamián Bonari</v>
      </c>
      <c r="F16" s="8" t="str">
        <f t="shared" si="5"/>
        <v>noDamián Bonari</v>
      </c>
      <c r="G16" s="9">
        <v>1</v>
      </c>
      <c r="H16" s="10" t="s">
        <v>14</v>
      </c>
      <c r="I16" s="9" t="s">
        <v>15</v>
      </c>
      <c r="J16" s="11">
        <v>42348</v>
      </c>
      <c r="K16" s="9" t="s">
        <v>44</v>
      </c>
      <c r="L16" s="9" t="s">
        <v>17</v>
      </c>
      <c r="M16" s="21">
        <v>2019</v>
      </c>
      <c r="N16" s="21" t="str">
        <f t="shared" si="6"/>
        <v>no</v>
      </c>
      <c r="O16" s="21" t="str">
        <f>IF(AND($M16&lt;=O$1,$T16&gt;=O$1),O$1,"no")</f>
        <v>no</v>
      </c>
      <c r="P16" s="21" t="str">
        <f>IF(AND($M16&lt;=P$1,$T16&gt;=P$1),P$1,"no")</f>
        <v>no</v>
      </c>
      <c r="Q16" s="21" t="str">
        <f>IF(AND($M16&lt;=Q$1,$T16&gt;=Q$1),Q$1,"no")</f>
        <v>no</v>
      </c>
      <c r="R16" s="21" t="str">
        <f t="shared" si="7"/>
        <v>no</v>
      </c>
      <c r="S16" s="21" t="str">
        <f>IF(AND($M16&lt;=S$1,$T16&gt;=S$1),S$1,"no")</f>
        <v>no</v>
      </c>
      <c r="T16" s="9">
        <v>2019</v>
      </c>
      <c r="U16" s="9" t="s">
        <v>18</v>
      </c>
      <c r="V16" s="9">
        <v>0</v>
      </c>
      <c r="W16" s="9" t="s">
        <v>21</v>
      </c>
      <c r="X16" s="9">
        <v>0</v>
      </c>
      <c r="Y16" s="9">
        <v>1</v>
      </c>
      <c r="Z16" s="9">
        <v>0</v>
      </c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</row>
    <row r="17" spans="1:47" ht="12.75">
      <c r="A17" s="8" t="str">
        <f t="shared" si="0"/>
        <v>noRoberto Gigante</v>
      </c>
      <c r="B17" s="8" t="str">
        <f t="shared" si="1"/>
        <v>2019Roberto Gigante</v>
      </c>
      <c r="C17" s="8" t="str">
        <f t="shared" si="2"/>
        <v>2018Roberto Gigante</v>
      </c>
      <c r="D17" s="8" t="str">
        <f t="shared" si="3"/>
        <v>2017Roberto Gigante</v>
      </c>
      <c r="E17" s="8" t="str">
        <f t="shared" si="4"/>
        <v>2016Roberto Gigante</v>
      </c>
      <c r="F17" s="8" t="str">
        <f t="shared" si="5"/>
        <v>noRoberto Gigante</v>
      </c>
      <c r="G17" s="9">
        <v>1</v>
      </c>
      <c r="H17" s="10" t="s">
        <v>14</v>
      </c>
      <c r="I17" s="9" t="s">
        <v>15</v>
      </c>
      <c r="J17" s="11">
        <v>42348</v>
      </c>
      <c r="K17" s="9" t="s">
        <v>16</v>
      </c>
      <c r="L17" s="9" t="s">
        <v>17</v>
      </c>
      <c r="M17" s="21">
        <v>2016</v>
      </c>
      <c r="N17" s="21" t="str">
        <f t="shared" si="6"/>
        <v>no</v>
      </c>
      <c r="O17" s="21">
        <f>IF(AND($M17&lt;=O$1,$T17&gt;=O$1),O$1,"no")</f>
        <v>2016</v>
      </c>
      <c r="P17" s="21">
        <f>IF(AND($M17&lt;=P$1,$T17&gt;=P$1),P$1,"no")</f>
        <v>2017</v>
      </c>
      <c r="Q17" s="21">
        <f>IF(AND($M17&lt;=Q$1,$T17&gt;=Q$1),Q$1,"no")</f>
        <v>2018</v>
      </c>
      <c r="R17" s="21">
        <f t="shared" si="7"/>
        <v>2019</v>
      </c>
      <c r="S17" s="21" t="str">
        <f>IF(AND($M17&lt;=S$1,$T17&gt;=S$1),S$1,"no")</f>
        <v>no</v>
      </c>
      <c r="T17" s="9">
        <v>2019</v>
      </c>
      <c r="U17" s="9" t="s">
        <v>18</v>
      </c>
      <c r="V17" s="9">
        <v>0</v>
      </c>
      <c r="W17" s="9" t="s">
        <v>25</v>
      </c>
      <c r="X17" s="9">
        <v>0</v>
      </c>
      <c r="Y17" s="9">
        <v>1</v>
      </c>
      <c r="Z17" s="9">
        <v>0</v>
      </c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</row>
    <row r="18" spans="1:47" ht="12.75">
      <c r="A18" s="8" t="str">
        <f t="shared" si="0"/>
        <v>noFederico Salvai</v>
      </c>
      <c r="B18" s="8" t="str">
        <f t="shared" si="1"/>
        <v>2019Federico Salvai</v>
      </c>
      <c r="C18" s="8" t="str">
        <f t="shared" si="2"/>
        <v>2018Federico Salvai</v>
      </c>
      <c r="D18" s="8" t="str">
        <f t="shared" si="3"/>
        <v>2017Federico Salvai</v>
      </c>
      <c r="E18" s="8" t="str">
        <f t="shared" si="4"/>
        <v>2016Federico Salvai</v>
      </c>
      <c r="F18" s="8" t="str">
        <f t="shared" si="5"/>
        <v>noFederico Salvai</v>
      </c>
      <c r="G18" s="9">
        <v>1</v>
      </c>
      <c r="H18" s="10" t="s">
        <v>14</v>
      </c>
      <c r="I18" s="9" t="s">
        <v>15</v>
      </c>
      <c r="J18" s="11">
        <v>42348</v>
      </c>
      <c r="K18" s="9" t="s">
        <v>40</v>
      </c>
      <c r="L18" s="9" t="s">
        <v>17</v>
      </c>
      <c r="M18" s="21">
        <v>2016</v>
      </c>
      <c r="N18" s="21" t="str">
        <f t="shared" si="6"/>
        <v>no</v>
      </c>
      <c r="O18" s="21">
        <f>IF(AND($M18&lt;=O$1,$T18&gt;=O$1),O$1,"no")</f>
        <v>2016</v>
      </c>
      <c r="P18" s="21">
        <f>IF(AND($M18&lt;=P$1,$T18&gt;=P$1),P$1,"no")</f>
        <v>2017</v>
      </c>
      <c r="Q18" s="21">
        <f>IF(AND($M18&lt;=Q$1,$T18&gt;=Q$1),Q$1,"no")</f>
        <v>2018</v>
      </c>
      <c r="R18" s="21">
        <f t="shared" si="7"/>
        <v>2019</v>
      </c>
      <c r="S18" s="21" t="str">
        <f>IF(AND($M18&lt;=S$1,$T18&gt;=S$1),S$1,"no")</f>
        <v>no</v>
      </c>
      <c r="T18" s="9">
        <v>2019</v>
      </c>
      <c r="U18" s="9" t="s">
        <v>18</v>
      </c>
      <c r="V18" s="9">
        <v>0</v>
      </c>
      <c r="W18" s="9" t="s">
        <v>45</v>
      </c>
      <c r="X18" s="9">
        <v>0</v>
      </c>
      <c r="Y18" s="9">
        <v>1</v>
      </c>
      <c r="Z18" s="9">
        <v>0</v>
      </c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</row>
    <row r="19" spans="1:47" ht="12.75">
      <c r="A19" s="8" t="str">
        <f t="shared" si="0"/>
        <v>noJoaquín De la Torre</v>
      </c>
      <c r="B19" s="8" t="str">
        <f t="shared" si="1"/>
        <v>2019Joaquín De la Torre</v>
      </c>
      <c r="C19" s="8" t="str">
        <f t="shared" si="2"/>
        <v>2018Joaquín De la Torre</v>
      </c>
      <c r="D19" s="8" t="str">
        <f t="shared" si="3"/>
        <v>2017Joaquín De la Torre</v>
      </c>
      <c r="E19" s="8" t="str">
        <f t="shared" si="4"/>
        <v>2016Joaquín De la Torre</v>
      </c>
      <c r="F19" s="8" t="str">
        <f t="shared" si="5"/>
        <v>noJoaquín De la Torre</v>
      </c>
      <c r="G19" s="9">
        <v>1</v>
      </c>
      <c r="H19" s="10" t="s">
        <v>14</v>
      </c>
      <c r="I19" s="9" t="s">
        <v>15</v>
      </c>
      <c r="J19" s="11">
        <v>42348</v>
      </c>
      <c r="K19" s="9" t="s">
        <v>46</v>
      </c>
      <c r="L19" s="9" t="s">
        <v>17</v>
      </c>
      <c r="M19" s="21">
        <v>2016</v>
      </c>
      <c r="N19" s="21" t="str">
        <f t="shared" si="6"/>
        <v>no</v>
      </c>
      <c r="O19" s="21">
        <f>IF(AND($M19&lt;=O$1,$T19&gt;=O$1),O$1,"no")</f>
        <v>2016</v>
      </c>
      <c r="P19" s="21">
        <f>IF(AND($M19&lt;=P$1,$T19&gt;=P$1),P$1,"no")</f>
        <v>2017</v>
      </c>
      <c r="Q19" s="21">
        <f>IF(AND($M19&lt;=Q$1,$T19&gt;=Q$1),Q$1,"no")</f>
        <v>2018</v>
      </c>
      <c r="R19" s="21">
        <f t="shared" si="7"/>
        <v>2019</v>
      </c>
      <c r="S19" s="21" t="str">
        <f>IF(AND($M19&lt;=S$1,$T19&gt;=S$1),S$1,"no")</f>
        <v>no</v>
      </c>
      <c r="T19" s="9">
        <v>2019</v>
      </c>
      <c r="U19" s="9" t="s">
        <v>18</v>
      </c>
      <c r="V19" s="9">
        <v>0</v>
      </c>
      <c r="W19" s="9" t="s">
        <v>41</v>
      </c>
      <c r="X19" s="9">
        <v>0</v>
      </c>
      <c r="Y19" s="9">
        <v>1</v>
      </c>
      <c r="Z19" s="9">
        <v>0</v>
      </c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</row>
    <row r="20" spans="1:47" ht="12.75">
      <c r="A20" s="8" t="str">
        <f t="shared" si="0"/>
        <v>2020Agustín Pablo Simone</v>
      </c>
      <c r="B20" s="8" t="str">
        <f t="shared" si="1"/>
        <v>noAgustín Pablo Simone</v>
      </c>
      <c r="C20" s="8" t="str">
        <f t="shared" si="2"/>
        <v>noAgustín Pablo Simone</v>
      </c>
      <c r="D20" s="8" t="str">
        <f t="shared" si="3"/>
        <v>noAgustín Pablo Simone</v>
      </c>
      <c r="E20" s="8" t="str">
        <f t="shared" si="4"/>
        <v>noAgustín Pablo Simone</v>
      </c>
      <c r="F20" s="8" t="str">
        <f t="shared" si="5"/>
        <v>noAgustín Pablo Simone</v>
      </c>
      <c r="G20" s="9">
        <v>1</v>
      </c>
      <c r="H20" s="10" t="s">
        <v>14</v>
      </c>
      <c r="I20" s="9" t="s">
        <v>47</v>
      </c>
      <c r="J20" s="11">
        <v>43809</v>
      </c>
      <c r="K20" s="9" t="s">
        <v>48</v>
      </c>
      <c r="L20" s="9" t="s">
        <v>49</v>
      </c>
      <c r="M20" s="21">
        <v>2019</v>
      </c>
      <c r="N20" s="21" t="str">
        <f t="shared" si="6"/>
        <v>no</v>
      </c>
      <c r="O20" s="21" t="str">
        <f>IF(AND($M20&lt;=O$1,$T20&gt;=O$1),O$1,"no")</f>
        <v>no</v>
      </c>
      <c r="P20" s="21" t="str">
        <f>IF(AND($M20&lt;=P$1,$T20&gt;=P$1),P$1,"no")</f>
        <v>no</v>
      </c>
      <c r="Q20" s="21" t="str">
        <f>IF(AND($M20&lt;=Q$1,$T20&gt;=Q$1),Q$1,"no")</f>
        <v>no</v>
      </c>
      <c r="R20" s="21" t="str">
        <f t="shared" si="7"/>
        <v>no</v>
      </c>
      <c r="S20" s="21">
        <f>IF(AND($M20&lt;=S$1,$T20&gt;=S$1),S$1,"no")</f>
        <v>2020</v>
      </c>
      <c r="T20" s="9" t="s">
        <v>50</v>
      </c>
      <c r="U20" s="9" t="s">
        <v>18</v>
      </c>
      <c r="V20" s="9">
        <v>0</v>
      </c>
      <c r="W20" s="9" t="s">
        <v>51</v>
      </c>
      <c r="X20" s="9">
        <v>0</v>
      </c>
      <c r="Y20" s="9">
        <v>1</v>
      </c>
      <c r="Z20" s="9">
        <v>0</v>
      </c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</row>
    <row r="21" spans="1:47" ht="12.75">
      <c r="A21" s="8" t="str">
        <f t="shared" si="0"/>
        <v>2020María Teresa García</v>
      </c>
      <c r="B21" s="8" t="str">
        <f t="shared" si="1"/>
        <v>noMaría Teresa García</v>
      </c>
      <c r="C21" s="8" t="str">
        <f t="shared" si="2"/>
        <v>noMaría Teresa García</v>
      </c>
      <c r="D21" s="8" t="str">
        <f t="shared" si="3"/>
        <v>noMaría Teresa García</v>
      </c>
      <c r="E21" s="8" t="str">
        <f t="shared" si="4"/>
        <v>noMaría Teresa García</v>
      </c>
      <c r="F21" s="8" t="str">
        <f t="shared" si="5"/>
        <v>noMaría Teresa García</v>
      </c>
      <c r="G21" s="9">
        <v>1</v>
      </c>
      <c r="H21" s="10" t="s">
        <v>14</v>
      </c>
      <c r="I21" s="9" t="s">
        <v>47</v>
      </c>
      <c r="J21" s="11">
        <v>43809</v>
      </c>
      <c r="K21" s="9" t="s">
        <v>52</v>
      </c>
      <c r="L21" s="9" t="s">
        <v>49</v>
      </c>
      <c r="M21" s="21">
        <v>2019</v>
      </c>
      <c r="N21" s="21" t="str">
        <f t="shared" si="6"/>
        <v>no</v>
      </c>
      <c r="O21" s="21" t="str">
        <f>IF(AND($M21&lt;=O$1,$T21&gt;=O$1),O$1,"no")</f>
        <v>no</v>
      </c>
      <c r="P21" s="21" t="str">
        <f>IF(AND($M21&lt;=P$1,$T21&gt;=P$1),P$1,"no")</f>
        <v>no</v>
      </c>
      <c r="Q21" s="21" t="str">
        <f>IF(AND($M21&lt;=Q$1,$T21&gt;=Q$1),Q$1,"no")</f>
        <v>no</v>
      </c>
      <c r="R21" s="21" t="str">
        <f t="shared" si="7"/>
        <v>no</v>
      </c>
      <c r="S21" s="21">
        <f>IF(AND($M21&lt;=S$1,$T21&gt;=S$1),S$1,"no")</f>
        <v>2020</v>
      </c>
      <c r="T21" s="9" t="s">
        <v>50</v>
      </c>
      <c r="U21" s="9" t="s">
        <v>34</v>
      </c>
      <c r="V21" s="9">
        <v>1</v>
      </c>
      <c r="W21" s="9" t="s">
        <v>41</v>
      </c>
      <c r="X21" s="9">
        <v>0</v>
      </c>
      <c r="Y21" s="9">
        <v>1</v>
      </c>
      <c r="Z21" s="9">
        <v>0</v>
      </c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</row>
    <row r="22" spans="1:47" ht="12.75">
      <c r="A22" s="8" t="str">
        <f t="shared" si="0"/>
        <v>2020Daniel G. Gollan</v>
      </c>
      <c r="B22" s="8" t="str">
        <f t="shared" si="1"/>
        <v>noDaniel G. Gollan</v>
      </c>
      <c r="C22" s="8" t="str">
        <f t="shared" si="2"/>
        <v>noDaniel G. Gollan</v>
      </c>
      <c r="D22" s="8" t="str">
        <f t="shared" si="3"/>
        <v>noDaniel G. Gollan</v>
      </c>
      <c r="E22" s="8" t="str">
        <f t="shared" si="4"/>
        <v>noDaniel G. Gollan</v>
      </c>
      <c r="F22" s="8" t="str">
        <f t="shared" si="5"/>
        <v>noDaniel G. Gollan</v>
      </c>
      <c r="G22" s="9">
        <v>1</v>
      </c>
      <c r="H22" s="10" t="s">
        <v>14</v>
      </c>
      <c r="I22" s="9" t="s">
        <v>47</v>
      </c>
      <c r="J22" s="11">
        <v>43809</v>
      </c>
      <c r="K22" s="9" t="s">
        <v>53</v>
      </c>
      <c r="L22" s="9" t="s">
        <v>49</v>
      </c>
      <c r="M22" s="21">
        <v>2019</v>
      </c>
      <c r="N22" s="21" t="str">
        <f t="shared" si="6"/>
        <v>no</v>
      </c>
      <c r="O22" s="21" t="str">
        <f>IF(AND($M22&lt;=O$1,$T22&gt;=O$1),O$1,"no")</f>
        <v>no</v>
      </c>
      <c r="P22" s="21" t="str">
        <f>IF(AND($M22&lt;=P$1,$T22&gt;=P$1),P$1,"no")</f>
        <v>no</v>
      </c>
      <c r="Q22" s="21" t="str">
        <f>IF(AND($M22&lt;=Q$1,$T22&gt;=Q$1),Q$1,"no")</f>
        <v>no</v>
      </c>
      <c r="R22" s="21" t="str">
        <f t="shared" si="7"/>
        <v>no</v>
      </c>
      <c r="S22" s="21">
        <f>IF(AND($M22&lt;=S$1,$T22&gt;=S$1),S$1,"no")</f>
        <v>2020</v>
      </c>
      <c r="T22" s="9" t="s">
        <v>50</v>
      </c>
      <c r="U22" s="9" t="s">
        <v>18</v>
      </c>
      <c r="V22" s="9">
        <v>0</v>
      </c>
      <c r="W22" s="9" t="s">
        <v>35</v>
      </c>
      <c r="X22" s="9">
        <v>0</v>
      </c>
      <c r="Y22" s="9">
        <v>1</v>
      </c>
      <c r="Z22" s="9">
        <v>0</v>
      </c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ht="12.75">
      <c r="A23" s="8" t="str">
        <f t="shared" si="0"/>
        <v>2020Andrés Larroque</v>
      </c>
      <c r="B23" s="8" t="str">
        <f t="shared" si="1"/>
        <v>noAndrés Larroque</v>
      </c>
      <c r="C23" s="8" t="str">
        <f t="shared" si="2"/>
        <v>noAndrés Larroque</v>
      </c>
      <c r="D23" s="8" t="str">
        <f t="shared" si="3"/>
        <v>noAndrés Larroque</v>
      </c>
      <c r="E23" s="8" t="str">
        <f t="shared" si="4"/>
        <v>noAndrés Larroque</v>
      </c>
      <c r="F23" s="8" t="str">
        <f t="shared" si="5"/>
        <v>noAndrés Larroque</v>
      </c>
      <c r="G23" s="9">
        <v>1</v>
      </c>
      <c r="H23" s="10" t="s">
        <v>14</v>
      </c>
      <c r="I23" s="9" t="s">
        <v>47</v>
      </c>
      <c r="J23" s="11">
        <v>43809</v>
      </c>
      <c r="K23" s="9" t="s">
        <v>54</v>
      </c>
      <c r="L23" s="9" t="s">
        <v>49</v>
      </c>
      <c r="M23" s="21">
        <v>2019</v>
      </c>
      <c r="N23" s="21" t="str">
        <f t="shared" si="6"/>
        <v>no</v>
      </c>
      <c r="O23" s="21" t="str">
        <f>IF(AND($M23&lt;=O$1,$T23&gt;=O$1),O$1,"no")</f>
        <v>no</v>
      </c>
      <c r="P23" s="21" t="str">
        <f>IF(AND($M23&lt;=P$1,$T23&gt;=P$1),P$1,"no")</f>
        <v>no</v>
      </c>
      <c r="Q23" s="21" t="str">
        <f>IF(AND($M23&lt;=Q$1,$T23&gt;=Q$1),Q$1,"no")</f>
        <v>no</v>
      </c>
      <c r="R23" s="21" t="str">
        <f t="shared" si="7"/>
        <v>no</v>
      </c>
      <c r="S23" s="21">
        <f>IF(AND($M23&lt;=S$1,$T23&gt;=S$1),S$1,"no")</f>
        <v>2020</v>
      </c>
      <c r="T23" s="9" t="s">
        <v>50</v>
      </c>
      <c r="U23" s="9" t="s">
        <v>18</v>
      </c>
      <c r="V23" s="9">
        <v>0</v>
      </c>
      <c r="W23" s="9" t="s">
        <v>55</v>
      </c>
      <c r="X23" s="9">
        <v>0</v>
      </c>
      <c r="Y23" s="9">
        <v>1</v>
      </c>
      <c r="Z23" s="9">
        <v>0</v>
      </c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ht="12.75">
      <c r="A24" s="8" t="str">
        <f t="shared" si="0"/>
        <v>2020Mara Ruiz Malec</v>
      </c>
      <c r="B24" s="8" t="str">
        <f t="shared" si="1"/>
        <v>noMara Ruiz Malec</v>
      </c>
      <c r="C24" s="8" t="str">
        <f t="shared" si="2"/>
        <v>noMara Ruiz Malec</v>
      </c>
      <c r="D24" s="8" t="str">
        <f t="shared" si="3"/>
        <v>noMara Ruiz Malec</v>
      </c>
      <c r="E24" s="8" t="str">
        <f t="shared" si="4"/>
        <v>noMara Ruiz Malec</v>
      </c>
      <c r="F24" s="8" t="str">
        <f t="shared" si="5"/>
        <v>noMara Ruiz Malec</v>
      </c>
      <c r="G24" s="9">
        <v>1</v>
      </c>
      <c r="H24" s="10" t="s">
        <v>14</v>
      </c>
      <c r="I24" s="9" t="s">
        <v>47</v>
      </c>
      <c r="J24" s="11">
        <v>43809</v>
      </c>
      <c r="K24" s="9" t="s">
        <v>56</v>
      </c>
      <c r="L24" s="9" t="s">
        <v>49</v>
      </c>
      <c r="M24" s="21">
        <v>2019</v>
      </c>
      <c r="N24" s="21" t="str">
        <f t="shared" si="6"/>
        <v>no</v>
      </c>
      <c r="O24" s="21" t="str">
        <f>IF(AND($M24&lt;=O$1,$T24&gt;=O$1),O$1,"no")</f>
        <v>no</v>
      </c>
      <c r="P24" s="21" t="str">
        <f>IF(AND($M24&lt;=P$1,$T24&gt;=P$1),P$1,"no")</f>
        <v>no</v>
      </c>
      <c r="Q24" s="21" t="str">
        <f>IF(AND($M24&lt;=Q$1,$T24&gt;=Q$1),Q$1,"no")</f>
        <v>no</v>
      </c>
      <c r="R24" s="21" t="str">
        <f t="shared" si="7"/>
        <v>no</v>
      </c>
      <c r="S24" s="21">
        <f>IF(AND($M24&lt;=S$1,$T24&gt;=S$1),S$1,"no")</f>
        <v>2020</v>
      </c>
      <c r="T24" s="9" t="s">
        <v>50</v>
      </c>
      <c r="U24" s="9" t="s">
        <v>34</v>
      </c>
      <c r="V24" s="9">
        <v>1</v>
      </c>
      <c r="W24" s="9" t="s">
        <v>39</v>
      </c>
      <c r="X24" s="9">
        <v>0</v>
      </c>
      <c r="Y24" s="9">
        <v>1</v>
      </c>
      <c r="Z24" s="9">
        <v>0</v>
      </c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</row>
    <row r="25" spans="1:47" ht="12.75">
      <c r="A25" s="8" t="str">
        <f t="shared" si="0"/>
        <v>2020Javier Rodríguez</v>
      </c>
      <c r="B25" s="8" t="str">
        <f t="shared" si="1"/>
        <v>noJavier Rodríguez</v>
      </c>
      <c r="C25" s="8" t="str">
        <f t="shared" si="2"/>
        <v>noJavier Rodríguez</v>
      </c>
      <c r="D25" s="8" t="str">
        <f t="shared" si="3"/>
        <v>noJavier Rodríguez</v>
      </c>
      <c r="E25" s="8" t="str">
        <f t="shared" si="4"/>
        <v>noJavier Rodríguez</v>
      </c>
      <c r="F25" s="8" t="str">
        <f t="shared" si="5"/>
        <v>noJavier Rodríguez</v>
      </c>
      <c r="G25" s="9">
        <v>1</v>
      </c>
      <c r="H25" s="10" t="s">
        <v>14</v>
      </c>
      <c r="I25" s="9" t="s">
        <v>47</v>
      </c>
      <c r="J25" s="11">
        <v>43809</v>
      </c>
      <c r="K25" s="9" t="s">
        <v>57</v>
      </c>
      <c r="L25" s="9" t="s">
        <v>49</v>
      </c>
      <c r="M25" s="21">
        <v>2019</v>
      </c>
      <c r="N25" s="21" t="str">
        <f t="shared" si="6"/>
        <v>no</v>
      </c>
      <c r="O25" s="21" t="str">
        <f>IF(AND($M25&lt;=O$1,$T25&gt;=O$1),O$1,"no")</f>
        <v>no</v>
      </c>
      <c r="P25" s="21" t="str">
        <f>IF(AND($M25&lt;=P$1,$T25&gt;=P$1),P$1,"no")</f>
        <v>no</v>
      </c>
      <c r="Q25" s="21" t="str">
        <f>IF(AND($M25&lt;=Q$1,$T25&gt;=Q$1),Q$1,"no")</f>
        <v>no</v>
      </c>
      <c r="R25" s="21" t="str">
        <f t="shared" si="7"/>
        <v>no</v>
      </c>
      <c r="S25" s="21">
        <f>IF(AND($M25&lt;=S$1,$T25&gt;=S$1),S$1,"no")</f>
        <v>2020</v>
      </c>
      <c r="T25" s="9" t="s">
        <v>50</v>
      </c>
      <c r="U25" s="9" t="s">
        <v>18</v>
      </c>
      <c r="V25" s="9">
        <v>0</v>
      </c>
      <c r="W25" s="9" t="s">
        <v>58</v>
      </c>
      <c r="X25" s="9">
        <v>0</v>
      </c>
      <c r="Y25" s="9">
        <v>1</v>
      </c>
      <c r="Z25" s="9">
        <v>0</v>
      </c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</row>
    <row r="26" spans="1:47" ht="12.75">
      <c r="A26" s="8" t="str">
        <f t="shared" si="0"/>
        <v>2020Pablo López</v>
      </c>
      <c r="B26" s="8" t="str">
        <f t="shared" si="1"/>
        <v>noPablo López</v>
      </c>
      <c r="C26" s="8" t="str">
        <f t="shared" si="2"/>
        <v>noPablo López</v>
      </c>
      <c r="D26" s="8" t="str">
        <f t="shared" si="3"/>
        <v>noPablo López</v>
      </c>
      <c r="E26" s="8" t="str">
        <f t="shared" si="4"/>
        <v>noPablo López</v>
      </c>
      <c r="F26" s="8" t="str">
        <f t="shared" si="5"/>
        <v>noPablo López</v>
      </c>
      <c r="G26" s="9">
        <v>1</v>
      </c>
      <c r="H26" s="10" t="s">
        <v>14</v>
      </c>
      <c r="I26" s="9" t="s">
        <v>47</v>
      </c>
      <c r="J26" s="11">
        <v>43809</v>
      </c>
      <c r="K26" s="9" t="s">
        <v>896</v>
      </c>
      <c r="L26" s="9" t="s">
        <v>49</v>
      </c>
      <c r="M26" s="21">
        <v>2019</v>
      </c>
      <c r="N26" s="21" t="str">
        <f t="shared" si="6"/>
        <v>no</v>
      </c>
      <c r="O26" s="21" t="str">
        <f>IF(AND($M26&lt;=O$1,$T26&gt;=O$1),O$1,"no")</f>
        <v>no</v>
      </c>
      <c r="P26" s="21" t="str">
        <f>IF(AND($M26&lt;=P$1,$T26&gt;=P$1),P$1,"no")</f>
        <v>no</v>
      </c>
      <c r="Q26" s="21" t="str">
        <f>IF(AND($M26&lt;=Q$1,$T26&gt;=Q$1),Q$1,"no")</f>
        <v>no</v>
      </c>
      <c r="R26" s="21" t="str">
        <f t="shared" si="7"/>
        <v>no</v>
      </c>
      <c r="S26" s="21">
        <f>IF(AND($M26&lt;=S$1,$T26&gt;=S$1),S$1,"no")</f>
        <v>2020</v>
      </c>
      <c r="T26" s="9" t="s">
        <v>50</v>
      </c>
      <c r="U26" s="9" t="s">
        <v>18</v>
      </c>
      <c r="V26" s="9">
        <v>0</v>
      </c>
      <c r="W26" s="9" t="s">
        <v>59</v>
      </c>
      <c r="X26" s="9">
        <v>0</v>
      </c>
      <c r="Y26" s="9">
        <v>1</v>
      </c>
      <c r="Z26" s="9">
        <v>0</v>
      </c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</row>
    <row r="27" spans="1:47" ht="12.75">
      <c r="A27" s="8" t="str">
        <f t="shared" si="0"/>
        <v>2020Julio Alak</v>
      </c>
      <c r="B27" s="8" t="str">
        <f t="shared" si="1"/>
        <v>noJulio Alak</v>
      </c>
      <c r="C27" s="8" t="str">
        <f t="shared" si="2"/>
        <v>noJulio Alak</v>
      </c>
      <c r="D27" s="8" t="str">
        <f t="shared" si="3"/>
        <v>noJulio Alak</v>
      </c>
      <c r="E27" s="8" t="str">
        <f t="shared" si="4"/>
        <v>noJulio Alak</v>
      </c>
      <c r="F27" s="8" t="str">
        <f t="shared" si="5"/>
        <v>noJulio Alak</v>
      </c>
      <c r="G27" s="9">
        <v>1</v>
      </c>
      <c r="H27" s="10" t="s">
        <v>14</v>
      </c>
      <c r="I27" s="9" t="s">
        <v>47</v>
      </c>
      <c r="J27" s="11">
        <v>43809</v>
      </c>
      <c r="K27" s="9" t="s">
        <v>60</v>
      </c>
      <c r="L27" s="9" t="s">
        <v>49</v>
      </c>
      <c r="M27" s="21">
        <v>2019</v>
      </c>
      <c r="N27" s="21" t="str">
        <f t="shared" si="6"/>
        <v>no</v>
      </c>
      <c r="O27" s="21" t="str">
        <f>IF(AND($M27&lt;=O$1,$T27&gt;=O$1),O$1,"no")</f>
        <v>no</v>
      </c>
      <c r="P27" s="21" t="str">
        <f>IF(AND($M27&lt;=P$1,$T27&gt;=P$1),P$1,"no")</f>
        <v>no</v>
      </c>
      <c r="Q27" s="21" t="str">
        <f>IF(AND($M27&lt;=Q$1,$T27&gt;=Q$1),Q$1,"no")</f>
        <v>no</v>
      </c>
      <c r="R27" s="21" t="str">
        <f t="shared" si="7"/>
        <v>no</v>
      </c>
      <c r="S27" s="21">
        <f>IF(AND($M27&lt;=S$1,$T27&gt;=S$1),S$1,"no")</f>
        <v>2020</v>
      </c>
      <c r="T27" s="9" t="s">
        <v>50</v>
      </c>
      <c r="U27" s="9" t="s">
        <v>18</v>
      </c>
      <c r="V27" s="9">
        <v>0</v>
      </c>
      <c r="W27" s="9" t="s">
        <v>61</v>
      </c>
      <c r="X27" s="9">
        <v>0</v>
      </c>
      <c r="Y27" s="9">
        <v>1</v>
      </c>
      <c r="Z27" s="9">
        <v>0</v>
      </c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</row>
    <row r="28" spans="1:47" ht="12.75">
      <c r="A28" s="8" t="str">
        <f t="shared" si="0"/>
        <v>2020Carlos Bianco</v>
      </c>
      <c r="B28" s="8" t="str">
        <f t="shared" si="1"/>
        <v>noCarlos Bianco</v>
      </c>
      <c r="C28" s="8" t="str">
        <f t="shared" si="2"/>
        <v>noCarlos Bianco</v>
      </c>
      <c r="D28" s="8" t="str">
        <f t="shared" si="3"/>
        <v>noCarlos Bianco</v>
      </c>
      <c r="E28" s="8" t="str">
        <f t="shared" si="4"/>
        <v>noCarlos Bianco</v>
      </c>
      <c r="F28" s="8" t="str">
        <f t="shared" si="5"/>
        <v>noCarlos Bianco</v>
      </c>
      <c r="G28" s="9">
        <v>1</v>
      </c>
      <c r="H28" s="10" t="s">
        <v>14</v>
      </c>
      <c r="I28" s="9" t="s">
        <v>47</v>
      </c>
      <c r="J28" s="11">
        <v>43809</v>
      </c>
      <c r="K28" s="9" t="s">
        <v>62</v>
      </c>
      <c r="L28" s="9" t="s">
        <v>49</v>
      </c>
      <c r="M28" s="21">
        <v>2019</v>
      </c>
      <c r="N28" s="21" t="str">
        <f t="shared" si="6"/>
        <v>no</v>
      </c>
      <c r="O28" s="21" t="str">
        <f>IF(AND($M28&lt;=O$1,$T28&gt;=O$1),O$1,"no")</f>
        <v>no</v>
      </c>
      <c r="P28" s="21" t="str">
        <f>IF(AND($M28&lt;=P$1,$T28&gt;=P$1),P$1,"no")</f>
        <v>no</v>
      </c>
      <c r="Q28" s="21" t="str">
        <f>IF(AND($M28&lt;=Q$1,$T28&gt;=Q$1),Q$1,"no")</f>
        <v>no</v>
      </c>
      <c r="R28" s="21" t="str">
        <f t="shared" si="7"/>
        <v>no</v>
      </c>
      <c r="S28" s="21">
        <f>IF(AND($M28&lt;=S$1,$T28&gt;=S$1),S$1,"no")</f>
        <v>2020</v>
      </c>
      <c r="T28" s="9" t="s">
        <v>50</v>
      </c>
      <c r="U28" s="9" t="s">
        <v>18</v>
      </c>
      <c r="V28" s="9">
        <v>0</v>
      </c>
      <c r="W28" s="9" t="s">
        <v>45</v>
      </c>
      <c r="X28" s="9">
        <v>0</v>
      </c>
      <c r="Y28" s="9">
        <v>1</v>
      </c>
      <c r="Z28" s="9">
        <v>0</v>
      </c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</row>
    <row r="29" spans="1:47" ht="12.75">
      <c r="A29" s="8" t="str">
        <f t="shared" si="0"/>
        <v>2020Augusto Costa</v>
      </c>
      <c r="B29" s="8" t="str">
        <f t="shared" si="1"/>
        <v>noAugusto Costa</v>
      </c>
      <c r="C29" s="8" t="str">
        <f t="shared" si="2"/>
        <v>noAugusto Costa</v>
      </c>
      <c r="D29" s="8" t="str">
        <f t="shared" si="3"/>
        <v>noAugusto Costa</v>
      </c>
      <c r="E29" s="8" t="str">
        <f t="shared" si="4"/>
        <v>noAugusto Costa</v>
      </c>
      <c r="F29" s="8" t="str">
        <f t="shared" si="5"/>
        <v>noAugusto Costa</v>
      </c>
      <c r="G29" s="9">
        <v>1</v>
      </c>
      <c r="H29" s="10" t="s">
        <v>14</v>
      </c>
      <c r="I29" s="9" t="s">
        <v>47</v>
      </c>
      <c r="J29" s="11">
        <v>43809</v>
      </c>
      <c r="K29" s="9" t="s">
        <v>63</v>
      </c>
      <c r="L29" s="9" t="s">
        <v>49</v>
      </c>
      <c r="M29" s="21">
        <v>2019</v>
      </c>
      <c r="N29" s="21" t="str">
        <f t="shared" si="6"/>
        <v>no</v>
      </c>
      <c r="O29" s="21" t="str">
        <f>IF(AND($M29&lt;=O$1,$T29&gt;=O$1),O$1,"no")</f>
        <v>no</v>
      </c>
      <c r="P29" s="21" t="str">
        <f>IF(AND($M29&lt;=P$1,$T29&gt;=P$1),P$1,"no")</f>
        <v>no</v>
      </c>
      <c r="Q29" s="21" t="str">
        <f>IF(AND($M29&lt;=Q$1,$T29&gt;=Q$1),Q$1,"no")</f>
        <v>no</v>
      </c>
      <c r="R29" s="21" t="str">
        <f t="shared" si="7"/>
        <v>no</v>
      </c>
      <c r="S29" s="21">
        <f>IF(AND($M29&lt;=S$1,$T29&gt;=S$1),S$1,"no")</f>
        <v>2020</v>
      </c>
      <c r="T29" s="9" t="s">
        <v>50</v>
      </c>
      <c r="U29" s="9" t="s">
        <v>18</v>
      </c>
      <c r="V29" s="9">
        <v>0</v>
      </c>
      <c r="W29" s="9" t="s">
        <v>64</v>
      </c>
      <c r="X29" s="9">
        <v>0</v>
      </c>
      <c r="Y29" s="9">
        <v>1</v>
      </c>
      <c r="Z29" s="9">
        <v>0</v>
      </c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</row>
    <row r="30" spans="1:47" ht="12.75">
      <c r="A30" s="8" t="str">
        <f t="shared" si="0"/>
        <v>2020Jesica Rey</v>
      </c>
      <c r="B30" s="8" t="str">
        <f t="shared" si="1"/>
        <v>noJesica Rey</v>
      </c>
      <c r="C30" s="8" t="str">
        <f t="shared" si="2"/>
        <v>noJesica Rey</v>
      </c>
      <c r="D30" s="8" t="str">
        <f t="shared" si="3"/>
        <v>noJesica Rey</v>
      </c>
      <c r="E30" s="8" t="str">
        <f t="shared" si="4"/>
        <v>noJesica Rey</v>
      </c>
      <c r="F30" s="8" t="str">
        <f t="shared" si="5"/>
        <v>noJesica Rey</v>
      </c>
      <c r="G30" s="9">
        <v>1</v>
      </c>
      <c r="H30" s="10" t="s">
        <v>14</v>
      </c>
      <c r="I30" s="9" t="s">
        <v>47</v>
      </c>
      <c r="J30" s="11">
        <v>43809</v>
      </c>
      <c r="K30" s="9" t="s">
        <v>65</v>
      </c>
      <c r="L30" s="9" t="s">
        <v>49</v>
      </c>
      <c r="M30" s="21">
        <v>2019</v>
      </c>
      <c r="N30" s="21" t="str">
        <f t="shared" si="6"/>
        <v>no</v>
      </c>
      <c r="O30" s="21" t="str">
        <f>IF(AND($M30&lt;=O$1,$T30&gt;=O$1),O$1,"no")</f>
        <v>no</v>
      </c>
      <c r="P30" s="21" t="str">
        <f>IF(AND($M30&lt;=P$1,$T30&gt;=P$1),P$1,"no")</f>
        <v>no</v>
      </c>
      <c r="Q30" s="21" t="str">
        <f>IF(AND($M30&lt;=Q$1,$T30&gt;=Q$1),Q$1,"no")</f>
        <v>no</v>
      </c>
      <c r="R30" s="21" t="str">
        <f t="shared" si="7"/>
        <v>no</v>
      </c>
      <c r="S30" s="21">
        <f>IF(AND($M30&lt;=S$1,$T30&gt;=S$1),S$1,"no")</f>
        <v>2020</v>
      </c>
      <c r="T30" s="9" t="s">
        <v>50</v>
      </c>
      <c r="U30" s="9" t="s">
        <v>34</v>
      </c>
      <c r="V30" s="9">
        <v>1</v>
      </c>
      <c r="W30" s="9" t="s">
        <v>66</v>
      </c>
      <c r="X30" s="9">
        <v>0</v>
      </c>
      <c r="Y30" s="9">
        <v>1</v>
      </c>
      <c r="Z30" s="9">
        <v>0</v>
      </c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</row>
    <row r="31" spans="1:47" ht="12.75">
      <c r="A31" s="8" t="str">
        <f t="shared" si="0"/>
        <v>2020Sergio Berni</v>
      </c>
      <c r="B31" s="8" t="str">
        <f t="shared" si="1"/>
        <v>noSergio Berni</v>
      </c>
      <c r="C31" s="8" t="str">
        <f t="shared" si="2"/>
        <v>noSergio Berni</v>
      </c>
      <c r="D31" s="8" t="str">
        <f t="shared" si="3"/>
        <v>noSergio Berni</v>
      </c>
      <c r="E31" s="8" t="str">
        <f t="shared" si="4"/>
        <v>noSergio Berni</v>
      </c>
      <c r="F31" s="8" t="str">
        <f t="shared" si="5"/>
        <v>noSergio Berni</v>
      </c>
      <c r="G31" s="9">
        <v>1</v>
      </c>
      <c r="H31" s="10" t="s">
        <v>14</v>
      </c>
      <c r="I31" s="9" t="s">
        <v>47</v>
      </c>
      <c r="J31" s="11">
        <v>43809</v>
      </c>
      <c r="K31" s="9" t="s">
        <v>67</v>
      </c>
      <c r="L31" s="9" t="s">
        <v>49</v>
      </c>
      <c r="M31" s="21">
        <v>2019</v>
      </c>
      <c r="N31" s="21" t="str">
        <f t="shared" si="6"/>
        <v>no</v>
      </c>
      <c r="O31" s="21" t="str">
        <f>IF(AND($M31&lt;=O$1,$T31&gt;=O$1),O$1,"no")</f>
        <v>no</v>
      </c>
      <c r="P31" s="21" t="str">
        <f>IF(AND($M31&lt;=P$1,$T31&gt;=P$1),P$1,"no")</f>
        <v>no</v>
      </c>
      <c r="Q31" s="21" t="str">
        <f>IF(AND($M31&lt;=Q$1,$T31&gt;=Q$1),Q$1,"no")</f>
        <v>no</v>
      </c>
      <c r="R31" s="21" t="str">
        <f t="shared" si="7"/>
        <v>no</v>
      </c>
      <c r="S31" s="21">
        <f>IF(AND($M31&lt;=S$1,$T31&gt;=S$1),S$1,"no")</f>
        <v>2020</v>
      </c>
      <c r="T31" s="9" t="s">
        <v>50</v>
      </c>
      <c r="U31" s="9" t="s">
        <v>18</v>
      </c>
      <c r="V31" s="9">
        <v>0</v>
      </c>
      <c r="W31" s="9" t="s">
        <v>23</v>
      </c>
      <c r="X31" s="9">
        <v>0</v>
      </c>
      <c r="Y31" s="9">
        <v>1</v>
      </c>
      <c r="Z31" s="9">
        <v>0</v>
      </c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</row>
    <row r="32" spans="1:47" ht="12.75">
      <c r="A32" s="8" t="str">
        <f t="shared" si="0"/>
        <v>2020Estela Díaz</v>
      </c>
      <c r="B32" s="8" t="str">
        <f t="shared" si="1"/>
        <v>noEstela Díaz</v>
      </c>
      <c r="C32" s="8" t="str">
        <f t="shared" si="2"/>
        <v>noEstela Díaz</v>
      </c>
      <c r="D32" s="8" t="str">
        <f t="shared" si="3"/>
        <v>noEstela Díaz</v>
      </c>
      <c r="E32" s="8" t="str">
        <f t="shared" si="4"/>
        <v>noEstela Díaz</v>
      </c>
      <c r="F32" s="8" t="str">
        <f t="shared" si="5"/>
        <v>noEstela Díaz</v>
      </c>
      <c r="G32" s="9">
        <v>1</v>
      </c>
      <c r="H32" s="10" t="s">
        <v>14</v>
      </c>
      <c r="I32" s="9" t="s">
        <v>47</v>
      </c>
      <c r="J32" s="11">
        <v>43809</v>
      </c>
      <c r="K32" s="9" t="s">
        <v>68</v>
      </c>
      <c r="L32" s="9" t="s">
        <v>49</v>
      </c>
      <c r="M32" s="21">
        <v>2019</v>
      </c>
      <c r="N32" s="21" t="str">
        <f t="shared" si="6"/>
        <v>no</v>
      </c>
      <c r="O32" s="21" t="str">
        <f>IF(AND($M32&lt;=O$1,$T32&gt;=O$1),O$1,"no")</f>
        <v>no</v>
      </c>
      <c r="P32" s="21" t="str">
        <f>IF(AND($M32&lt;=P$1,$T32&gt;=P$1),P$1,"no")</f>
        <v>no</v>
      </c>
      <c r="Q32" s="21" t="str">
        <f>IF(AND($M32&lt;=Q$1,$T32&gt;=Q$1),Q$1,"no")</f>
        <v>no</v>
      </c>
      <c r="R32" s="21" t="str">
        <f t="shared" si="7"/>
        <v>no</v>
      </c>
      <c r="S32" s="21">
        <f>IF(AND($M32&lt;=S$1,$T32&gt;=S$1),S$1,"no")</f>
        <v>2020</v>
      </c>
      <c r="T32" s="9" t="s">
        <v>50</v>
      </c>
      <c r="U32" s="9" t="s">
        <v>34</v>
      </c>
      <c r="V32" s="9">
        <v>1</v>
      </c>
      <c r="W32" s="9" t="s">
        <v>69</v>
      </c>
      <c r="X32" s="9">
        <v>0</v>
      </c>
      <c r="Y32" s="9">
        <v>1</v>
      </c>
      <c r="Z32" s="9">
        <v>0</v>
      </c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</row>
    <row r="33" spans="1:47" ht="12.75">
      <c r="A33" s="8" t="str">
        <f t="shared" si="0"/>
        <v>2020Agustina Vila</v>
      </c>
      <c r="B33" s="8" t="str">
        <f t="shared" si="1"/>
        <v>noAgustina Vila</v>
      </c>
      <c r="C33" s="8" t="str">
        <f t="shared" si="2"/>
        <v>noAgustina Vila</v>
      </c>
      <c r="D33" s="8" t="str">
        <f t="shared" si="3"/>
        <v>noAgustina Vila</v>
      </c>
      <c r="E33" s="8" t="str">
        <f t="shared" si="4"/>
        <v>noAgustina Vila</v>
      </c>
      <c r="F33" s="8" t="str">
        <f t="shared" si="5"/>
        <v>noAgustina Vila</v>
      </c>
      <c r="G33" s="9">
        <v>1</v>
      </c>
      <c r="H33" s="10" t="s">
        <v>14</v>
      </c>
      <c r="I33" s="9" t="s">
        <v>47</v>
      </c>
      <c r="J33" s="11">
        <v>43809</v>
      </c>
      <c r="K33" s="9" t="s">
        <v>70</v>
      </c>
      <c r="L33" s="9" t="s">
        <v>49</v>
      </c>
      <c r="M33" s="21">
        <v>2019</v>
      </c>
      <c r="N33" s="21" t="str">
        <f t="shared" si="6"/>
        <v>no</v>
      </c>
      <c r="O33" s="21" t="str">
        <f>IF(AND($M33&lt;=O$1,$T33&gt;=O$1),O$1,"no")</f>
        <v>no</v>
      </c>
      <c r="P33" s="21" t="str">
        <f>IF(AND($M33&lt;=P$1,$T33&gt;=P$1),P$1,"no")</f>
        <v>no</v>
      </c>
      <c r="Q33" s="21" t="str">
        <f>IF(AND($M33&lt;=Q$1,$T33&gt;=Q$1),Q$1,"no")</f>
        <v>no</v>
      </c>
      <c r="R33" s="21" t="str">
        <f t="shared" si="7"/>
        <v>no</v>
      </c>
      <c r="S33" s="21">
        <f>IF(AND($M33&lt;=S$1,$T33&gt;=S$1),S$1,"no")</f>
        <v>2020</v>
      </c>
      <c r="T33" s="9" t="s">
        <v>50</v>
      </c>
      <c r="U33" s="9" t="s">
        <v>34</v>
      </c>
      <c r="V33" s="9">
        <v>1</v>
      </c>
      <c r="W33" s="9" t="s">
        <v>71</v>
      </c>
      <c r="X33" s="9">
        <v>0</v>
      </c>
      <c r="Y33" s="9">
        <v>0</v>
      </c>
      <c r="Z33" s="9">
        <v>0</v>
      </c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</row>
    <row r="34" spans="1:47" ht="12.75">
      <c r="A34" s="8" t="str">
        <f t="shared" si="0"/>
        <v>noFelipe Miguel</v>
      </c>
      <c r="B34" s="8" t="str">
        <f t="shared" si="1"/>
        <v>2019Felipe Miguel</v>
      </c>
      <c r="C34" s="8" t="str">
        <f t="shared" si="2"/>
        <v>2018Felipe Miguel</v>
      </c>
      <c r="D34" s="8" t="str">
        <f t="shared" si="3"/>
        <v>2017Felipe Miguel</v>
      </c>
      <c r="E34" s="8" t="str">
        <f t="shared" si="4"/>
        <v>2016Felipe Miguel</v>
      </c>
      <c r="F34" s="8" t="str">
        <f t="shared" si="5"/>
        <v>2015Felipe Miguel</v>
      </c>
      <c r="G34" s="9">
        <v>2</v>
      </c>
      <c r="H34" s="10" t="s">
        <v>72</v>
      </c>
      <c r="I34" s="9" t="s">
        <v>73</v>
      </c>
      <c r="J34" s="11">
        <v>42347</v>
      </c>
      <c r="K34" s="9" t="s">
        <v>74</v>
      </c>
      <c r="L34" s="9" t="s">
        <v>75</v>
      </c>
      <c r="M34" s="21">
        <v>2015</v>
      </c>
      <c r="N34" s="21">
        <f t="shared" si="6"/>
        <v>2015</v>
      </c>
      <c r="O34" s="21">
        <f>IF(AND($M34&lt;=O$1,$T34&gt;=O$1),O$1,"no")</f>
        <v>2016</v>
      </c>
      <c r="P34" s="21">
        <f>IF(AND($M34&lt;=P$1,$T34&gt;=P$1),P$1,"no")</f>
        <v>2017</v>
      </c>
      <c r="Q34" s="21">
        <f>IF(AND($M34&lt;=Q$1,$T34&gt;=Q$1),Q$1,"no")</f>
        <v>2018</v>
      </c>
      <c r="R34" s="21">
        <f t="shared" si="7"/>
        <v>2019</v>
      </c>
      <c r="S34" s="21" t="str">
        <f>IF(AND($M34&lt;=S$1,$T34&gt;=S$1),S$1,"no")</f>
        <v>no</v>
      </c>
      <c r="T34" s="9">
        <v>2019</v>
      </c>
      <c r="U34" s="9" t="s">
        <v>18</v>
      </c>
      <c r="V34" s="9">
        <v>0</v>
      </c>
      <c r="W34" s="9" t="s">
        <v>45</v>
      </c>
      <c r="X34" s="9">
        <v>0</v>
      </c>
      <c r="Y34" s="9">
        <v>1</v>
      </c>
      <c r="Z34" s="9">
        <v>0</v>
      </c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</row>
    <row r="35" spans="1:47" ht="12.75">
      <c r="A35" s="8" t="str">
        <f t="shared" si="0"/>
        <v>noGuadalupe Tagliaferri</v>
      </c>
      <c r="B35" s="8" t="str">
        <f t="shared" si="1"/>
        <v>2019Guadalupe Tagliaferri</v>
      </c>
      <c r="C35" s="8" t="str">
        <f t="shared" si="2"/>
        <v>2018Guadalupe Tagliaferri</v>
      </c>
      <c r="D35" s="8" t="str">
        <f t="shared" si="3"/>
        <v>2017Guadalupe Tagliaferri</v>
      </c>
      <c r="E35" s="8" t="str">
        <f t="shared" si="4"/>
        <v>2016Guadalupe Tagliaferri</v>
      </c>
      <c r="F35" s="8" t="str">
        <f t="shared" si="5"/>
        <v>2015Guadalupe Tagliaferri</v>
      </c>
      <c r="G35" s="9">
        <v>2</v>
      </c>
      <c r="H35" s="10" t="s">
        <v>72</v>
      </c>
      <c r="I35" s="9" t="s">
        <v>73</v>
      </c>
      <c r="J35" s="11">
        <v>42347</v>
      </c>
      <c r="K35" s="9" t="s">
        <v>76</v>
      </c>
      <c r="L35" s="9" t="s">
        <v>75</v>
      </c>
      <c r="M35" s="21">
        <v>2015</v>
      </c>
      <c r="N35" s="21">
        <f t="shared" si="6"/>
        <v>2015</v>
      </c>
      <c r="O35" s="21">
        <f>IF(AND($M35&lt;=O$1,$T35&gt;=O$1),O$1,"no")</f>
        <v>2016</v>
      </c>
      <c r="P35" s="21">
        <f>IF(AND($M35&lt;=P$1,$T35&gt;=P$1),P$1,"no")</f>
        <v>2017</v>
      </c>
      <c r="Q35" s="21">
        <f>IF(AND($M35&lt;=Q$1,$T35&gt;=Q$1),Q$1,"no")</f>
        <v>2018</v>
      </c>
      <c r="R35" s="21">
        <f t="shared" si="7"/>
        <v>2019</v>
      </c>
      <c r="S35" s="21" t="str">
        <f>IF(AND($M35&lt;=S$1,$T35&gt;=S$1),S$1,"no")</f>
        <v>no</v>
      </c>
      <c r="T35" s="9">
        <v>2019</v>
      </c>
      <c r="U35" s="9" t="s">
        <v>34</v>
      </c>
      <c r="V35" s="9">
        <v>1</v>
      </c>
      <c r="W35" s="9" t="s">
        <v>77</v>
      </c>
      <c r="X35" s="9">
        <v>0</v>
      </c>
      <c r="Y35" s="9">
        <v>1</v>
      </c>
      <c r="Z35" s="9">
        <v>0</v>
      </c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</row>
    <row r="36" spans="1:47" ht="12.75">
      <c r="A36" s="8" t="str">
        <f t="shared" si="0"/>
        <v>noAna María Bou Pérez</v>
      </c>
      <c r="B36" s="8" t="str">
        <f t="shared" si="1"/>
        <v>2019Ana María Bou Pérez</v>
      </c>
      <c r="C36" s="8" t="str">
        <f t="shared" si="2"/>
        <v>2018Ana María Bou Pérez</v>
      </c>
      <c r="D36" s="8" t="str">
        <f t="shared" si="3"/>
        <v>2017Ana María Bou Pérez</v>
      </c>
      <c r="E36" s="8" t="str">
        <f t="shared" si="4"/>
        <v>2016Ana María Bou Pérez</v>
      </c>
      <c r="F36" s="8" t="str">
        <f t="shared" si="5"/>
        <v>2015Ana María Bou Pérez</v>
      </c>
      <c r="G36" s="9">
        <v>2</v>
      </c>
      <c r="H36" s="10" t="s">
        <v>72</v>
      </c>
      <c r="I36" s="9" t="s">
        <v>73</v>
      </c>
      <c r="J36" s="11">
        <v>42347</v>
      </c>
      <c r="K36" s="9" t="s">
        <v>78</v>
      </c>
      <c r="L36" s="9" t="s">
        <v>75</v>
      </c>
      <c r="M36" s="21">
        <v>2015</v>
      </c>
      <c r="N36" s="21">
        <f t="shared" si="6"/>
        <v>2015</v>
      </c>
      <c r="O36" s="21">
        <f>IF(AND($M36&lt;=O$1,$T36&gt;=O$1),O$1,"no")</f>
        <v>2016</v>
      </c>
      <c r="P36" s="21">
        <f>IF(AND($M36&lt;=P$1,$T36&gt;=P$1),P$1,"no")</f>
        <v>2017</v>
      </c>
      <c r="Q36" s="21">
        <f>IF(AND($M36&lt;=Q$1,$T36&gt;=Q$1),Q$1,"no")</f>
        <v>2018</v>
      </c>
      <c r="R36" s="21">
        <f t="shared" si="7"/>
        <v>2019</v>
      </c>
      <c r="S36" s="21" t="str">
        <f>IF(AND($M36&lt;=S$1,$T36&gt;=S$1),S$1,"no")</f>
        <v>no</v>
      </c>
      <c r="T36" s="9">
        <v>2019</v>
      </c>
      <c r="U36" s="9" t="s">
        <v>34</v>
      </c>
      <c r="V36" s="9">
        <v>1</v>
      </c>
      <c r="W36" s="9" t="s">
        <v>35</v>
      </c>
      <c r="X36" s="9">
        <v>0</v>
      </c>
      <c r="Y36" s="9">
        <v>1</v>
      </c>
      <c r="Z36" s="9">
        <v>0</v>
      </c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</row>
    <row r="37" spans="1:47" ht="12.75">
      <c r="A37" s="8" t="str">
        <f t="shared" si="0"/>
        <v>noSoledad Acuña</v>
      </c>
      <c r="B37" s="8" t="str">
        <f t="shared" si="1"/>
        <v>2019Soledad Acuña</v>
      </c>
      <c r="C37" s="8" t="str">
        <f t="shared" si="2"/>
        <v>2018Soledad Acuña</v>
      </c>
      <c r="D37" s="8" t="str">
        <f t="shared" si="3"/>
        <v>2017Soledad Acuña</v>
      </c>
      <c r="E37" s="8" t="str">
        <f t="shared" si="4"/>
        <v>2016Soledad Acuña</v>
      </c>
      <c r="F37" s="8" t="str">
        <f t="shared" si="5"/>
        <v>2015Soledad Acuña</v>
      </c>
      <c r="G37" s="9">
        <v>2</v>
      </c>
      <c r="H37" s="10" t="s">
        <v>72</v>
      </c>
      <c r="I37" s="9" t="s">
        <v>73</v>
      </c>
      <c r="J37" s="11">
        <v>42347</v>
      </c>
      <c r="K37" s="9" t="s">
        <v>79</v>
      </c>
      <c r="L37" s="9" t="s">
        <v>75</v>
      </c>
      <c r="M37" s="21">
        <v>2015</v>
      </c>
      <c r="N37" s="21">
        <f t="shared" si="6"/>
        <v>2015</v>
      </c>
      <c r="O37" s="21">
        <f>IF(AND($M37&lt;=O$1,$T37&gt;=O$1),O$1,"no")</f>
        <v>2016</v>
      </c>
      <c r="P37" s="21">
        <f>IF(AND($M37&lt;=P$1,$T37&gt;=P$1),P$1,"no")</f>
        <v>2017</v>
      </c>
      <c r="Q37" s="21">
        <f>IF(AND($M37&lt;=Q$1,$T37&gt;=Q$1),Q$1,"no")</f>
        <v>2018</v>
      </c>
      <c r="R37" s="21">
        <f t="shared" si="7"/>
        <v>2019</v>
      </c>
      <c r="S37" s="21" t="str">
        <f>IF(AND($M37&lt;=S$1,$T37&gt;=S$1),S$1,"no")</f>
        <v>no</v>
      </c>
      <c r="T37" s="9">
        <v>2019</v>
      </c>
      <c r="U37" s="9" t="s">
        <v>34</v>
      </c>
      <c r="V37" s="9">
        <v>1</v>
      </c>
      <c r="W37" s="9" t="s">
        <v>27</v>
      </c>
      <c r="X37" s="9">
        <v>0</v>
      </c>
      <c r="Y37" s="9">
        <v>1</v>
      </c>
      <c r="Z37" s="9">
        <v>0</v>
      </c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</row>
    <row r="38" spans="1:47" ht="12.75">
      <c r="A38" s="8" t="str">
        <f t="shared" si="0"/>
        <v>noMartín Ocampo</v>
      </c>
      <c r="B38" s="8" t="str">
        <f t="shared" si="1"/>
        <v>noMartín Ocampo</v>
      </c>
      <c r="C38" s="8" t="str">
        <f t="shared" si="2"/>
        <v>2018Martín Ocampo</v>
      </c>
      <c r="D38" s="8" t="str">
        <f t="shared" si="3"/>
        <v>2017Martín Ocampo</v>
      </c>
      <c r="E38" s="8" t="str">
        <f t="shared" si="4"/>
        <v>2016Martín Ocampo</v>
      </c>
      <c r="F38" s="8" t="str">
        <f t="shared" si="5"/>
        <v>2015Martín Ocampo</v>
      </c>
      <c r="G38" s="9">
        <v>2</v>
      </c>
      <c r="H38" s="10" t="s">
        <v>72</v>
      </c>
      <c r="I38" s="9" t="s">
        <v>73</v>
      </c>
      <c r="J38" s="11">
        <v>42347</v>
      </c>
      <c r="K38" s="9" t="s">
        <v>80</v>
      </c>
      <c r="L38" s="9" t="s">
        <v>75</v>
      </c>
      <c r="M38" s="21">
        <v>2015</v>
      </c>
      <c r="N38" s="21">
        <f t="shared" si="6"/>
        <v>2015</v>
      </c>
      <c r="O38" s="21">
        <f>IF(AND($M38&lt;=O$1,$T38&gt;=O$1),O$1,"no")</f>
        <v>2016</v>
      </c>
      <c r="P38" s="21">
        <f>IF(AND($M38&lt;=P$1,$T38&gt;=P$1),P$1,"no")</f>
        <v>2017</v>
      </c>
      <c r="Q38" s="21">
        <f>IF(AND($M38&lt;=Q$1,$T38&gt;=Q$1),Q$1,"no")</f>
        <v>2018</v>
      </c>
      <c r="R38" s="21" t="str">
        <f t="shared" si="7"/>
        <v>no</v>
      </c>
      <c r="S38" s="21" t="str">
        <f>IF(AND($M38&lt;=S$1,$T38&gt;=S$1),S$1,"no")</f>
        <v>no</v>
      </c>
      <c r="T38" s="9">
        <v>2018</v>
      </c>
      <c r="U38" s="9" t="s">
        <v>18</v>
      </c>
      <c r="V38" s="9">
        <v>0</v>
      </c>
      <c r="W38" s="9" t="s">
        <v>81</v>
      </c>
      <c r="X38" s="9">
        <v>1</v>
      </c>
      <c r="Y38" s="9">
        <v>1</v>
      </c>
      <c r="Z38" s="9">
        <v>0</v>
      </c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</row>
    <row r="39" spans="1:47" ht="12.75">
      <c r="A39" s="8" t="str">
        <f t="shared" si="0"/>
        <v>noDarío Lopérfido</v>
      </c>
      <c r="B39" s="8" t="str">
        <f t="shared" si="1"/>
        <v>noDarío Lopérfido</v>
      </c>
      <c r="C39" s="8" t="str">
        <f t="shared" si="2"/>
        <v>noDarío Lopérfido</v>
      </c>
      <c r="D39" s="8" t="str">
        <f t="shared" si="3"/>
        <v>noDarío Lopérfido</v>
      </c>
      <c r="E39" s="8" t="str">
        <f t="shared" si="4"/>
        <v>2016Darío Lopérfido</v>
      </c>
      <c r="F39" s="8" t="str">
        <f t="shared" si="5"/>
        <v>2015Darío Lopérfido</v>
      </c>
      <c r="G39" s="9">
        <v>2</v>
      </c>
      <c r="H39" s="10" t="s">
        <v>72</v>
      </c>
      <c r="I39" s="9" t="s">
        <v>73</v>
      </c>
      <c r="J39" s="11">
        <v>42347</v>
      </c>
      <c r="K39" s="9" t="s">
        <v>82</v>
      </c>
      <c r="L39" s="9" t="s">
        <v>75</v>
      </c>
      <c r="M39" s="21">
        <v>2015</v>
      </c>
      <c r="N39" s="21">
        <f t="shared" si="6"/>
        <v>2015</v>
      </c>
      <c r="O39" s="21">
        <f>IF(AND($M39&lt;=O$1,$T39&gt;=O$1),O$1,"no")</f>
        <v>2016</v>
      </c>
      <c r="P39" s="21" t="str">
        <f>IF(AND($M39&lt;=P$1,$T39&gt;=P$1),P$1,"no")</f>
        <v>no</v>
      </c>
      <c r="Q39" s="21" t="str">
        <f>IF(AND($M39&lt;=Q$1,$T39&gt;=Q$1),Q$1,"no")</f>
        <v>no</v>
      </c>
      <c r="R39" s="21" t="str">
        <f t="shared" si="7"/>
        <v>no</v>
      </c>
      <c r="S39" s="21" t="str">
        <f>IF(AND($M39&lt;=S$1,$T39&gt;=S$1),S$1,"no")</f>
        <v>no</v>
      </c>
      <c r="T39" s="9">
        <v>2016</v>
      </c>
      <c r="U39" s="9" t="s">
        <v>18</v>
      </c>
      <c r="V39" s="9">
        <v>0</v>
      </c>
      <c r="W39" s="9" t="s">
        <v>83</v>
      </c>
      <c r="X39" s="9">
        <v>1</v>
      </c>
      <c r="Y39" s="9">
        <v>1</v>
      </c>
      <c r="Z39" s="9">
        <v>0</v>
      </c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</row>
    <row r="40" spans="1:47" ht="12.75">
      <c r="A40" s="8" t="str">
        <f t="shared" si="0"/>
        <v>noEduardo Macchiavelli</v>
      </c>
      <c r="B40" s="8" t="str">
        <f t="shared" si="1"/>
        <v>2019Eduardo Macchiavelli</v>
      </c>
      <c r="C40" s="8" t="str">
        <f t="shared" si="2"/>
        <v>2018Eduardo Macchiavelli</v>
      </c>
      <c r="D40" s="8" t="str">
        <f t="shared" si="3"/>
        <v>2017Eduardo Macchiavelli</v>
      </c>
      <c r="E40" s="8" t="str">
        <f t="shared" si="4"/>
        <v>2016Eduardo Macchiavelli</v>
      </c>
      <c r="F40" s="8" t="str">
        <f t="shared" si="5"/>
        <v>2015Eduardo Macchiavelli</v>
      </c>
      <c r="G40" s="9">
        <v>2</v>
      </c>
      <c r="H40" s="10" t="s">
        <v>72</v>
      </c>
      <c r="I40" s="9" t="s">
        <v>73</v>
      </c>
      <c r="J40" s="11">
        <v>42347</v>
      </c>
      <c r="K40" s="9" t="s">
        <v>84</v>
      </c>
      <c r="L40" s="9" t="s">
        <v>75</v>
      </c>
      <c r="M40" s="21">
        <v>2015</v>
      </c>
      <c r="N40" s="21">
        <f t="shared" si="6"/>
        <v>2015</v>
      </c>
      <c r="O40" s="21">
        <f>IF(AND($M40&lt;=O$1,$T40&gt;=O$1),O$1,"no")</f>
        <v>2016</v>
      </c>
      <c r="P40" s="21">
        <f>IF(AND($M40&lt;=P$1,$T40&gt;=P$1),P$1,"no")</f>
        <v>2017</v>
      </c>
      <c r="Q40" s="21">
        <f>IF(AND($M40&lt;=Q$1,$T40&gt;=Q$1),Q$1,"no")</f>
        <v>2018</v>
      </c>
      <c r="R40" s="21">
        <f t="shared" si="7"/>
        <v>2019</v>
      </c>
      <c r="S40" s="21" t="str">
        <f>IF(AND($M40&lt;=S$1,$T40&gt;=S$1),S$1,"no")</f>
        <v>no</v>
      </c>
      <c r="T40" s="9">
        <v>2019</v>
      </c>
      <c r="U40" s="9" t="s">
        <v>18</v>
      </c>
      <c r="V40" s="9">
        <v>0</v>
      </c>
      <c r="W40" s="9" t="s">
        <v>85</v>
      </c>
      <c r="X40" s="9">
        <v>0</v>
      </c>
      <c r="Y40" s="9">
        <v>1</v>
      </c>
      <c r="Z40" s="9">
        <v>0</v>
      </c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</row>
    <row r="41" spans="1:47" ht="12.75">
      <c r="A41" s="8" t="str">
        <f t="shared" si="0"/>
        <v>noFranco Moccia</v>
      </c>
      <c r="B41" s="8" t="str">
        <f t="shared" si="1"/>
        <v>2019Franco Moccia</v>
      </c>
      <c r="C41" s="8" t="str">
        <f t="shared" si="2"/>
        <v>2018Franco Moccia</v>
      </c>
      <c r="D41" s="8" t="str">
        <f t="shared" si="3"/>
        <v>2017Franco Moccia</v>
      </c>
      <c r="E41" s="8" t="str">
        <f t="shared" si="4"/>
        <v>2016Franco Moccia</v>
      </c>
      <c r="F41" s="8" t="str">
        <f t="shared" si="5"/>
        <v>2015Franco Moccia</v>
      </c>
      <c r="G41" s="9">
        <v>2</v>
      </c>
      <c r="H41" s="10" t="s">
        <v>72</v>
      </c>
      <c r="I41" s="9" t="s">
        <v>73</v>
      </c>
      <c r="J41" s="11">
        <v>42347</v>
      </c>
      <c r="K41" s="9" t="s">
        <v>86</v>
      </c>
      <c r="L41" s="9" t="s">
        <v>75</v>
      </c>
      <c r="M41" s="21">
        <v>2015</v>
      </c>
      <c r="N41" s="21">
        <f t="shared" si="6"/>
        <v>2015</v>
      </c>
      <c r="O41" s="21">
        <f>IF(AND($M41&lt;=O$1,$T41&gt;=O$1),O$1,"no")</f>
        <v>2016</v>
      </c>
      <c r="P41" s="21">
        <f>IF(AND($M41&lt;=P$1,$T41&gt;=P$1),P$1,"no")</f>
        <v>2017</v>
      </c>
      <c r="Q41" s="21">
        <f>IF(AND($M41&lt;=Q$1,$T41&gt;=Q$1),Q$1,"no")</f>
        <v>2018</v>
      </c>
      <c r="R41" s="21">
        <f t="shared" si="7"/>
        <v>2019</v>
      </c>
      <c r="S41" s="21" t="str">
        <f>IF(AND($M41&lt;=S$1,$T41&gt;=S$1),S$1,"no")</f>
        <v>no</v>
      </c>
      <c r="T41" s="9">
        <v>2019</v>
      </c>
      <c r="U41" s="9" t="s">
        <v>18</v>
      </c>
      <c r="V41" s="9">
        <v>0</v>
      </c>
      <c r="W41" s="9" t="s">
        <v>87</v>
      </c>
      <c r="X41" s="9">
        <v>0</v>
      </c>
      <c r="Y41" s="9">
        <v>1</v>
      </c>
      <c r="Z41" s="9">
        <v>0</v>
      </c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</row>
    <row r="42" spans="1:47" ht="12.75">
      <c r="A42" s="8" t="str">
        <f t="shared" si="0"/>
        <v>noAndrés Freire</v>
      </c>
      <c r="B42" s="8" t="str">
        <f t="shared" si="1"/>
        <v>2019Andrés Freire</v>
      </c>
      <c r="C42" s="8" t="str">
        <f t="shared" si="2"/>
        <v>2018Andrés Freire</v>
      </c>
      <c r="D42" s="8" t="str">
        <f t="shared" si="3"/>
        <v>2017Andrés Freire</v>
      </c>
      <c r="E42" s="8" t="str">
        <f t="shared" si="4"/>
        <v>2016Andrés Freire</v>
      </c>
      <c r="F42" s="8" t="str">
        <f t="shared" si="5"/>
        <v>2015Andrés Freire</v>
      </c>
      <c r="G42" s="9">
        <v>2</v>
      </c>
      <c r="H42" s="10" t="s">
        <v>72</v>
      </c>
      <c r="I42" s="9" t="s">
        <v>73</v>
      </c>
      <c r="J42" s="11">
        <v>42347</v>
      </c>
      <c r="K42" s="9" t="s">
        <v>88</v>
      </c>
      <c r="L42" s="9" t="s">
        <v>75</v>
      </c>
      <c r="M42" s="21">
        <v>2015</v>
      </c>
      <c r="N42" s="21">
        <f t="shared" si="6"/>
        <v>2015</v>
      </c>
      <c r="O42" s="21">
        <f>IF(AND($M42&lt;=O$1,$T42&gt;=O$1),O$1,"no")</f>
        <v>2016</v>
      </c>
      <c r="P42" s="21">
        <f>IF(AND($M42&lt;=P$1,$T42&gt;=P$1),P$1,"no")</f>
        <v>2017</v>
      </c>
      <c r="Q42" s="21">
        <f>IF(AND($M42&lt;=Q$1,$T42&gt;=Q$1),Q$1,"no")</f>
        <v>2018</v>
      </c>
      <c r="R42" s="21">
        <f t="shared" si="7"/>
        <v>2019</v>
      </c>
      <c r="S42" s="21" t="str">
        <f>IF(AND($M42&lt;=S$1,$T42&gt;=S$1),S$1,"no")</f>
        <v>no</v>
      </c>
      <c r="T42" s="9">
        <v>2019</v>
      </c>
      <c r="U42" s="9" t="s">
        <v>18</v>
      </c>
      <c r="V42" s="9">
        <v>0</v>
      </c>
      <c r="W42" s="9" t="s">
        <v>89</v>
      </c>
      <c r="X42" s="9">
        <v>0</v>
      </c>
      <c r="Y42" s="9">
        <v>1</v>
      </c>
      <c r="Z42" s="9">
        <v>0</v>
      </c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</row>
    <row r="43" spans="1:47" ht="12.75">
      <c r="A43" s="8" t="str">
        <f t="shared" si="0"/>
        <v>noMartín Mura</v>
      </c>
      <c r="B43" s="8" t="str">
        <f t="shared" si="1"/>
        <v>2019Martín Mura</v>
      </c>
      <c r="C43" s="8" t="str">
        <f t="shared" si="2"/>
        <v>2018Martín Mura</v>
      </c>
      <c r="D43" s="8" t="str">
        <f t="shared" si="3"/>
        <v>2017Martín Mura</v>
      </c>
      <c r="E43" s="8" t="str">
        <f t="shared" si="4"/>
        <v>2016Martín Mura</v>
      </c>
      <c r="F43" s="8" t="str">
        <f t="shared" si="5"/>
        <v>2015Martín Mura</v>
      </c>
      <c r="G43" s="9">
        <v>2</v>
      </c>
      <c r="H43" s="10" t="s">
        <v>72</v>
      </c>
      <c r="I43" s="9" t="s">
        <v>73</v>
      </c>
      <c r="J43" s="11">
        <v>42347</v>
      </c>
      <c r="K43" s="9" t="s">
        <v>90</v>
      </c>
      <c r="L43" s="9" t="s">
        <v>75</v>
      </c>
      <c r="M43" s="21">
        <v>2015</v>
      </c>
      <c r="N43" s="21">
        <f t="shared" si="6"/>
        <v>2015</v>
      </c>
      <c r="O43" s="21">
        <f>IF(AND($M43&lt;=O$1,$T43&gt;=O$1),O$1,"no")</f>
        <v>2016</v>
      </c>
      <c r="P43" s="21">
        <f>IF(AND($M43&lt;=P$1,$T43&gt;=P$1),P$1,"no")</f>
        <v>2017</v>
      </c>
      <c r="Q43" s="21">
        <f>IF(AND($M43&lt;=Q$1,$T43&gt;=Q$1),Q$1,"no")</f>
        <v>2018</v>
      </c>
      <c r="R43" s="21">
        <f t="shared" si="7"/>
        <v>2019</v>
      </c>
      <c r="S43" s="21" t="str">
        <f>IF(AND($M43&lt;=S$1,$T43&gt;=S$1),S$1,"no")</f>
        <v>no</v>
      </c>
      <c r="T43" s="9">
        <v>2019</v>
      </c>
      <c r="U43" s="9" t="s">
        <v>18</v>
      </c>
      <c r="V43" s="9">
        <v>0</v>
      </c>
      <c r="W43" s="9" t="s">
        <v>91</v>
      </c>
      <c r="X43" s="9">
        <v>0</v>
      </c>
      <c r="Y43" s="9">
        <v>1</v>
      </c>
      <c r="Z43" s="9">
        <v>0</v>
      </c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</row>
    <row r="44" spans="1:47" ht="12.75">
      <c r="A44" s="8" t="str">
        <f t="shared" si="0"/>
        <v>noBruno Screnc</v>
      </c>
      <c r="B44" s="8" t="str">
        <f t="shared" si="1"/>
        <v>2019Bruno Screnc</v>
      </c>
      <c r="C44" s="8" t="str">
        <f t="shared" si="2"/>
        <v>2018Bruno Screnc</v>
      </c>
      <c r="D44" s="8" t="str">
        <f t="shared" si="3"/>
        <v>2017Bruno Screnc</v>
      </c>
      <c r="E44" s="8" t="str">
        <f t="shared" si="4"/>
        <v>2016Bruno Screnc</v>
      </c>
      <c r="F44" s="8" t="str">
        <f t="shared" si="5"/>
        <v>2015Bruno Screnc</v>
      </c>
      <c r="G44" s="9">
        <v>2</v>
      </c>
      <c r="H44" s="10" t="s">
        <v>72</v>
      </c>
      <c r="I44" s="9" t="s">
        <v>73</v>
      </c>
      <c r="J44" s="11">
        <v>42347</v>
      </c>
      <c r="K44" s="9" t="s">
        <v>92</v>
      </c>
      <c r="L44" s="9" t="s">
        <v>75</v>
      </c>
      <c r="M44" s="21">
        <v>2015</v>
      </c>
      <c r="N44" s="21">
        <f t="shared" si="6"/>
        <v>2015</v>
      </c>
      <c r="O44" s="21">
        <f>IF(AND($M44&lt;=O$1,$T44&gt;=O$1),O$1,"no")</f>
        <v>2016</v>
      </c>
      <c r="P44" s="21">
        <f>IF(AND($M44&lt;=P$1,$T44&gt;=P$1),P$1,"no")</f>
        <v>2017</v>
      </c>
      <c r="Q44" s="21">
        <f>IF(AND($M44&lt;=Q$1,$T44&gt;=Q$1),Q$1,"no")</f>
        <v>2018</v>
      </c>
      <c r="R44" s="21">
        <f t="shared" si="7"/>
        <v>2019</v>
      </c>
      <c r="S44" s="21" t="str">
        <f>IF(AND($M44&lt;=S$1,$T44&gt;=S$1),S$1,"no")</f>
        <v>no</v>
      </c>
      <c r="T44" s="9">
        <v>2019</v>
      </c>
      <c r="U44" s="9" t="s">
        <v>18</v>
      </c>
      <c r="V44" s="9">
        <v>0</v>
      </c>
      <c r="W44" s="9" t="s">
        <v>41</v>
      </c>
      <c r="X44" s="9">
        <v>0</v>
      </c>
      <c r="Y44" s="9">
        <v>1</v>
      </c>
      <c r="Z44" s="9">
        <v>0</v>
      </c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</row>
    <row r="45" spans="1:47" ht="12.75">
      <c r="A45" s="8" t="str">
        <f t="shared" si="0"/>
        <v>noÁngel Mahler</v>
      </c>
      <c r="B45" s="8" t="str">
        <f t="shared" si="1"/>
        <v>noÁngel Mahler</v>
      </c>
      <c r="C45" s="8" t="str">
        <f t="shared" si="2"/>
        <v>noÁngel Mahler</v>
      </c>
      <c r="D45" s="8" t="str">
        <f t="shared" si="3"/>
        <v>2017Ángel Mahler</v>
      </c>
      <c r="E45" s="8" t="str">
        <f t="shared" si="4"/>
        <v>2016Ángel Mahler</v>
      </c>
      <c r="F45" s="8" t="str">
        <f t="shared" si="5"/>
        <v>noÁngel Mahler</v>
      </c>
      <c r="G45" s="9">
        <v>2</v>
      </c>
      <c r="H45" s="10" t="s">
        <v>72</v>
      </c>
      <c r="I45" s="9" t="s">
        <v>73</v>
      </c>
      <c r="J45" s="11">
        <v>42347</v>
      </c>
      <c r="K45" s="9" t="s">
        <v>93</v>
      </c>
      <c r="L45" s="9" t="s">
        <v>75</v>
      </c>
      <c r="M45" s="21">
        <v>2016</v>
      </c>
      <c r="N45" s="21" t="str">
        <f t="shared" si="6"/>
        <v>no</v>
      </c>
      <c r="O45" s="21">
        <f>IF(AND($M45&lt;=O$1,$T45&gt;=O$1),O$1,"no")</f>
        <v>2016</v>
      </c>
      <c r="P45" s="21">
        <f>IF(AND($M45&lt;=P$1,$T45&gt;=P$1),P$1,"no")</f>
        <v>2017</v>
      </c>
      <c r="Q45" s="21" t="str">
        <f>IF(AND($M45&lt;=Q$1,$T45&gt;=Q$1),Q$1,"no")</f>
        <v>no</v>
      </c>
      <c r="R45" s="21" t="str">
        <f t="shared" si="7"/>
        <v>no</v>
      </c>
      <c r="S45" s="21" t="str">
        <f>IF(AND($M45&lt;=S$1,$T45&gt;=S$1),S$1,"no")</f>
        <v>no</v>
      </c>
      <c r="T45" s="9">
        <v>2017</v>
      </c>
      <c r="U45" s="9" t="s">
        <v>18</v>
      </c>
      <c r="V45" s="9">
        <v>0</v>
      </c>
      <c r="W45" s="9" t="s">
        <v>83</v>
      </c>
      <c r="X45" s="9">
        <v>1</v>
      </c>
      <c r="Y45" s="9">
        <v>1</v>
      </c>
      <c r="Z45" s="9">
        <v>0</v>
      </c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</row>
    <row r="46" spans="1:47" ht="12.75">
      <c r="A46" s="8" t="str">
        <f t="shared" si="0"/>
        <v>noEnrique Avogadro</v>
      </c>
      <c r="B46" s="8" t="str">
        <f t="shared" si="1"/>
        <v>2019Enrique Avogadro</v>
      </c>
      <c r="C46" s="8" t="str">
        <f t="shared" si="2"/>
        <v>2018Enrique Avogadro</v>
      </c>
      <c r="D46" s="8" t="str">
        <f t="shared" si="3"/>
        <v>2017Enrique Avogadro</v>
      </c>
      <c r="E46" s="8" t="str">
        <f t="shared" si="4"/>
        <v>noEnrique Avogadro</v>
      </c>
      <c r="F46" s="8" t="str">
        <f t="shared" si="5"/>
        <v>noEnrique Avogadro</v>
      </c>
      <c r="G46" s="9">
        <v>2</v>
      </c>
      <c r="H46" s="10" t="s">
        <v>72</v>
      </c>
      <c r="I46" s="9" t="s">
        <v>73</v>
      </c>
      <c r="J46" s="11">
        <v>42347</v>
      </c>
      <c r="K46" s="9" t="s">
        <v>94</v>
      </c>
      <c r="L46" s="9" t="s">
        <v>75</v>
      </c>
      <c r="M46" s="21">
        <v>2017</v>
      </c>
      <c r="N46" s="21" t="str">
        <f t="shared" si="6"/>
        <v>no</v>
      </c>
      <c r="O46" s="21" t="str">
        <f>IF(AND($M46&lt;=O$1,$T46&gt;=O$1),O$1,"no")</f>
        <v>no</v>
      </c>
      <c r="P46" s="21">
        <f>IF(AND($M46&lt;=P$1,$T46&gt;=P$1),P$1,"no")</f>
        <v>2017</v>
      </c>
      <c r="Q46" s="21">
        <f>IF(AND($M46&lt;=Q$1,$T46&gt;=Q$1),Q$1,"no")</f>
        <v>2018</v>
      </c>
      <c r="R46" s="21">
        <f t="shared" si="7"/>
        <v>2019</v>
      </c>
      <c r="S46" s="21" t="str">
        <f>IF(AND($M46&lt;=S$1,$T46&gt;=S$1),S$1,"no")</f>
        <v>no</v>
      </c>
      <c r="T46" s="9">
        <v>2019</v>
      </c>
      <c r="U46" s="9" t="s">
        <v>18</v>
      </c>
      <c r="V46" s="9">
        <v>0</v>
      </c>
      <c r="W46" s="9" t="s">
        <v>83</v>
      </c>
      <c r="X46" s="9">
        <v>0</v>
      </c>
      <c r="Y46" s="9">
        <v>1</v>
      </c>
      <c r="Z46" s="9">
        <v>0</v>
      </c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</row>
    <row r="47" spans="1:47" ht="12.75">
      <c r="A47" s="8" t="str">
        <f t="shared" si="0"/>
        <v>noDiego Santilli</v>
      </c>
      <c r="B47" s="8" t="str">
        <f t="shared" si="1"/>
        <v>2019Diego Santilli</v>
      </c>
      <c r="C47" s="8" t="str">
        <f t="shared" si="2"/>
        <v>2018Diego Santilli</v>
      </c>
      <c r="D47" s="8" t="str">
        <f t="shared" si="3"/>
        <v>2017Diego Santilli</v>
      </c>
      <c r="E47" s="8" t="str">
        <f t="shared" si="4"/>
        <v>noDiego Santilli</v>
      </c>
      <c r="F47" s="8" t="str">
        <f t="shared" si="5"/>
        <v>noDiego Santilli</v>
      </c>
      <c r="G47" s="9">
        <v>2</v>
      </c>
      <c r="H47" s="10" t="s">
        <v>72</v>
      </c>
      <c r="I47" s="9" t="s">
        <v>73</v>
      </c>
      <c r="J47" s="11">
        <v>42347</v>
      </c>
      <c r="K47" s="9" t="s">
        <v>95</v>
      </c>
      <c r="L47" s="9" t="s">
        <v>75</v>
      </c>
      <c r="M47" s="21">
        <v>2017</v>
      </c>
      <c r="N47" s="21" t="str">
        <f t="shared" si="6"/>
        <v>no</v>
      </c>
      <c r="O47" s="21" t="str">
        <f>IF(AND($M47&lt;=O$1,$T47&gt;=O$1),O$1,"no")</f>
        <v>no</v>
      </c>
      <c r="P47" s="21">
        <f>IF(AND($M47&lt;=P$1,$T47&gt;=P$1),P$1,"no")</f>
        <v>2017</v>
      </c>
      <c r="Q47" s="21">
        <f>IF(AND($M47&lt;=Q$1,$T47&gt;=Q$1),Q$1,"no")</f>
        <v>2018</v>
      </c>
      <c r="R47" s="21">
        <f t="shared" si="7"/>
        <v>2019</v>
      </c>
      <c r="S47" s="21" t="str">
        <f>IF(AND($M47&lt;=S$1,$T47&gt;=S$1),S$1,"no")</f>
        <v>no</v>
      </c>
      <c r="T47" s="9">
        <v>2019</v>
      </c>
      <c r="U47" s="9" t="s">
        <v>18</v>
      </c>
      <c r="V47" s="9">
        <v>0</v>
      </c>
      <c r="W47" s="9" t="s">
        <v>23</v>
      </c>
      <c r="X47" s="9">
        <v>0</v>
      </c>
      <c r="Y47" s="9">
        <v>1</v>
      </c>
      <c r="Z47" s="9">
        <v>0</v>
      </c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</row>
    <row r="48" spans="1:47" ht="12.75">
      <c r="A48" s="8" t="str">
        <f t="shared" si="0"/>
        <v>2020Felipe Oscar Miguel</v>
      </c>
      <c r="B48" s="8" t="str">
        <f t="shared" si="1"/>
        <v>noFelipe Oscar Miguel</v>
      </c>
      <c r="C48" s="8" t="str">
        <f t="shared" si="2"/>
        <v>noFelipe Oscar Miguel</v>
      </c>
      <c r="D48" s="8" t="str">
        <f t="shared" si="3"/>
        <v>noFelipe Oscar Miguel</v>
      </c>
      <c r="E48" s="8" t="str">
        <f t="shared" si="4"/>
        <v>noFelipe Oscar Miguel</v>
      </c>
      <c r="F48" s="8" t="str">
        <f t="shared" si="5"/>
        <v>noFelipe Oscar Miguel</v>
      </c>
      <c r="G48" s="9">
        <v>2</v>
      </c>
      <c r="H48" s="10" t="s">
        <v>72</v>
      </c>
      <c r="I48" s="9" t="s">
        <v>96</v>
      </c>
      <c r="J48" s="11">
        <v>43808</v>
      </c>
      <c r="K48" s="9" t="s">
        <v>97</v>
      </c>
      <c r="L48" s="9" t="s">
        <v>98</v>
      </c>
      <c r="M48" s="21">
        <v>2019</v>
      </c>
      <c r="N48" s="21" t="str">
        <f t="shared" si="6"/>
        <v>no</v>
      </c>
      <c r="O48" s="21" t="str">
        <f>IF(AND($M48&lt;=O$1,$T48&gt;=O$1),O$1,"no")</f>
        <v>no</v>
      </c>
      <c r="P48" s="21" t="str">
        <f>IF(AND($M48&lt;=P$1,$T48&gt;=P$1),P$1,"no")</f>
        <v>no</v>
      </c>
      <c r="Q48" s="21" t="str">
        <f>IF(AND($M48&lt;=Q$1,$T48&gt;=Q$1),Q$1,"no")</f>
        <v>no</v>
      </c>
      <c r="R48" s="21" t="str">
        <f t="shared" si="7"/>
        <v>no</v>
      </c>
      <c r="S48" s="21">
        <f>IF(AND($M48&lt;=S$1,$T48&gt;=S$1),S$1,"no")</f>
        <v>2020</v>
      </c>
      <c r="T48" s="9" t="s">
        <v>50</v>
      </c>
      <c r="U48" s="9" t="s">
        <v>18</v>
      </c>
      <c r="V48" s="9">
        <v>0</v>
      </c>
      <c r="W48" s="9" t="s">
        <v>45</v>
      </c>
      <c r="X48" s="9">
        <v>0</v>
      </c>
      <c r="Y48" s="9">
        <v>1</v>
      </c>
      <c r="Z48" s="9">
        <v>0</v>
      </c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</row>
    <row r="49" spans="1:47" ht="12.75">
      <c r="A49" s="8" t="str">
        <f t="shared" si="0"/>
        <v>2020Martín Mura</v>
      </c>
      <c r="B49" s="8" t="str">
        <f t="shared" si="1"/>
        <v>noMartín Mura</v>
      </c>
      <c r="C49" s="8" t="str">
        <f t="shared" si="2"/>
        <v>noMartín Mura</v>
      </c>
      <c r="D49" s="8" t="str">
        <f t="shared" si="3"/>
        <v>noMartín Mura</v>
      </c>
      <c r="E49" s="8" t="str">
        <f t="shared" si="4"/>
        <v>noMartín Mura</v>
      </c>
      <c r="F49" s="8" t="str">
        <f t="shared" si="5"/>
        <v>noMartín Mura</v>
      </c>
      <c r="G49" s="9">
        <v>2</v>
      </c>
      <c r="H49" s="10" t="s">
        <v>72</v>
      </c>
      <c r="I49" s="9" t="s">
        <v>96</v>
      </c>
      <c r="J49" s="11">
        <v>43808</v>
      </c>
      <c r="K49" s="9" t="s">
        <v>90</v>
      </c>
      <c r="L49" s="9" t="s">
        <v>98</v>
      </c>
      <c r="M49" s="21">
        <v>2019</v>
      </c>
      <c r="N49" s="21" t="str">
        <f t="shared" si="6"/>
        <v>no</v>
      </c>
      <c r="O49" s="21" t="str">
        <f>IF(AND($M49&lt;=O$1,$T49&gt;=O$1),O$1,"no")</f>
        <v>no</v>
      </c>
      <c r="P49" s="21" t="str">
        <f>IF(AND($M49&lt;=P$1,$T49&gt;=P$1),P$1,"no")</f>
        <v>no</v>
      </c>
      <c r="Q49" s="21" t="str">
        <f>IF(AND($M49&lt;=Q$1,$T49&gt;=Q$1),Q$1,"no")</f>
        <v>no</v>
      </c>
      <c r="R49" s="21" t="str">
        <f t="shared" si="7"/>
        <v>no</v>
      </c>
      <c r="S49" s="21">
        <f>IF(AND($M49&lt;=S$1,$T49&gt;=S$1),S$1,"no")</f>
        <v>2020</v>
      </c>
      <c r="T49" s="9" t="s">
        <v>50</v>
      </c>
      <c r="U49" s="9" t="s">
        <v>18</v>
      </c>
      <c r="V49" s="9">
        <v>0</v>
      </c>
      <c r="W49" s="9" t="s">
        <v>59</v>
      </c>
      <c r="X49" s="9">
        <v>0</v>
      </c>
      <c r="Y49" s="9">
        <v>1</v>
      </c>
      <c r="Z49" s="9">
        <v>0</v>
      </c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</row>
    <row r="50" spans="1:47" ht="12.75">
      <c r="A50" s="8" t="str">
        <f t="shared" si="0"/>
        <v>2020Diego César Santilli</v>
      </c>
      <c r="B50" s="8" t="str">
        <f t="shared" si="1"/>
        <v>noDiego César Santilli</v>
      </c>
      <c r="C50" s="8" t="str">
        <f t="shared" si="2"/>
        <v>noDiego César Santilli</v>
      </c>
      <c r="D50" s="8" t="str">
        <f t="shared" si="3"/>
        <v>noDiego César Santilli</v>
      </c>
      <c r="E50" s="8" t="str">
        <f t="shared" si="4"/>
        <v>noDiego César Santilli</v>
      </c>
      <c r="F50" s="8" t="str">
        <f t="shared" si="5"/>
        <v>noDiego César Santilli</v>
      </c>
      <c r="G50" s="9">
        <v>2</v>
      </c>
      <c r="H50" s="10" t="s">
        <v>72</v>
      </c>
      <c r="I50" s="9" t="s">
        <v>96</v>
      </c>
      <c r="J50" s="11">
        <v>43808</v>
      </c>
      <c r="K50" s="9" t="s">
        <v>99</v>
      </c>
      <c r="L50" s="9" t="s">
        <v>98</v>
      </c>
      <c r="M50" s="21">
        <v>2019</v>
      </c>
      <c r="N50" s="21" t="str">
        <f t="shared" si="6"/>
        <v>no</v>
      </c>
      <c r="O50" s="21" t="str">
        <f>IF(AND($M50&lt;=O$1,$T50&gt;=O$1),O$1,"no")</f>
        <v>no</v>
      </c>
      <c r="P50" s="21" t="str">
        <f>IF(AND($M50&lt;=P$1,$T50&gt;=P$1),P$1,"no")</f>
        <v>no</v>
      </c>
      <c r="Q50" s="21" t="str">
        <f>IF(AND($M50&lt;=Q$1,$T50&gt;=Q$1),Q$1,"no")</f>
        <v>no</v>
      </c>
      <c r="R50" s="21" t="str">
        <f t="shared" si="7"/>
        <v>no</v>
      </c>
      <c r="S50" s="21">
        <f>IF(AND($M50&lt;=S$1,$T50&gt;=S$1),S$1,"no")</f>
        <v>2020</v>
      </c>
      <c r="T50" s="9" t="s">
        <v>50</v>
      </c>
      <c r="U50" s="9" t="s">
        <v>18</v>
      </c>
      <c r="V50" s="9">
        <v>0</v>
      </c>
      <c r="W50" s="9" t="s">
        <v>81</v>
      </c>
      <c r="X50" s="9">
        <v>0</v>
      </c>
      <c r="Y50" s="9">
        <v>1</v>
      </c>
      <c r="Z50" s="9">
        <v>0</v>
      </c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</row>
    <row r="51" spans="1:47" ht="12.75">
      <c r="A51" s="8" t="str">
        <f t="shared" si="0"/>
        <v>2020Fernan González Bernaldo de Quiros</v>
      </c>
      <c r="B51" s="8" t="str">
        <f t="shared" si="1"/>
        <v>noFernan González Bernaldo de Quiros</v>
      </c>
      <c r="C51" s="8" t="str">
        <f t="shared" si="2"/>
        <v>noFernan González Bernaldo de Quiros</v>
      </c>
      <c r="D51" s="8" t="str">
        <f t="shared" si="3"/>
        <v>noFernan González Bernaldo de Quiros</v>
      </c>
      <c r="E51" s="8" t="str">
        <f t="shared" si="4"/>
        <v>noFernan González Bernaldo de Quiros</v>
      </c>
      <c r="F51" s="8" t="str">
        <f t="shared" si="5"/>
        <v>noFernan González Bernaldo de Quiros</v>
      </c>
      <c r="G51" s="9">
        <v>2</v>
      </c>
      <c r="H51" s="10" t="s">
        <v>72</v>
      </c>
      <c r="I51" s="9" t="s">
        <v>96</v>
      </c>
      <c r="J51" s="11">
        <v>43808</v>
      </c>
      <c r="K51" s="9" t="s">
        <v>100</v>
      </c>
      <c r="L51" s="9" t="s">
        <v>98</v>
      </c>
      <c r="M51" s="21">
        <v>2019</v>
      </c>
      <c r="N51" s="21" t="str">
        <f t="shared" si="6"/>
        <v>no</v>
      </c>
      <c r="O51" s="21" t="str">
        <f>IF(AND($M51&lt;=O$1,$T51&gt;=O$1),O$1,"no")</f>
        <v>no</v>
      </c>
      <c r="P51" s="21" t="str">
        <f>IF(AND($M51&lt;=P$1,$T51&gt;=P$1),P$1,"no")</f>
        <v>no</v>
      </c>
      <c r="Q51" s="21" t="str">
        <f>IF(AND($M51&lt;=Q$1,$T51&gt;=Q$1),Q$1,"no")</f>
        <v>no</v>
      </c>
      <c r="R51" s="21" t="str">
        <f t="shared" si="7"/>
        <v>no</v>
      </c>
      <c r="S51" s="21">
        <f>IF(AND($M51&lt;=S$1,$T51&gt;=S$1),S$1,"no")</f>
        <v>2020</v>
      </c>
      <c r="T51" s="9" t="s">
        <v>50</v>
      </c>
      <c r="U51" s="9" t="s">
        <v>18</v>
      </c>
      <c r="V51" s="9">
        <v>0</v>
      </c>
      <c r="W51" s="9" t="s">
        <v>35</v>
      </c>
      <c r="X51" s="9">
        <v>0</v>
      </c>
      <c r="Y51" s="9">
        <v>1</v>
      </c>
      <c r="Z51" s="9">
        <v>0</v>
      </c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</row>
    <row r="52" spans="1:47" ht="12.75">
      <c r="A52" s="8" t="str">
        <f t="shared" si="0"/>
        <v>2020María Soledad Acuña</v>
      </c>
      <c r="B52" s="8" t="str">
        <f t="shared" si="1"/>
        <v>noMaría Soledad Acuña</v>
      </c>
      <c r="C52" s="8" t="str">
        <f t="shared" si="2"/>
        <v>noMaría Soledad Acuña</v>
      </c>
      <c r="D52" s="8" t="str">
        <f t="shared" si="3"/>
        <v>noMaría Soledad Acuña</v>
      </c>
      <c r="E52" s="8" t="str">
        <f t="shared" si="4"/>
        <v>noMaría Soledad Acuña</v>
      </c>
      <c r="F52" s="8" t="str">
        <f t="shared" si="5"/>
        <v>noMaría Soledad Acuña</v>
      </c>
      <c r="G52" s="9">
        <v>2</v>
      </c>
      <c r="H52" s="10" t="s">
        <v>72</v>
      </c>
      <c r="I52" s="9" t="s">
        <v>96</v>
      </c>
      <c r="J52" s="11">
        <v>43808</v>
      </c>
      <c r="K52" s="9" t="s">
        <v>101</v>
      </c>
      <c r="L52" s="9" t="s">
        <v>98</v>
      </c>
      <c r="M52" s="21">
        <v>2019</v>
      </c>
      <c r="N52" s="21" t="str">
        <f t="shared" si="6"/>
        <v>no</v>
      </c>
      <c r="O52" s="21" t="str">
        <f>IF(AND($M52&lt;=O$1,$T52&gt;=O$1),O$1,"no")</f>
        <v>no</v>
      </c>
      <c r="P52" s="21" t="str">
        <f>IF(AND($M52&lt;=P$1,$T52&gt;=P$1),P$1,"no")</f>
        <v>no</v>
      </c>
      <c r="Q52" s="21" t="str">
        <f>IF(AND($M52&lt;=Q$1,$T52&gt;=Q$1),Q$1,"no")</f>
        <v>no</v>
      </c>
      <c r="R52" s="21" t="str">
        <f t="shared" si="7"/>
        <v>no</v>
      </c>
      <c r="S52" s="21">
        <f>IF(AND($M52&lt;=S$1,$T52&gt;=S$1),S$1,"no")</f>
        <v>2020</v>
      </c>
      <c r="T52" s="9" t="s">
        <v>50</v>
      </c>
      <c r="U52" s="9" t="s">
        <v>34</v>
      </c>
      <c r="V52" s="9">
        <v>1</v>
      </c>
      <c r="W52" s="9" t="s">
        <v>27</v>
      </c>
      <c r="X52" s="9">
        <v>0</v>
      </c>
      <c r="Y52" s="9">
        <v>1</v>
      </c>
      <c r="Z52" s="9">
        <v>0</v>
      </c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</row>
    <row r="53" spans="1:47" ht="12.75">
      <c r="A53" s="8" t="str">
        <f t="shared" si="0"/>
        <v>2020José Luís Giusti</v>
      </c>
      <c r="B53" s="8" t="str">
        <f t="shared" si="1"/>
        <v>noJosé Luís Giusti</v>
      </c>
      <c r="C53" s="8" t="str">
        <f t="shared" si="2"/>
        <v>noJosé Luís Giusti</v>
      </c>
      <c r="D53" s="8" t="str">
        <f t="shared" si="3"/>
        <v>noJosé Luís Giusti</v>
      </c>
      <c r="E53" s="8" t="str">
        <f t="shared" si="4"/>
        <v>noJosé Luís Giusti</v>
      </c>
      <c r="F53" s="8" t="str">
        <f t="shared" si="5"/>
        <v>noJosé Luís Giusti</v>
      </c>
      <c r="G53" s="9">
        <v>2</v>
      </c>
      <c r="H53" s="10" t="s">
        <v>72</v>
      </c>
      <c r="I53" s="9" t="s">
        <v>96</v>
      </c>
      <c r="J53" s="11">
        <v>43808</v>
      </c>
      <c r="K53" s="9" t="s">
        <v>102</v>
      </c>
      <c r="L53" s="9" t="s">
        <v>98</v>
      </c>
      <c r="M53" s="21">
        <v>2019</v>
      </c>
      <c r="N53" s="21" t="str">
        <f t="shared" si="6"/>
        <v>no</v>
      </c>
      <c r="O53" s="21" t="str">
        <f>IF(AND($M53&lt;=O$1,$T53&gt;=O$1),O$1,"no")</f>
        <v>no</v>
      </c>
      <c r="P53" s="21" t="str">
        <f>IF(AND($M53&lt;=P$1,$T53&gt;=P$1),P$1,"no")</f>
        <v>no</v>
      </c>
      <c r="Q53" s="21" t="str">
        <f>IF(AND($M53&lt;=Q$1,$T53&gt;=Q$1),Q$1,"no")</f>
        <v>no</v>
      </c>
      <c r="R53" s="21" t="str">
        <f t="shared" si="7"/>
        <v>no</v>
      </c>
      <c r="S53" s="21">
        <f>IF(AND($M53&lt;=S$1,$T53&gt;=S$1),S$1,"no")</f>
        <v>2020</v>
      </c>
      <c r="T53" s="9" t="s">
        <v>50</v>
      </c>
      <c r="U53" s="9" t="s">
        <v>18</v>
      </c>
      <c r="V53" s="9">
        <v>0</v>
      </c>
      <c r="W53" s="9" t="s">
        <v>103</v>
      </c>
      <c r="X53" s="9">
        <v>0</v>
      </c>
      <c r="Y53" s="9">
        <v>1</v>
      </c>
      <c r="Z53" s="9">
        <v>0</v>
      </c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</row>
    <row r="54" spans="1:47" ht="12.75">
      <c r="A54" s="8" t="str">
        <f t="shared" si="0"/>
        <v>2020Enrique Luís Avogadro</v>
      </c>
      <c r="B54" s="8" t="str">
        <f t="shared" si="1"/>
        <v>noEnrique Luís Avogadro</v>
      </c>
      <c r="C54" s="8" t="str">
        <f t="shared" si="2"/>
        <v>noEnrique Luís Avogadro</v>
      </c>
      <c r="D54" s="8" t="str">
        <f t="shared" si="3"/>
        <v>noEnrique Luís Avogadro</v>
      </c>
      <c r="E54" s="8" t="str">
        <f t="shared" si="4"/>
        <v>noEnrique Luís Avogadro</v>
      </c>
      <c r="F54" s="8" t="str">
        <f t="shared" si="5"/>
        <v>noEnrique Luís Avogadro</v>
      </c>
      <c r="G54" s="9">
        <v>2</v>
      </c>
      <c r="H54" s="10" t="s">
        <v>72</v>
      </c>
      <c r="I54" s="9" t="s">
        <v>96</v>
      </c>
      <c r="J54" s="11">
        <v>43808</v>
      </c>
      <c r="K54" s="9" t="s">
        <v>104</v>
      </c>
      <c r="L54" s="9" t="s">
        <v>98</v>
      </c>
      <c r="M54" s="21">
        <v>2019</v>
      </c>
      <c r="N54" s="21" t="str">
        <f t="shared" si="6"/>
        <v>no</v>
      </c>
      <c r="O54" s="21" t="str">
        <f>IF(AND($M54&lt;=O$1,$T54&gt;=O$1),O$1,"no")</f>
        <v>no</v>
      </c>
      <c r="P54" s="21" t="str">
        <f>IF(AND($M54&lt;=P$1,$T54&gt;=P$1),P$1,"no")</f>
        <v>no</v>
      </c>
      <c r="Q54" s="21" t="str">
        <f>IF(AND($M54&lt;=Q$1,$T54&gt;=Q$1),Q$1,"no")</f>
        <v>no</v>
      </c>
      <c r="R54" s="21" t="str">
        <f t="shared" si="7"/>
        <v>no</v>
      </c>
      <c r="S54" s="21">
        <f>IF(AND($M54&lt;=S$1,$T54&gt;=S$1),S$1,"no")</f>
        <v>2020</v>
      </c>
      <c r="T54" s="9" t="s">
        <v>50</v>
      </c>
      <c r="U54" s="9" t="s">
        <v>18</v>
      </c>
      <c r="V54" s="9">
        <v>0</v>
      </c>
      <c r="W54" s="9" t="s">
        <v>83</v>
      </c>
      <c r="X54" s="9">
        <v>0</v>
      </c>
      <c r="Y54" s="9">
        <v>1</v>
      </c>
      <c r="Z54" s="9">
        <v>0</v>
      </c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</row>
    <row r="55" spans="1:47" ht="12.75">
      <c r="A55" s="8" t="str">
        <f t="shared" si="0"/>
        <v>2020María Migliore</v>
      </c>
      <c r="B55" s="8" t="str">
        <f t="shared" si="1"/>
        <v>noMaría Migliore</v>
      </c>
      <c r="C55" s="8" t="str">
        <f t="shared" si="2"/>
        <v>noMaría Migliore</v>
      </c>
      <c r="D55" s="8" t="str">
        <f t="shared" si="3"/>
        <v>noMaría Migliore</v>
      </c>
      <c r="E55" s="8" t="str">
        <f t="shared" si="4"/>
        <v>noMaría Migliore</v>
      </c>
      <c r="F55" s="8" t="str">
        <f t="shared" si="5"/>
        <v>noMaría Migliore</v>
      </c>
      <c r="G55" s="9">
        <v>2</v>
      </c>
      <c r="H55" s="10" t="s">
        <v>72</v>
      </c>
      <c r="I55" s="9" t="s">
        <v>96</v>
      </c>
      <c r="J55" s="11">
        <v>43808</v>
      </c>
      <c r="K55" s="9" t="s">
        <v>105</v>
      </c>
      <c r="L55" s="9" t="s">
        <v>98</v>
      </c>
      <c r="M55" s="21">
        <v>2019</v>
      </c>
      <c r="N55" s="21" t="str">
        <f t="shared" si="6"/>
        <v>no</v>
      </c>
      <c r="O55" s="21" t="str">
        <f>IF(AND($M55&lt;=O$1,$T55&gt;=O$1),O$1,"no")</f>
        <v>no</v>
      </c>
      <c r="P55" s="21" t="str">
        <f>IF(AND($M55&lt;=P$1,$T55&gt;=P$1),P$1,"no")</f>
        <v>no</v>
      </c>
      <c r="Q55" s="21" t="str">
        <f>IF(AND($M55&lt;=Q$1,$T55&gt;=Q$1),Q$1,"no")</f>
        <v>no</v>
      </c>
      <c r="R55" s="21" t="str">
        <f t="shared" si="7"/>
        <v>no</v>
      </c>
      <c r="S55" s="21">
        <f>IF(AND($M55&lt;=S$1,$T55&gt;=S$1),S$1,"no")</f>
        <v>2020</v>
      </c>
      <c r="T55" s="9" t="s">
        <v>50</v>
      </c>
      <c r="U55" s="9" t="s">
        <v>34</v>
      </c>
      <c r="V55" s="9">
        <v>1</v>
      </c>
      <c r="W55" s="9" t="s">
        <v>77</v>
      </c>
      <c r="X55" s="9">
        <v>0</v>
      </c>
      <c r="Y55" s="9">
        <v>1</v>
      </c>
      <c r="Z55" s="9">
        <v>0</v>
      </c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</row>
    <row r="56" spans="1:47" ht="12.75">
      <c r="A56" s="8" t="str">
        <f t="shared" si="0"/>
        <v>2020Bruno Guido Screnci Silva</v>
      </c>
      <c r="B56" s="8" t="str">
        <f t="shared" si="1"/>
        <v>noBruno Guido Screnci Silva</v>
      </c>
      <c r="C56" s="8" t="str">
        <f t="shared" si="2"/>
        <v>noBruno Guido Screnci Silva</v>
      </c>
      <c r="D56" s="8" t="str">
        <f t="shared" si="3"/>
        <v>noBruno Guido Screnci Silva</v>
      </c>
      <c r="E56" s="8" t="str">
        <f t="shared" si="4"/>
        <v>noBruno Guido Screnci Silva</v>
      </c>
      <c r="F56" s="8" t="str">
        <f t="shared" si="5"/>
        <v>noBruno Guido Screnci Silva</v>
      </c>
      <c r="G56" s="9">
        <v>2</v>
      </c>
      <c r="H56" s="10" t="s">
        <v>72</v>
      </c>
      <c r="I56" s="9" t="s">
        <v>96</v>
      </c>
      <c r="J56" s="11">
        <v>43808</v>
      </c>
      <c r="K56" s="9" t="s">
        <v>106</v>
      </c>
      <c r="L56" s="9" t="s">
        <v>98</v>
      </c>
      <c r="M56" s="21">
        <v>2019</v>
      </c>
      <c r="N56" s="21" t="str">
        <f t="shared" si="6"/>
        <v>no</v>
      </c>
      <c r="O56" s="21" t="str">
        <f>IF(AND($M56&lt;=O$1,$T56&gt;=O$1),O$1,"no")</f>
        <v>no</v>
      </c>
      <c r="P56" s="21" t="str">
        <f>IF(AND($M56&lt;=P$1,$T56&gt;=P$1),P$1,"no")</f>
        <v>no</v>
      </c>
      <c r="Q56" s="21" t="str">
        <f>IF(AND($M56&lt;=Q$1,$T56&gt;=Q$1),Q$1,"no")</f>
        <v>no</v>
      </c>
      <c r="R56" s="21" t="str">
        <f t="shared" si="7"/>
        <v>no</v>
      </c>
      <c r="S56" s="21">
        <f>IF(AND($M56&lt;=S$1,$T56&gt;=S$1),S$1,"no")</f>
        <v>2020</v>
      </c>
      <c r="T56" s="9" t="s">
        <v>50</v>
      </c>
      <c r="U56" s="9" t="s">
        <v>18</v>
      </c>
      <c r="V56" s="9">
        <v>0</v>
      </c>
      <c r="W56" s="9" t="s">
        <v>41</v>
      </c>
      <c r="X56" s="9">
        <v>0</v>
      </c>
      <c r="Y56" s="9">
        <v>1</v>
      </c>
      <c r="Z56" s="9">
        <v>0</v>
      </c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</row>
    <row r="57" spans="1:47" ht="12.75">
      <c r="A57" s="8" t="str">
        <f t="shared" si="0"/>
        <v>2020María Clara Muzzio</v>
      </c>
      <c r="B57" s="8" t="str">
        <f t="shared" si="1"/>
        <v>noMaría Clara Muzzio</v>
      </c>
      <c r="C57" s="8" t="str">
        <f t="shared" si="2"/>
        <v>noMaría Clara Muzzio</v>
      </c>
      <c r="D57" s="8" t="str">
        <f t="shared" si="3"/>
        <v>noMaría Clara Muzzio</v>
      </c>
      <c r="E57" s="8" t="str">
        <f t="shared" si="4"/>
        <v>noMaría Clara Muzzio</v>
      </c>
      <c r="F57" s="8" t="str">
        <f t="shared" si="5"/>
        <v>noMaría Clara Muzzio</v>
      </c>
      <c r="G57" s="9">
        <v>2</v>
      </c>
      <c r="H57" s="10" t="s">
        <v>72</v>
      </c>
      <c r="I57" s="9" t="s">
        <v>96</v>
      </c>
      <c r="J57" s="11">
        <v>43808</v>
      </c>
      <c r="K57" s="9" t="s">
        <v>107</v>
      </c>
      <c r="L57" s="9" t="s">
        <v>98</v>
      </c>
      <c r="M57" s="21">
        <v>2019</v>
      </c>
      <c r="N57" s="21" t="str">
        <f t="shared" si="6"/>
        <v>no</v>
      </c>
      <c r="O57" s="21" t="str">
        <f>IF(AND($M57&lt;=O$1,$T57&gt;=O$1),O$1,"no")</f>
        <v>no</v>
      </c>
      <c r="P57" s="21" t="str">
        <f>IF(AND($M57&lt;=P$1,$T57&gt;=P$1),P$1,"no")</f>
        <v>no</v>
      </c>
      <c r="Q57" s="21" t="str">
        <f>IF(AND($M57&lt;=Q$1,$T57&gt;=Q$1),Q$1,"no")</f>
        <v>no</v>
      </c>
      <c r="R57" s="21" t="str">
        <f t="shared" si="7"/>
        <v>no</v>
      </c>
      <c r="S57" s="21">
        <f>IF(AND($M57&lt;=S$1,$T57&gt;=S$1),S$1,"no")</f>
        <v>2020</v>
      </c>
      <c r="T57" s="9" t="s">
        <v>50</v>
      </c>
      <c r="U57" s="9" t="s">
        <v>34</v>
      </c>
      <c r="V57" s="9">
        <v>1</v>
      </c>
      <c r="W57" s="9" t="s">
        <v>897</v>
      </c>
      <c r="X57" s="9">
        <v>0</v>
      </c>
      <c r="Y57" s="9">
        <v>1</v>
      </c>
      <c r="Z57" s="9">
        <v>0</v>
      </c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</row>
    <row r="58" spans="1:47" ht="12.75">
      <c r="A58" s="8" t="str">
        <f t="shared" si="0"/>
        <v>noGustavo Saadi</v>
      </c>
      <c r="B58" s="8" t="str">
        <f t="shared" si="1"/>
        <v>noGustavo Saadi</v>
      </c>
      <c r="C58" s="8" t="str">
        <f t="shared" si="2"/>
        <v>noGustavo Saadi</v>
      </c>
      <c r="D58" s="8" t="str">
        <f t="shared" si="3"/>
        <v>2017Gustavo Saadi</v>
      </c>
      <c r="E58" s="8" t="str">
        <f t="shared" si="4"/>
        <v>2016Gustavo Saadi</v>
      </c>
      <c r="F58" s="8" t="str">
        <f t="shared" si="5"/>
        <v>2015Gustavo Saadi</v>
      </c>
      <c r="G58" s="9">
        <v>3</v>
      </c>
      <c r="H58" s="10" t="s">
        <v>108</v>
      </c>
      <c r="I58" s="9" t="s">
        <v>109</v>
      </c>
      <c r="J58" s="11">
        <v>42347</v>
      </c>
      <c r="K58" s="9" t="s">
        <v>110</v>
      </c>
      <c r="L58" s="9" t="s">
        <v>111</v>
      </c>
      <c r="M58" s="21">
        <v>2015</v>
      </c>
      <c r="N58" s="21">
        <f t="shared" si="6"/>
        <v>2015</v>
      </c>
      <c r="O58" s="21">
        <f>IF(AND($M58&lt;=O$1,$T58&gt;=O$1),O$1,"no")</f>
        <v>2016</v>
      </c>
      <c r="P58" s="21">
        <f>IF(AND($M58&lt;=P$1,$T58&gt;=P$1),P$1,"no")</f>
        <v>2017</v>
      </c>
      <c r="Q58" s="21" t="str">
        <f>IF(AND($M58&lt;=Q$1,$T58&gt;=Q$1),Q$1,"no")</f>
        <v>no</v>
      </c>
      <c r="R58" s="21" t="str">
        <f t="shared" si="7"/>
        <v>no</v>
      </c>
      <c r="S58" s="21" t="str">
        <f>IF(AND($M58&lt;=S$1,$T58&gt;=S$1),S$1,"no")</f>
        <v>no</v>
      </c>
      <c r="T58" s="9">
        <v>2017</v>
      </c>
      <c r="U58" s="9" t="s">
        <v>18</v>
      </c>
      <c r="V58" s="9">
        <v>0</v>
      </c>
      <c r="W58" s="9" t="s">
        <v>112</v>
      </c>
      <c r="X58" s="9">
        <v>1</v>
      </c>
      <c r="Y58" s="9">
        <v>1</v>
      </c>
      <c r="Z58" s="9">
        <v>0</v>
      </c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</row>
    <row r="59" spans="1:47" ht="12.75">
      <c r="A59" s="8" t="str">
        <f t="shared" si="0"/>
        <v>noRicardo Aredes</v>
      </c>
      <c r="B59" s="8" t="str">
        <f t="shared" si="1"/>
        <v>noRicardo Aredes</v>
      </c>
      <c r="C59" s="8" t="str">
        <f t="shared" si="2"/>
        <v>noRicardo Aredes</v>
      </c>
      <c r="D59" s="8" t="str">
        <f t="shared" si="3"/>
        <v>2017Ricardo Aredes</v>
      </c>
      <c r="E59" s="8" t="str">
        <f t="shared" si="4"/>
        <v>2016Ricardo Aredes</v>
      </c>
      <c r="F59" s="8" t="str">
        <f t="shared" si="5"/>
        <v>2015Ricardo Aredes</v>
      </c>
      <c r="G59" s="9">
        <v>3</v>
      </c>
      <c r="H59" s="10" t="s">
        <v>108</v>
      </c>
      <c r="I59" s="9" t="s">
        <v>109</v>
      </c>
      <c r="J59" s="11">
        <v>42347</v>
      </c>
      <c r="K59" s="9" t="s">
        <v>898</v>
      </c>
      <c r="L59" s="9" t="s">
        <v>111</v>
      </c>
      <c r="M59" s="21">
        <v>2015</v>
      </c>
      <c r="N59" s="21">
        <f t="shared" si="6"/>
        <v>2015</v>
      </c>
      <c r="O59" s="21">
        <f>IF(AND($M59&lt;=O$1,$T59&gt;=O$1),O$1,"no")</f>
        <v>2016</v>
      </c>
      <c r="P59" s="21">
        <f>IF(AND($M59&lt;=P$1,$T59&gt;=P$1),P$1,"no")</f>
        <v>2017</v>
      </c>
      <c r="Q59" s="21" t="str">
        <f>IF(AND($M59&lt;=Q$1,$T59&gt;=Q$1),Q$1,"no")</f>
        <v>no</v>
      </c>
      <c r="R59" s="21" t="str">
        <f t="shared" si="7"/>
        <v>no</v>
      </c>
      <c r="S59" s="21" t="str">
        <f>IF(AND($M59&lt;=S$1,$T59&gt;=S$1),S$1,"no")</f>
        <v>no</v>
      </c>
      <c r="T59" s="9">
        <v>2017</v>
      </c>
      <c r="U59" s="9" t="s">
        <v>18</v>
      </c>
      <c r="V59" s="9">
        <v>0</v>
      </c>
      <c r="W59" s="9" t="s">
        <v>91</v>
      </c>
      <c r="X59" s="9">
        <v>1</v>
      </c>
      <c r="Y59" s="9">
        <v>1</v>
      </c>
      <c r="Z59" s="9">
        <v>0</v>
      </c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</row>
    <row r="60" spans="1:47" ht="12.75">
      <c r="A60" s="8" t="str">
        <f t="shared" si="0"/>
        <v>noRaúl Chico</v>
      </c>
      <c r="B60" s="8" t="str">
        <f t="shared" si="1"/>
        <v>noRaúl Chico</v>
      </c>
      <c r="C60" s="8" t="str">
        <f t="shared" si="2"/>
        <v>noRaúl Chico</v>
      </c>
      <c r="D60" s="8" t="str">
        <f t="shared" si="3"/>
        <v>2017Raúl Chico</v>
      </c>
      <c r="E60" s="8" t="str">
        <f t="shared" si="4"/>
        <v>2016Raúl Chico</v>
      </c>
      <c r="F60" s="8" t="str">
        <f t="shared" si="5"/>
        <v>2015Raúl Chico</v>
      </c>
      <c r="G60" s="9">
        <v>3</v>
      </c>
      <c r="H60" s="10" t="s">
        <v>108</v>
      </c>
      <c r="I60" s="9" t="s">
        <v>109</v>
      </c>
      <c r="J60" s="11">
        <v>42347</v>
      </c>
      <c r="K60" s="9" t="s">
        <v>113</v>
      </c>
      <c r="L60" s="9" t="s">
        <v>111</v>
      </c>
      <c r="M60" s="21">
        <v>2015</v>
      </c>
      <c r="N60" s="21">
        <f t="shared" si="6"/>
        <v>2015</v>
      </c>
      <c r="O60" s="21">
        <f>IF(AND($M60&lt;=O$1,$T60&gt;=O$1),O$1,"no")</f>
        <v>2016</v>
      </c>
      <c r="P60" s="21">
        <f>IF(AND($M60&lt;=P$1,$T60&gt;=P$1),P$1,"no")</f>
        <v>2017</v>
      </c>
      <c r="Q60" s="21" t="str">
        <f>IF(AND($M60&lt;=Q$1,$T60&gt;=Q$1),Q$1,"no")</f>
        <v>no</v>
      </c>
      <c r="R60" s="21" t="str">
        <f t="shared" si="7"/>
        <v>no</v>
      </c>
      <c r="S60" s="21" t="str">
        <f>IF(AND($M60&lt;=S$1,$T60&gt;=S$1),S$1,"no")</f>
        <v>no</v>
      </c>
      <c r="T60" s="9">
        <v>2017</v>
      </c>
      <c r="U60" s="9" t="s">
        <v>18</v>
      </c>
      <c r="V60" s="9">
        <v>0</v>
      </c>
      <c r="W60" s="9" t="s">
        <v>37</v>
      </c>
      <c r="X60" s="9">
        <v>1</v>
      </c>
      <c r="Y60" s="9">
        <v>1</v>
      </c>
      <c r="Z60" s="9">
        <v>0</v>
      </c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</row>
    <row r="61" spans="1:47" ht="12.75">
      <c r="A61" s="8" t="str">
        <f t="shared" si="0"/>
        <v>noRamón Figueroa Castellanos</v>
      </c>
      <c r="B61" s="8" t="str">
        <f t="shared" si="1"/>
        <v>noRamón Figueroa Castellanos</v>
      </c>
      <c r="C61" s="8" t="str">
        <f t="shared" si="2"/>
        <v>noRamón Figueroa Castellanos</v>
      </c>
      <c r="D61" s="8" t="str">
        <f t="shared" si="3"/>
        <v>noRamón Figueroa Castellanos</v>
      </c>
      <c r="E61" s="8" t="str">
        <f t="shared" si="4"/>
        <v>noRamón Figueroa Castellanos</v>
      </c>
      <c r="F61" s="8" t="str">
        <f t="shared" si="5"/>
        <v>2015Ramón Figueroa Castellanos</v>
      </c>
      <c r="G61" s="9">
        <v>3</v>
      </c>
      <c r="H61" s="10" t="s">
        <v>108</v>
      </c>
      <c r="I61" s="9" t="s">
        <v>109</v>
      </c>
      <c r="J61" s="11">
        <v>42347</v>
      </c>
      <c r="K61" s="9" t="s">
        <v>114</v>
      </c>
      <c r="L61" s="9" t="s">
        <v>111</v>
      </c>
      <c r="M61" s="21">
        <v>2015</v>
      </c>
      <c r="N61" s="21">
        <f t="shared" si="6"/>
        <v>2015</v>
      </c>
      <c r="O61" s="21" t="str">
        <f>IF(AND($M61&lt;=O$1,$T61&gt;=O$1),O$1,"no")</f>
        <v>no</v>
      </c>
      <c r="P61" s="21" t="str">
        <f>IF(AND($M61&lt;=P$1,$T61&gt;=P$1),P$1,"no")</f>
        <v>no</v>
      </c>
      <c r="Q61" s="21" t="str">
        <f>IF(AND($M61&lt;=Q$1,$T61&gt;=Q$1),Q$1,"no")</f>
        <v>no</v>
      </c>
      <c r="R61" s="21" t="str">
        <f t="shared" si="7"/>
        <v>no</v>
      </c>
      <c r="S61" s="21" t="str">
        <f>IF(AND($M61&lt;=S$1,$T61&gt;=S$1),S$1,"no")</f>
        <v>no</v>
      </c>
      <c r="T61" s="9">
        <v>2015</v>
      </c>
      <c r="U61" s="9" t="s">
        <v>18</v>
      </c>
      <c r="V61" s="9">
        <v>0</v>
      </c>
      <c r="W61" s="9" t="s">
        <v>35</v>
      </c>
      <c r="X61" s="9">
        <v>0</v>
      </c>
      <c r="Y61" s="9">
        <v>1</v>
      </c>
      <c r="Z61" s="9">
        <v>0</v>
      </c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</row>
    <row r="62" spans="1:47" ht="12.75">
      <c r="A62" s="8" t="str">
        <f t="shared" si="0"/>
        <v>noDaniel Barros</v>
      </c>
      <c r="B62" s="8" t="str">
        <f t="shared" si="1"/>
        <v>noDaniel Barros</v>
      </c>
      <c r="C62" s="8" t="str">
        <f t="shared" si="2"/>
        <v>noDaniel Barros</v>
      </c>
      <c r="D62" s="8" t="str">
        <f t="shared" si="3"/>
        <v>2017Daniel Barros</v>
      </c>
      <c r="E62" s="8" t="str">
        <f t="shared" si="4"/>
        <v>2016Daniel Barros</v>
      </c>
      <c r="F62" s="8" t="str">
        <f t="shared" si="5"/>
        <v>2015Daniel Barros</v>
      </c>
      <c r="G62" s="9">
        <v>3</v>
      </c>
      <c r="H62" s="10" t="s">
        <v>108</v>
      </c>
      <c r="I62" s="9" t="s">
        <v>109</v>
      </c>
      <c r="J62" s="11">
        <v>42347</v>
      </c>
      <c r="K62" s="9" t="s">
        <v>899</v>
      </c>
      <c r="L62" s="9" t="s">
        <v>111</v>
      </c>
      <c r="M62" s="21">
        <v>2015</v>
      </c>
      <c r="N62" s="21">
        <f t="shared" si="6"/>
        <v>2015</v>
      </c>
      <c r="O62" s="21">
        <f>IF(AND($M62&lt;=O$1,$T62&gt;=O$1),O$1,"no")</f>
        <v>2016</v>
      </c>
      <c r="P62" s="21">
        <f>IF(AND($M62&lt;=P$1,$T62&gt;=P$1),P$1,"no")</f>
        <v>2017</v>
      </c>
      <c r="Q62" s="21" t="str">
        <f>IF(AND($M62&lt;=Q$1,$T62&gt;=Q$1),Q$1,"no")</f>
        <v>no</v>
      </c>
      <c r="R62" s="21" t="str">
        <f t="shared" si="7"/>
        <v>no</v>
      </c>
      <c r="S62" s="21" t="str">
        <f>IF(AND($M62&lt;=S$1,$T62&gt;=S$1),S$1,"no")</f>
        <v>no</v>
      </c>
      <c r="T62" s="9">
        <v>2017</v>
      </c>
      <c r="U62" s="9" t="s">
        <v>18</v>
      </c>
      <c r="V62" s="9">
        <v>0</v>
      </c>
      <c r="W62" s="9" t="s">
        <v>32</v>
      </c>
      <c r="X62" s="9">
        <v>1</v>
      </c>
      <c r="Y62" s="9">
        <v>1</v>
      </c>
      <c r="Z62" s="9">
        <v>0</v>
      </c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</row>
    <row r="63" spans="1:47" ht="12.75">
      <c r="A63" s="8" t="str">
        <f t="shared" si="0"/>
        <v>noDaniel Gutiérrez</v>
      </c>
      <c r="B63" s="8" t="str">
        <f t="shared" si="1"/>
        <v>noDaniel Gutiérrez</v>
      </c>
      <c r="C63" s="8" t="str">
        <f t="shared" si="2"/>
        <v>noDaniel Gutiérrez</v>
      </c>
      <c r="D63" s="8" t="str">
        <f t="shared" si="3"/>
        <v>noDaniel Gutiérrez</v>
      </c>
      <c r="E63" s="8" t="str">
        <f t="shared" si="4"/>
        <v>noDaniel Gutiérrez</v>
      </c>
      <c r="F63" s="8" t="str">
        <f t="shared" si="5"/>
        <v>2015Daniel Gutiérrez</v>
      </c>
      <c r="G63" s="9">
        <v>3</v>
      </c>
      <c r="H63" s="10" t="s">
        <v>108</v>
      </c>
      <c r="I63" s="9" t="s">
        <v>109</v>
      </c>
      <c r="J63" s="11">
        <v>42347</v>
      </c>
      <c r="K63" s="9" t="s">
        <v>115</v>
      </c>
      <c r="L63" s="9" t="s">
        <v>111</v>
      </c>
      <c r="M63" s="21">
        <v>2015</v>
      </c>
      <c r="N63" s="21">
        <f t="shared" si="6"/>
        <v>2015</v>
      </c>
      <c r="O63" s="21" t="str">
        <f>IF(AND($M63&lt;=O$1,$T63&gt;=O$1),O$1,"no")</f>
        <v>no</v>
      </c>
      <c r="P63" s="21" t="str">
        <f>IF(AND($M63&lt;=P$1,$T63&gt;=P$1),P$1,"no")</f>
        <v>no</v>
      </c>
      <c r="Q63" s="21" t="str">
        <f>IF(AND($M63&lt;=Q$1,$T63&gt;=Q$1),Q$1,"no")</f>
        <v>no</v>
      </c>
      <c r="R63" s="21" t="str">
        <f t="shared" si="7"/>
        <v>no</v>
      </c>
      <c r="S63" s="21" t="str">
        <f>IF(AND($M63&lt;=S$1,$T63&gt;=S$1),S$1,"no")</f>
        <v>no</v>
      </c>
      <c r="T63" s="9">
        <v>2015</v>
      </c>
      <c r="U63" s="9" t="s">
        <v>18</v>
      </c>
      <c r="V63" s="9">
        <v>0</v>
      </c>
      <c r="W63" s="9" t="s">
        <v>116</v>
      </c>
      <c r="X63" s="9">
        <v>0</v>
      </c>
      <c r="Y63" s="9">
        <v>1</v>
      </c>
      <c r="Z63" s="9">
        <v>0</v>
      </c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</row>
    <row r="64" spans="1:47" ht="12.75">
      <c r="A64" s="8" t="str">
        <f t="shared" si="0"/>
        <v>noGuillermo Dalla Lasta</v>
      </c>
      <c r="B64" s="8" t="str">
        <f t="shared" si="1"/>
        <v>noGuillermo Dalla Lasta</v>
      </c>
      <c r="C64" s="8" t="str">
        <f t="shared" si="2"/>
        <v>noGuillermo Dalla Lasta</v>
      </c>
      <c r="D64" s="8" t="str">
        <f t="shared" si="3"/>
        <v>noGuillermo Dalla Lasta</v>
      </c>
      <c r="E64" s="8" t="str">
        <f t="shared" si="4"/>
        <v>noGuillermo Dalla Lasta</v>
      </c>
      <c r="F64" s="8" t="str">
        <f t="shared" si="5"/>
        <v>2015Guillermo Dalla Lasta</v>
      </c>
      <c r="G64" s="9">
        <v>3</v>
      </c>
      <c r="H64" s="10" t="s">
        <v>108</v>
      </c>
      <c r="I64" s="9" t="s">
        <v>109</v>
      </c>
      <c r="J64" s="11">
        <v>42347</v>
      </c>
      <c r="K64" s="9" t="s">
        <v>117</v>
      </c>
      <c r="L64" s="9" t="s">
        <v>111</v>
      </c>
      <c r="M64" s="21">
        <v>2015</v>
      </c>
      <c r="N64" s="21">
        <f t="shared" si="6"/>
        <v>2015</v>
      </c>
      <c r="O64" s="21" t="str">
        <f>IF(AND($M64&lt;=O$1,$T64&gt;=O$1),O$1,"no")</f>
        <v>no</v>
      </c>
      <c r="P64" s="21" t="str">
        <f>IF(AND($M64&lt;=P$1,$T64&gt;=P$1),P$1,"no")</f>
        <v>no</v>
      </c>
      <c r="Q64" s="21" t="str">
        <f>IF(AND($M64&lt;=Q$1,$T64&gt;=Q$1),Q$1,"no")</f>
        <v>no</v>
      </c>
      <c r="R64" s="21" t="str">
        <f t="shared" si="7"/>
        <v>no</v>
      </c>
      <c r="S64" s="21" t="str">
        <f>IF(AND($M64&lt;=S$1,$T64&gt;=S$1),S$1,"no")</f>
        <v>no</v>
      </c>
      <c r="T64" s="9">
        <v>2015</v>
      </c>
      <c r="U64" s="9" t="s">
        <v>18</v>
      </c>
      <c r="V64" s="9">
        <v>0</v>
      </c>
      <c r="W64" s="9" t="s">
        <v>118</v>
      </c>
      <c r="X64" s="9">
        <v>0</v>
      </c>
      <c r="Y64" s="9">
        <v>1</v>
      </c>
      <c r="Z64" s="9">
        <v>0</v>
      </c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</row>
    <row r="65" spans="1:47" ht="12.75">
      <c r="A65" s="8" t="str">
        <f t="shared" si="0"/>
        <v>noRubén Dusso</v>
      </c>
      <c r="B65" s="8" t="str">
        <f t="shared" si="1"/>
        <v>noRubén Dusso</v>
      </c>
      <c r="C65" s="8" t="str">
        <f t="shared" si="2"/>
        <v>noRubén Dusso</v>
      </c>
      <c r="D65" s="8" t="str">
        <f t="shared" si="3"/>
        <v>noRubén Dusso</v>
      </c>
      <c r="E65" s="8" t="str">
        <f t="shared" si="4"/>
        <v>noRubén Dusso</v>
      </c>
      <c r="F65" s="8" t="str">
        <f t="shared" si="5"/>
        <v>2015Rubén Dusso</v>
      </c>
      <c r="G65" s="9">
        <v>3</v>
      </c>
      <c r="H65" s="10" t="s">
        <v>108</v>
      </c>
      <c r="I65" s="9" t="s">
        <v>109</v>
      </c>
      <c r="J65" s="11">
        <v>42347</v>
      </c>
      <c r="K65" s="9" t="s">
        <v>119</v>
      </c>
      <c r="L65" s="9" t="s">
        <v>111</v>
      </c>
      <c r="M65" s="21">
        <v>2015</v>
      </c>
      <c r="N65" s="21">
        <f t="shared" si="6"/>
        <v>2015</v>
      </c>
      <c r="O65" s="21" t="str">
        <f>IF(AND($M65&lt;=O$1,$T65&gt;=O$1),O$1,"no")</f>
        <v>no</v>
      </c>
      <c r="P65" s="21" t="str">
        <f>IF(AND($M65&lt;=P$1,$T65&gt;=P$1),P$1,"no")</f>
        <v>no</v>
      </c>
      <c r="Q65" s="21" t="str">
        <f>IF(AND($M65&lt;=Q$1,$T65&gt;=Q$1),Q$1,"no")</f>
        <v>no</v>
      </c>
      <c r="R65" s="21" t="str">
        <f t="shared" si="7"/>
        <v>no</v>
      </c>
      <c r="S65" s="21" t="str">
        <f>IF(AND($M65&lt;=S$1,$T65&gt;=S$1),S$1,"no")</f>
        <v>no</v>
      </c>
      <c r="T65" s="9">
        <v>2015</v>
      </c>
      <c r="U65" s="9" t="s">
        <v>18</v>
      </c>
      <c r="V65" s="9">
        <v>0</v>
      </c>
      <c r="W65" s="9" t="s">
        <v>120</v>
      </c>
      <c r="X65" s="9">
        <v>0</v>
      </c>
      <c r="Y65" s="9">
        <v>1</v>
      </c>
      <c r="Z65" s="9">
        <v>0</v>
      </c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</row>
    <row r="66" spans="1:47" ht="12.75">
      <c r="A66" s="8" t="str">
        <f>CONCATENATE(S66,K66)</f>
        <v>noEdgardo Macedo</v>
      </c>
      <c r="B66" s="8" t="str">
        <f t="shared" si="1"/>
        <v>noEdgardo Macedo</v>
      </c>
      <c r="C66" s="8" t="str">
        <f t="shared" si="2"/>
        <v>noEdgardo Macedo</v>
      </c>
      <c r="D66" s="8" t="str">
        <f t="shared" si="3"/>
        <v>noEdgardo Macedo</v>
      </c>
      <c r="E66" s="8" t="str">
        <f t="shared" si="4"/>
        <v>noEdgardo Macedo</v>
      </c>
      <c r="F66" s="8" t="str">
        <f t="shared" si="5"/>
        <v>2015Edgardo Macedo</v>
      </c>
      <c r="G66" s="9">
        <v>3</v>
      </c>
      <c r="H66" s="10" t="s">
        <v>108</v>
      </c>
      <c r="I66" s="9" t="s">
        <v>109</v>
      </c>
      <c r="J66" s="11">
        <v>42347</v>
      </c>
      <c r="K66" s="9" t="s">
        <v>121</v>
      </c>
      <c r="L66" s="9" t="s">
        <v>111</v>
      </c>
      <c r="M66" s="21">
        <v>2015</v>
      </c>
      <c r="N66" s="21">
        <f t="shared" si="6"/>
        <v>2015</v>
      </c>
      <c r="O66" s="21" t="str">
        <f>IF(AND($M66&lt;=O$1,$T66&gt;=O$1),O$1,"no")</f>
        <v>no</v>
      </c>
      <c r="P66" s="21" t="str">
        <f>IF(AND($M66&lt;=P$1,$T66&gt;=P$1),P$1,"no")</f>
        <v>no</v>
      </c>
      <c r="Q66" s="21" t="str">
        <f>IF(AND($M66&lt;=Q$1,$T66&gt;=Q$1),Q$1,"no")</f>
        <v>no</v>
      </c>
      <c r="R66" s="21" t="str">
        <f t="shared" si="7"/>
        <v>no</v>
      </c>
      <c r="S66" s="21" t="str">
        <f>IF(AND($M66&lt;=S$1,$T66&gt;=S$1),S$1,"no")</f>
        <v>no</v>
      </c>
      <c r="T66" s="9">
        <v>2015</v>
      </c>
      <c r="U66" s="9" t="s">
        <v>18</v>
      </c>
      <c r="V66" s="9">
        <v>0</v>
      </c>
      <c r="W66" s="9" t="s">
        <v>122</v>
      </c>
      <c r="X66" s="9">
        <v>0</v>
      </c>
      <c r="Y66" s="9">
        <v>0</v>
      </c>
      <c r="Z66" s="9">
        <v>1</v>
      </c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</row>
    <row r="67" spans="1:47" ht="12.75">
      <c r="A67" s="8" t="str">
        <f t="shared" ref="A67:A130" si="8">CONCATENATE(S67,K67)</f>
        <v>noEduardo Menecier</v>
      </c>
      <c r="B67" s="8" t="str">
        <f t="shared" ref="B67:B130" si="9">CONCATENATE(R67,K67)</f>
        <v>noEduardo Menecier</v>
      </c>
      <c r="C67" s="8" t="str">
        <f t="shared" ref="C67:C130" si="10">CONCATENATE(Q67,K67)</f>
        <v>noEduardo Menecier</v>
      </c>
      <c r="D67" s="8" t="str">
        <f t="shared" ref="D67:D130" si="11">CONCATENATE(P67,K67)</f>
        <v>noEduardo Menecier</v>
      </c>
      <c r="E67" s="8" t="str">
        <f t="shared" ref="E67:E130" si="12">CONCATENATE(O67,K67)</f>
        <v>noEduardo Menecier</v>
      </c>
      <c r="F67" s="8" t="str">
        <f t="shared" ref="F67:F130" si="13">CONCATENATE(N67,K67)</f>
        <v>noEduardo Menecier</v>
      </c>
      <c r="G67" s="9">
        <v>3</v>
      </c>
      <c r="H67" s="10" t="s">
        <v>108</v>
      </c>
      <c r="I67" s="9" t="s">
        <v>109</v>
      </c>
      <c r="J67" s="11">
        <v>42347</v>
      </c>
      <c r="K67" s="9" t="s">
        <v>123</v>
      </c>
      <c r="L67" s="9" t="s">
        <v>111</v>
      </c>
      <c r="M67" s="21">
        <v>2017</v>
      </c>
      <c r="N67" s="21" t="str">
        <f t="shared" ref="N67:N130" si="14">IF(AND($M67&lt;=N$1,$T67&gt;=N$1),N$1,"no")</f>
        <v>no</v>
      </c>
      <c r="O67" s="21" t="str">
        <f>IF(AND($M67&lt;=O$1,$T67&gt;=O$1),O$1,"no")</f>
        <v>no</v>
      </c>
      <c r="P67" s="21" t="str">
        <f>IF(AND($M67&lt;=P$1,$T67&gt;=P$1),P$1,"no")</f>
        <v>no</v>
      </c>
      <c r="Q67" s="21" t="str">
        <f>IF(AND($M67&lt;=Q$1,$T67&gt;=Q$1),Q$1,"no")</f>
        <v>no</v>
      </c>
      <c r="R67" s="21" t="str">
        <f t="shared" ref="R67:R130" si="15">IF(AND($M67&lt;R$1,$T67&gt;=R$1),R$1,"no")</f>
        <v>no</v>
      </c>
      <c r="S67" s="21" t="str">
        <f>IF(AND($M67&lt;=S$1,$T67&gt;=S$1),S$1,"no")</f>
        <v>no</v>
      </c>
      <c r="T67" s="9">
        <v>2015</v>
      </c>
      <c r="U67" s="9" t="s">
        <v>18</v>
      </c>
      <c r="V67" s="9">
        <v>0</v>
      </c>
      <c r="W67" s="9" t="s">
        <v>32</v>
      </c>
      <c r="X67" s="9">
        <v>0</v>
      </c>
      <c r="Y67" s="9">
        <v>1</v>
      </c>
      <c r="Z67" s="9">
        <v>0</v>
      </c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</row>
    <row r="68" spans="1:47" ht="12.75">
      <c r="A68" s="8" t="str">
        <f t="shared" si="8"/>
        <v>noDaniel Zelarayán</v>
      </c>
      <c r="B68" s="8" t="str">
        <f t="shared" si="9"/>
        <v>noDaniel Zelarayán</v>
      </c>
      <c r="C68" s="8" t="str">
        <f t="shared" si="10"/>
        <v>noDaniel Zelarayán</v>
      </c>
      <c r="D68" s="8" t="str">
        <f t="shared" si="11"/>
        <v>noDaniel Zelarayán</v>
      </c>
      <c r="E68" s="8" t="str">
        <f t="shared" si="12"/>
        <v>noDaniel Zelarayán</v>
      </c>
      <c r="F68" s="8" t="str">
        <f t="shared" si="13"/>
        <v>noDaniel Zelarayán</v>
      </c>
      <c r="G68" s="9">
        <v>3</v>
      </c>
      <c r="H68" s="10" t="s">
        <v>108</v>
      </c>
      <c r="I68" s="9" t="s">
        <v>109</v>
      </c>
      <c r="J68" s="11">
        <v>42347</v>
      </c>
      <c r="K68" s="9" t="s">
        <v>124</v>
      </c>
      <c r="L68" s="9" t="s">
        <v>111</v>
      </c>
      <c r="M68" s="21">
        <v>2017</v>
      </c>
      <c r="N68" s="21" t="str">
        <f t="shared" si="14"/>
        <v>no</v>
      </c>
      <c r="O68" s="21" t="str">
        <f>IF(AND($M68&lt;=O$1,$T68&gt;=O$1),O$1,"no")</f>
        <v>no</v>
      </c>
      <c r="P68" s="21" t="str">
        <f>IF(AND($M68&lt;=P$1,$T68&gt;=P$1),P$1,"no")</f>
        <v>no</v>
      </c>
      <c r="Q68" s="21" t="str">
        <f>IF(AND($M68&lt;=Q$1,$T68&gt;=Q$1),Q$1,"no")</f>
        <v>no</v>
      </c>
      <c r="R68" s="21" t="str">
        <f t="shared" si="15"/>
        <v>no</v>
      </c>
      <c r="S68" s="21" t="str">
        <f>IF(AND($M68&lt;=S$1,$T68&gt;=S$1),S$1,"no")</f>
        <v>no</v>
      </c>
      <c r="T68" s="9">
        <v>2015</v>
      </c>
      <c r="U68" s="9" t="s">
        <v>18</v>
      </c>
      <c r="V68" s="9">
        <v>0</v>
      </c>
      <c r="W68" s="9" t="s">
        <v>125</v>
      </c>
      <c r="X68" s="9">
        <v>0</v>
      </c>
      <c r="Y68" s="9">
        <v>1</v>
      </c>
      <c r="Z68" s="9">
        <v>0</v>
      </c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</row>
    <row r="69" spans="1:47" ht="12.75">
      <c r="A69" s="8" t="str">
        <f t="shared" si="8"/>
        <v>noMarcelo Rivera</v>
      </c>
      <c r="B69" s="8" t="str">
        <f t="shared" si="9"/>
        <v>noMarcelo Rivera</v>
      </c>
      <c r="C69" s="8" t="str">
        <f t="shared" si="10"/>
        <v>noMarcelo Rivera</v>
      </c>
      <c r="D69" s="8" t="str">
        <f t="shared" si="11"/>
        <v>noMarcelo Rivera</v>
      </c>
      <c r="E69" s="8" t="str">
        <f t="shared" si="12"/>
        <v>noMarcelo Rivera</v>
      </c>
      <c r="F69" s="8" t="str">
        <f t="shared" si="13"/>
        <v>noMarcelo Rivera</v>
      </c>
      <c r="G69" s="9">
        <v>3</v>
      </c>
      <c r="H69" s="10" t="s">
        <v>108</v>
      </c>
      <c r="I69" s="9" t="s">
        <v>109</v>
      </c>
      <c r="J69" s="11">
        <v>42347</v>
      </c>
      <c r="K69" s="9" t="s">
        <v>126</v>
      </c>
      <c r="L69" s="9" t="s">
        <v>111</v>
      </c>
      <c r="M69" s="21">
        <v>2017</v>
      </c>
      <c r="N69" s="21" t="str">
        <f t="shared" si="14"/>
        <v>no</v>
      </c>
      <c r="O69" s="21" t="str">
        <f>IF(AND($M69&lt;=O$1,$T69&gt;=O$1),O$1,"no")</f>
        <v>no</v>
      </c>
      <c r="P69" s="21" t="str">
        <f>IF(AND($M69&lt;=P$1,$T69&gt;=P$1),P$1,"no")</f>
        <v>no</v>
      </c>
      <c r="Q69" s="21" t="str">
        <f>IF(AND($M69&lt;=Q$1,$T69&gt;=Q$1),Q$1,"no")</f>
        <v>no</v>
      </c>
      <c r="R69" s="21" t="str">
        <f t="shared" si="15"/>
        <v>no</v>
      </c>
      <c r="S69" s="21" t="str">
        <f>IF(AND($M69&lt;=S$1,$T69&gt;=S$1),S$1,"no")</f>
        <v>no</v>
      </c>
      <c r="T69" s="9">
        <v>2015</v>
      </c>
      <c r="U69" s="9" t="s">
        <v>18</v>
      </c>
      <c r="V69" s="9">
        <v>0</v>
      </c>
      <c r="W69" s="9" t="s">
        <v>112</v>
      </c>
      <c r="X69" s="9">
        <v>0</v>
      </c>
      <c r="Y69" s="9">
        <v>1</v>
      </c>
      <c r="Z69" s="9">
        <v>0</v>
      </c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</row>
    <row r="70" spans="1:47" ht="12.75">
      <c r="A70" s="8" t="str">
        <f t="shared" si="8"/>
        <v>noSebastián Véliz</v>
      </c>
      <c r="B70" s="8" t="str">
        <f t="shared" si="9"/>
        <v>noSebastián Véliz</v>
      </c>
      <c r="C70" s="8" t="str">
        <f t="shared" si="10"/>
        <v>noSebastián Véliz</v>
      </c>
      <c r="D70" s="8" t="str">
        <f t="shared" si="11"/>
        <v>noSebastián Véliz</v>
      </c>
      <c r="E70" s="8" t="str">
        <f t="shared" si="12"/>
        <v>noSebastián Véliz</v>
      </c>
      <c r="F70" s="8" t="str">
        <f t="shared" si="13"/>
        <v>noSebastián Véliz</v>
      </c>
      <c r="G70" s="9">
        <v>3</v>
      </c>
      <c r="H70" s="10" t="s">
        <v>108</v>
      </c>
      <c r="I70" s="9" t="s">
        <v>109</v>
      </c>
      <c r="J70" s="11">
        <v>42347</v>
      </c>
      <c r="K70" s="9" t="s">
        <v>127</v>
      </c>
      <c r="L70" s="9" t="s">
        <v>111</v>
      </c>
      <c r="M70" s="21">
        <v>2017</v>
      </c>
      <c r="N70" s="21" t="str">
        <f t="shared" si="14"/>
        <v>no</v>
      </c>
      <c r="O70" s="21" t="str">
        <f>IF(AND($M70&lt;=O$1,$T70&gt;=O$1),O$1,"no")</f>
        <v>no</v>
      </c>
      <c r="P70" s="21" t="str">
        <f>IF(AND($M70&lt;=P$1,$T70&gt;=P$1),P$1,"no")</f>
        <v>no</v>
      </c>
      <c r="Q70" s="21" t="str">
        <f>IF(AND($M70&lt;=Q$1,$T70&gt;=Q$1),Q$1,"no")</f>
        <v>no</v>
      </c>
      <c r="R70" s="21" t="str">
        <f t="shared" si="15"/>
        <v>no</v>
      </c>
      <c r="S70" s="21" t="str">
        <f>IF(AND($M70&lt;=S$1,$T70&gt;=S$1),S$1,"no")</f>
        <v>no</v>
      </c>
      <c r="T70" s="9">
        <v>2015</v>
      </c>
      <c r="U70" s="9" t="s">
        <v>18</v>
      </c>
      <c r="V70" s="9">
        <v>0</v>
      </c>
      <c r="W70" s="9" t="s">
        <v>91</v>
      </c>
      <c r="X70" s="9">
        <v>0</v>
      </c>
      <c r="Y70" s="9">
        <v>1</v>
      </c>
      <c r="Z70" s="9">
        <v>0</v>
      </c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</row>
    <row r="71" spans="1:47" ht="12.75">
      <c r="A71" s="8" t="str">
        <f t="shared" si="8"/>
        <v>2020Aldo Sarquis</v>
      </c>
      <c r="B71" s="8" t="str">
        <f t="shared" si="9"/>
        <v>noAldo Sarquis</v>
      </c>
      <c r="C71" s="8" t="str">
        <f t="shared" si="10"/>
        <v>noAldo Sarquis</v>
      </c>
      <c r="D71" s="8" t="str">
        <f t="shared" si="11"/>
        <v>noAldo Sarquis</v>
      </c>
      <c r="E71" s="8" t="str">
        <f t="shared" si="12"/>
        <v>noAldo Sarquis</v>
      </c>
      <c r="F71" s="8" t="str">
        <f t="shared" si="13"/>
        <v>noAldo Sarquis</v>
      </c>
      <c r="G71" s="9">
        <v>3</v>
      </c>
      <c r="H71" s="10" t="s">
        <v>108</v>
      </c>
      <c r="I71" s="9" t="s">
        <v>128</v>
      </c>
      <c r="J71" s="11">
        <v>43808</v>
      </c>
      <c r="K71" s="9" t="s">
        <v>129</v>
      </c>
      <c r="L71" s="9" t="s">
        <v>49</v>
      </c>
      <c r="M71" s="21">
        <v>2019</v>
      </c>
      <c r="N71" s="21" t="str">
        <f t="shared" si="14"/>
        <v>no</v>
      </c>
      <c r="O71" s="21" t="str">
        <f>IF(AND($M71&lt;=O$1,$T71&gt;=O$1),O$1,"no")</f>
        <v>no</v>
      </c>
      <c r="P71" s="21" t="str">
        <f>IF(AND($M71&lt;=P$1,$T71&gt;=P$1),P$1,"no")</f>
        <v>no</v>
      </c>
      <c r="Q71" s="21" t="str">
        <f>IF(AND($M71&lt;=Q$1,$T71&gt;=Q$1),Q$1,"no")</f>
        <v>no</v>
      </c>
      <c r="R71" s="21" t="str">
        <f t="shared" si="15"/>
        <v>no</v>
      </c>
      <c r="S71" s="21">
        <f>IF(AND($M71&lt;=S$1,$T71&gt;=S$1),S$1,"no")</f>
        <v>2020</v>
      </c>
      <c r="T71" s="9" t="s">
        <v>50</v>
      </c>
      <c r="U71" s="9" t="s">
        <v>18</v>
      </c>
      <c r="V71" s="9">
        <v>0</v>
      </c>
      <c r="W71" s="9" t="s">
        <v>130</v>
      </c>
      <c r="X71" s="9">
        <v>0</v>
      </c>
      <c r="Y71" s="9">
        <v>1</v>
      </c>
      <c r="Z71" s="9">
        <v>0</v>
      </c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</row>
    <row r="72" spans="1:47" ht="12.75">
      <c r="A72" s="8" t="str">
        <f t="shared" si="8"/>
        <v>2020Alberto Kosicki</v>
      </c>
      <c r="B72" s="8" t="str">
        <f t="shared" si="9"/>
        <v>noAlberto Kosicki</v>
      </c>
      <c r="C72" s="8" t="str">
        <f t="shared" si="10"/>
        <v>noAlberto Kosicki</v>
      </c>
      <c r="D72" s="8" t="str">
        <f t="shared" si="11"/>
        <v>noAlberto Kosicki</v>
      </c>
      <c r="E72" s="8" t="str">
        <f t="shared" si="12"/>
        <v>noAlberto Kosicki</v>
      </c>
      <c r="F72" s="8" t="str">
        <f t="shared" si="13"/>
        <v>noAlberto Kosicki</v>
      </c>
      <c r="G72" s="9">
        <v>3</v>
      </c>
      <c r="H72" s="10" t="s">
        <v>108</v>
      </c>
      <c r="I72" s="9" t="s">
        <v>128</v>
      </c>
      <c r="J72" s="11">
        <v>43808</v>
      </c>
      <c r="K72" s="9" t="s">
        <v>131</v>
      </c>
      <c r="L72" s="9" t="s">
        <v>49</v>
      </c>
      <c r="M72" s="21">
        <v>2019</v>
      </c>
      <c r="N72" s="21" t="str">
        <f t="shared" si="14"/>
        <v>no</v>
      </c>
      <c r="O72" s="21" t="str">
        <f>IF(AND($M72&lt;=O$1,$T72&gt;=O$1),O$1,"no")</f>
        <v>no</v>
      </c>
      <c r="P72" s="21" t="str">
        <f>IF(AND($M72&lt;=P$1,$T72&gt;=P$1),P$1,"no")</f>
        <v>no</v>
      </c>
      <c r="Q72" s="21" t="str">
        <f>IF(AND($M72&lt;=Q$1,$T72&gt;=Q$1),Q$1,"no")</f>
        <v>no</v>
      </c>
      <c r="R72" s="21" t="str">
        <f t="shared" si="15"/>
        <v>no</v>
      </c>
      <c r="S72" s="21">
        <f>IF(AND($M72&lt;=S$1,$T72&gt;=S$1),S$1,"no")</f>
        <v>2020</v>
      </c>
      <c r="T72" s="9" t="s">
        <v>50</v>
      </c>
      <c r="U72" s="9" t="s">
        <v>18</v>
      </c>
      <c r="V72" s="9">
        <v>0</v>
      </c>
      <c r="W72" s="9" t="s">
        <v>132</v>
      </c>
      <c r="X72" s="9">
        <v>0</v>
      </c>
      <c r="Y72" s="9">
        <v>1</v>
      </c>
      <c r="Z72" s="9">
        <v>0</v>
      </c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</row>
    <row r="73" spans="1:47" ht="12.75">
      <c r="A73" s="8" t="str">
        <f t="shared" si="8"/>
        <v>2020Eugenia Rosales</v>
      </c>
      <c r="B73" s="8" t="str">
        <f t="shared" si="9"/>
        <v>noEugenia Rosales</v>
      </c>
      <c r="C73" s="8" t="str">
        <f t="shared" si="10"/>
        <v>noEugenia Rosales</v>
      </c>
      <c r="D73" s="8" t="str">
        <f t="shared" si="11"/>
        <v>noEugenia Rosales</v>
      </c>
      <c r="E73" s="8" t="str">
        <f t="shared" si="12"/>
        <v>noEugenia Rosales</v>
      </c>
      <c r="F73" s="8" t="str">
        <f t="shared" si="13"/>
        <v>noEugenia Rosales</v>
      </c>
      <c r="G73" s="9">
        <v>3</v>
      </c>
      <c r="H73" s="10" t="s">
        <v>108</v>
      </c>
      <c r="I73" s="9" t="s">
        <v>128</v>
      </c>
      <c r="J73" s="11">
        <v>43808</v>
      </c>
      <c r="K73" s="9" t="s">
        <v>133</v>
      </c>
      <c r="L73" s="9" t="s">
        <v>49</v>
      </c>
      <c r="M73" s="21">
        <v>2019</v>
      </c>
      <c r="N73" s="21" t="str">
        <f t="shared" si="14"/>
        <v>no</v>
      </c>
      <c r="O73" s="21" t="str">
        <f>IF(AND($M73&lt;=O$1,$T73&gt;=O$1),O$1,"no")</f>
        <v>no</v>
      </c>
      <c r="P73" s="21" t="str">
        <f>IF(AND($M73&lt;=P$1,$T73&gt;=P$1),P$1,"no")</f>
        <v>no</v>
      </c>
      <c r="Q73" s="21" t="str">
        <f>IF(AND($M73&lt;=Q$1,$T73&gt;=Q$1),Q$1,"no")</f>
        <v>no</v>
      </c>
      <c r="R73" s="21" t="str">
        <f t="shared" si="15"/>
        <v>no</v>
      </c>
      <c r="S73" s="21">
        <f>IF(AND($M73&lt;=S$1,$T73&gt;=S$1),S$1,"no")</f>
        <v>2020</v>
      </c>
      <c r="T73" s="9" t="s">
        <v>50</v>
      </c>
      <c r="U73" s="9" t="s">
        <v>34</v>
      </c>
      <c r="V73" s="9">
        <v>1</v>
      </c>
      <c r="W73" s="9" t="s">
        <v>134</v>
      </c>
      <c r="X73" s="9">
        <v>0</v>
      </c>
      <c r="Y73" s="9">
        <v>1</v>
      </c>
      <c r="Z73" s="9">
        <v>0</v>
      </c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</row>
    <row r="74" spans="1:47" ht="12.75">
      <c r="A74" s="8" t="str">
        <f t="shared" si="8"/>
        <v>2020Guillermo Andrada</v>
      </c>
      <c r="B74" s="8" t="str">
        <f t="shared" si="9"/>
        <v>noGuillermo Andrada</v>
      </c>
      <c r="C74" s="8" t="str">
        <f t="shared" si="10"/>
        <v>noGuillermo Andrada</v>
      </c>
      <c r="D74" s="8" t="str">
        <f t="shared" si="11"/>
        <v>noGuillermo Andrada</v>
      </c>
      <c r="E74" s="8" t="str">
        <f t="shared" si="12"/>
        <v>noGuillermo Andrada</v>
      </c>
      <c r="F74" s="8" t="str">
        <f t="shared" si="13"/>
        <v>noGuillermo Andrada</v>
      </c>
      <c r="G74" s="9">
        <v>3</v>
      </c>
      <c r="H74" s="10" t="s">
        <v>108</v>
      </c>
      <c r="I74" s="9" t="s">
        <v>128</v>
      </c>
      <c r="J74" s="11">
        <v>43808</v>
      </c>
      <c r="K74" s="9" t="s">
        <v>135</v>
      </c>
      <c r="L74" s="9" t="s">
        <v>49</v>
      </c>
      <c r="M74" s="21">
        <v>2019</v>
      </c>
      <c r="N74" s="21" t="str">
        <f t="shared" si="14"/>
        <v>no</v>
      </c>
      <c r="O74" s="21" t="str">
        <f>IF(AND($M74&lt;=O$1,$T74&gt;=O$1),O$1,"no")</f>
        <v>no</v>
      </c>
      <c r="P74" s="21" t="str">
        <f>IF(AND($M74&lt;=P$1,$T74&gt;=P$1),P$1,"no")</f>
        <v>no</v>
      </c>
      <c r="Q74" s="21" t="str">
        <f>IF(AND($M74&lt;=Q$1,$T74&gt;=Q$1),Q$1,"no")</f>
        <v>no</v>
      </c>
      <c r="R74" s="21" t="str">
        <f t="shared" si="15"/>
        <v>no</v>
      </c>
      <c r="S74" s="21">
        <f>IF(AND($M74&lt;=S$1,$T74&gt;=S$1),S$1,"no")</f>
        <v>2020</v>
      </c>
      <c r="T74" s="9" t="s">
        <v>50</v>
      </c>
      <c r="U74" s="9" t="s">
        <v>18</v>
      </c>
      <c r="V74" s="9">
        <v>0</v>
      </c>
      <c r="W74" s="9" t="s">
        <v>136</v>
      </c>
      <c r="X74" s="9">
        <v>0</v>
      </c>
      <c r="Y74" s="9">
        <v>1</v>
      </c>
      <c r="Z74" s="9">
        <v>0</v>
      </c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</row>
    <row r="75" spans="1:47" ht="12.75">
      <c r="A75" s="8" t="str">
        <f t="shared" si="8"/>
        <v>2020Luis Maubecín</v>
      </c>
      <c r="B75" s="8" t="str">
        <f t="shared" si="9"/>
        <v>noLuis Maubecín</v>
      </c>
      <c r="C75" s="8" t="str">
        <f t="shared" si="10"/>
        <v>noLuis Maubecín</v>
      </c>
      <c r="D75" s="8" t="str">
        <f t="shared" si="11"/>
        <v>noLuis Maubecín</v>
      </c>
      <c r="E75" s="8" t="str">
        <f t="shared" si="12"/>
        <v>noLuis Maubecín</v>
      </c>
      <c r="F75" s="8" t="str">
        <f t="shared" si="13"/>
        <v>noLuis Maubecín</v>
      </c>
      <c r="G75" s="9">
        <v>3</v>
      </c>
      <c r="H75" s="10" t="s">
        <v>108</v>
      </c>
      <c r="I75" s="9" t="s">
        <v>128</v>
      </c>
      <c r="J75" s="11">
        <v>43808</v>
      </c>
      <c r="K75" s="9" t="s">
        <v>137</v>
      </c>
      <c r="L75" s="9" t="s">
        <v>49</v>
      </c>
      <c r="M75" s="21">
        <v>2019</v>
      </c>
      <c r="N75" s="21" t="str">
        <f t="shared" si="14"/>
        <v>no</v>
      </c>
      <c r="O75" s="21" t="str">
        <f>IF(AND($M75&lt;=O$1,$T75&gt;=O$1),O$1,"no")</f>
        <v>no</v>
      </c>
      <c r="P75" s="21" t="str">
        <f>IF(AND($M75&lt;=P$1,$T75&gt;=P$1),P$1,"no")</f>
        <v>no</v>
      </c>
      <c r="Q75" s="21" t="str">
        <f>IF(AND($M75&lt;=Q$1,$T75&gt;=Q$1),Q$1,"no")</f>
        <v>no</v>
      </c>
      <c r="R75" s="21" t="str">
        <f t="shared" si="15"/>
        <v>no</v>
      </c>
      <c r="S75" s="21">
        <f>IF(AND($M75&lt;=S$1,$T75&gt;=S$1),S$1,"no")</f>
        <v>2020</v>
      </c>
      <c r="T75" s="9" t="s">
        <v>50</v>
      </c>
      <c r="U75" s="9" t="s">
        <v>18</v>
      </c>
      <c r="V75" s="9">
        <v>0</v>
      </c>
      <c r="W75" s="9" t="s">
        <v>138</v>
      </c>
      <c r="X75" s="9">
        <v>0</v>
      </c>
      <c r="Y75" s="9">
        <v>1</v>
      </c>
      <c r="Z75" s="9">
        <v>0</v>
      </c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</row>
    <row r="76" spans="1:47" ht="12.75">
      <c r="A76" s="8" t="str">
        <f t="shared" si="8"/>
        <v>2020Marcelo Rivera</v>
      </c>
      <c r="B76" s="8" t="str">
        <f t="shared" si="9"/>
        <v>noMarcelo Rivera</v>
      </c>
      <c r="C76" s="8" t="str">
        <f t="shared" si="10"/>
        <v>noMarcelo Rivera</v>
      </c>
      <c r="D76" s="8" t="str">
        <f t="shared" si="11"/>
        <v>noMarcelo Rivera</v>
      </c>
      <c r="E76" s="8" t="str">
        <f t="shared" si="12"/>
        <v>noMarcelo Rivera</v>
      </c>
      <c r="F76" s="8" t="str">
        <f t="shared" si="13"/>
        <v>noMarcelo Rivera</v>
      </c>
      <c r="G76" s="9">
        <v>3</v>
      </c>
      <c r="H76" s="10" t="s">
        <v>108</v>
      </c>
      <c r="I76" s="9" t="s">
        <v>128</v>
      </c>
      <c r="J76" s="11">
        <v>43808</v>
      </c>
      <c r="K76" s="9" t="s">
        <v>126</v>
      </c>
      <c r="L76" s="9" t="s">
        <v>49</v>
      </c>
      <c r="M76" s="21">
        <v>2019</v>
      </c>
      <c r="N76" s="21" t="str">
        <f t="shared" si="14"/>
        <v>no</v>
      </c>
      <c r="O76" s="21" t="str">
        <f>IF(AND($M76&lt;=O$1,$T76&gt;=O$1),O$1,"no")</f>
        <v>no</v>
      </c>
      <c r="P76" s="21" t="str">
        <f>IF(AND($M76&lt;=P$1,$T76&gt;=P$1),P$1,"no")</f>
        <v>no</v>
      </c>
      <c r="Q76" s="21" t="str">
        <f>IF(AND($M76&lt;=Q$1,$T76&gt;=Q$1),Q$1,"no")</f>
        <v>no</v>
      </c>
      <c r="R76" s="21" t="str">
        <f t="shared" si="15"/>
        <v>no</v>
      </c>
      <c r="S76" s="21">
        <f>IF(AND($M76&lt;=S$1,$T76&gt;=S$1),S$1,"no")</f>
        <v>2020</v>
      </c>
      <c r="T76" s="9" t="s">
        <v>50</v>
      </c>
      <c r="U76" s="9" t="s">
        <v>18</v>
      </c>
      <c r="V76" s="9">
        <v>0</v>
      </c>
      <c r="W76" s="9" t="s">
        <v>139</v>
      </c>
      <c r="X76" s="9">
        <v>0</v>
      </c>
      <c r="Y76" s="9">
        <v>1</v>
      </c>
      <c r="Z76" s="9">
        <v>0</v>
      </c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</row>
    <row r="77" spans="1:47" ht="12.75">
      <c r="A77" s="8" t="str">
        <f t="shared" si="8"/>
        <v>2020Francisco Gordillo</v>
      </c>
      <c r="B77" s="8" t="str">
        <f t="shared" si="9"/>
        <v>noFrancisco Gordillo</v>
      </c>
      <c r="C77" s="8" t="str">
        <f t="shared" si="10"/>
        <v>noFrancisco Gordillo</v>
      </c>
      <c r="D77" s="8" t="str">
        <f t="shared" si="11"/>
        <v>noFrancisco Gordillo</v>
      </c>
      <c r="E77" s="8" t="str">
        <f t="shared" si="12"/>
        <v>noFrancisco Gordillo</v>
      </c>
      <c r="F77" s="8" t="str">
        <f t="shared" si="13"/>
        <v>noFrancisco Gordillo</v>
      </c>
      <c r="G77" s="9">
        <v>3</v>
      </c>
      <c r="H77" s="10" t="s">
        <v>108</v>
      </c>
      <c r="I77" s="9" t="s">
        <v>128</v>
      </c>
      <c r="J77" s="11">
        <v>43808</v>
      </c>
      <c r="K77" s="9" t="s">
        <v>140</v>
      </c>
      <c r="L77" s="9" t="s">
        <v>49</v>
      </c>
      <c r="M77" s="21">
        <v>2019</v>
      </c>
      <c r="N77" s="21" t="str">
        <f t="shared" si="14"/>
        <v>no</v>
      </c>
      <c r="O77" s="21" t="str">
        <f>IF(AND($M77&lt;=O$1,$T77&gt;=O$1),O$1,"no")</f>
        <v>no</v>
      </c>
      <c r="P77" s="21" t="str">
        <f>IF(AND($M77&lt;=P$1,$T77&gt;=P$1),P$1,"no")</f>
        <v>no</v>
      </c>
      <c r="Q77" s="21" t="str">
        <f>IF(AND($M77&lt;=Q$1,$T77&gt;=Q$1),Q$1,"no")</f>
        <v>no</v>
      </c>
      <c r="R77" s="21" t="str">
        <f t="shared" si="15"/>
        <v>no</v>
      </c>
      <c r="S77" s="21">
        <f>IF(AND($M77&lt;=S$1,$T77&gt;=S$1),S$1,"no")</f>
        <v>2020</v>
      </c>
      <c r="T77" s="9" t="s">
        <v>50</v>
      </c>
      <c r="U77" s="9" t="s">
        <v>18</v>
      </c>
      <c r="V77" s="9">
        <v>0</v>
      </c>
      <c r="W77" s="9" t="s">
        <v>141</v>
      </c>
      <c r="X77" s="9">
        <v>0</v>
      </c>
      <c r="Y77" s="9">
        <v>1</v>
      </c>
      <c r="Z77" s="9">
        <v>0</v>
      </c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</row>
    <row r="78" spans="1:47" ht="12.75">
      <c r="A78" s="8" t="str">
        <f t="shared" si="8"/>
        <v>2020Jorge Moreno</v>
      </c>
      <c r="B78" s="8" t="str">
        <f t="shared" si="9"/>
        <v>noJorge Moreno</v>
      </c>
      <c r="C78" s="8" t="str">
        <f t="shared" si="10"/>
        <v>noJorge Moreno</v>
      </c>
      <c r="D78" s="8" t="str">
        <f t="shared" si="11"/>
        <v>noJorge Moreno</v>
      </c>
      <c r="E78" s="8" t="str">
        <f t="shared" si="12"/>
        <v>noJorge Moreno</v>
      </c>
      <c r="F78" s="8" t="str">
        <f t="shared" si="13"/>
        <v>noJorge Moreno</v>
      </c>
      <c r="G78" s="9">
        <v>3</v>
      </c>
      <c r="H78" s="10" t="s">
        <v>108</v>
      </c>
      <c r="I78" s="9" t="s">
        <v>128</v>
      </c>
      <c r="J78" s="11">
        <v>43808</v>
      </c>
      <c r="K78" s="9" t="s">
        <v>142</v>
      </c>
      <c r="L78" s="9" t="s">
        <v>49</v>
      </c>
      <c r="M78" s="21">
        <v>2019</v>
      </c>
      <c r="N78" s="21" t="str">
        <f t="shared" si="14"/>
        <v>no</v>
      </c>
      <c r="O78" s="21" t="str">
        <f>IF(AND($M78&lt;=O$1,$T78&gt;=O$1),O$1,"no")</f>
        <v>no</v>
      </c>
      <c r="P78" s="21" t="str">
        <f>IF(AND($M78&lt;=P$1,$T78&gt;=P$1),P$1,"no")</f>
        <v>no</v>
      </c>
      <c r="Q78" s="21" t="str">
        <f>IF(AND($M78&lt;=Q$1,$T78&gt;=Q$1),Q$1,"no")</f>
        <v>no</v>
      </c>
      <c r="R78" s="21" t="str">
        <f t="shared" si="15"/>
        <v>no</v>
      </c>
      <c r="S78" s="21">
        <f>IF(AND($M78&lt;=S$1,$T78&gt;=S$1),S$1,"no")</f>
        <v>2020</v>
      </c>
      <c r="T78" s="9" t="s">
        <v>50</v>
      </c>
      <c r="U78" s="9" t="s">
        <v>18</v>
      </c>
      <c r="V78" s="9">
        <v>0</v>
      </c>
      <c r="W78" s="9" t="s">
        <v>143</v>
      </c>
      <c r="X78" s="9">
        <v>0</v>
      </c>
      <c r="Y78" s="9">
        <v>1</v>
      </c>
      <c r="Z78" s="9">
        <v>0</v>
      </c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</row>
    <row r="79" spans="1:47" ht="12.75">
      <c r="A79" s="8" t="str">
        <f t="shared" si="8"/>
        <v>2020Ricardo Sebastián Veliz</v>
      </c>
      <c r="B79" s="8" t="str">
        <f t="shared" si="9"/>
        <v>noRicardo Sebastián Veliz</v>
      </c>
      <c r="C79" s="8" t="str">
        <f t="shared" si="10"/>
        <v>noRicardo Sebastián Veliz</v>
      </c>
      <c r="D79" s="8" t="str">
        <f t="shared" si="11"/>
        <v>noRicardo Sebastián Veliz</v>
      </c>
      <c r="E79" s="8" t="str">
        <f t="shared" si="12"/>
        <v>noRicardo Sebastián Veliz</v>
      </c>
      <c r="F79" s="8" t="str">
        <f t="shared" si="13"/>
        <v>noRicardo Sebastián Veliz</v>
      </c>
      <c r="G79" s="9">
        <v>3</v>
      </c>
      <c r="H79" s="10" t="s">
        <v>108</v>
      </c>
      <c r="I79" s="9" t="s">
        <v>128</v>
      </c>
      <c r="J79" s="11">
        <v>43808</v>
      </c>
      <c r="K79" s="9" t="s">
        <v>144</v>
      </c>
      <c r="L79" s="9" t="s">
        <v>49</v>
      </c>
      <c r="M79" s="21">
        <v>2019</v>
      </c>
      <c r="N79" s="21" t="str">
        <f t="shared" si="14"/>
        <v>no</v>
      </c>
      <c r="O79" s="21" t="str">
        <f>IF(AND($M79&lt;=O$1,$T79&gt;=O$1),O$1,"no")</f>
        <v>no</v>
      </c>
      <c r="P79" s="21" t="str">
        <f>IF(AND($M79&lt;=P$1,$T79&gt;=P$1),P$1,"no")</f>
        <v>no</v>
      </c>
      <c r="Q79" s="21" t="str">
        <f>IF(AND($M79&lt;=Q$1,$T79&gt;=Q$1),Q$1,"no")</f>
        <v>no</v>
      </c>
      <c r="R79" s="21" t="str">
        <f t="shared" si="15"/>
        <v>no</v>
      </c>
      <c r="S79" s="21">
        <f>IF(AND($M79&lt;=S$1,$T79&gt;=S$1),S$1,"no")</f>
        <v>2020</v>
      </c>
      <c r="T79" s="9" t="s">
        <v>50</v>
      </c>
      <c r="U79" s="9" t="s">
        <v>18</v>
      </c>
      <c r="V79" s="9">
        <v>0</v>
      </c>
      <c r="W79" s="9" t="s">
        <v>145</v>
      </c>
      <c r="X79" s="9">
        <v>0</v>
      </c>
      <c r="Y79" s="9">
        <v>1</v>
      </c>
      <c r="Z79" s="9">
        <v>0</v>
      </c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</row>
    <row r="80" spans="1:47" ht="12.75">
      <c r="A80" s="8" t="str">
        <f t="shared" si="8"/>
        <v>2020Lisandro Álvarez</v>
      </c>
      <c r="B80" s="8" t="str">
        <f t="shared" si="9"/>
        <v>noLisandro Álvarez</v>
      </c>
      <c r="C80" s="8" t="str">
        <f t="shared" si="10"/>
        <v>noLisandro Álvarez</v>
      </c>
      <c r="D80" s="8" t="str">
        <f t="shared" si="11"/>
        <v>noLisandro Álvarez</v>
      </c>
      <c r="E80" s="8" t="str">
        <f t="shared" si="12"/>
        <v>noLisandro Álvarez</v>
      </c>
      <c r="F80" s="8" t="str">
        <f t="shared" si="13"/>
        <v>noLisandro Álvarez</v>
      </c>
      <c r="G80" s="9">
        <v>3</v>
      </c>
      <c r="H80" s="10" t="s">
        <v>108</v>
      </c>
      <c r="I80" s="9" t="s">
        <v>128</v>
      </c>
      <c r="J80" s="11">
        <v>43808</v>
      </c>
      <c r="K80" s="9" t="s">
        <v>146</v>
      </c>
      <c r="L80" s="9" t="s">
        <v>49</v>
      </c>
      <c r="M80" s="21">
        <v>2019</v>
      </c>
      <c r="N80" s="21" t="str">
        <f t="shared" si="14"/>
        <v>no</v>
      </c>
      <c r="O80" s="21" t="str">
        <f>IF(AND($M80&lt;=O$1,$T80&gt;=O$1),O$1,"no")</f>
        <v>no</v>
      </c>
      <c r="P80" s="21" t="str">
        <f>IF(AND($M80&lt;=P$1,$T80&gt;=P$1),P$1,"no")</f>
        <v>no</v>
      </c>
      <c r="Q80" s="21" t="str">
        <f>IF(AND($M80&lt;=Q$1,$T80&gt;=Q$1),Q$1,"no")</f>
        <v>no</v>
      </c>
      <c r="R80" s="21" t="str">
        <f t="shared" si="15"/>
        <v>no</v>
      </c>
      <c r="S80" s="21">
        <f>IF(AND($M80&lt;=S$1,$T80&gt;=S$1),S$1,"no")</f>
        <v>2020</v>
      </c>
      <c r="T80" s="9" t="s">
        <v>50</v>
      </c>
      <c r="U80" s="9" t="s">
        <v>18</v>
      </c>
      <c r="V80" s="9">
        <v>0</v>
      </c>
      <c r="W80" s="9" t="s">
        <v>147</v>
      </c>
      <c r="X80" s="9">
        <v>0</v>
      </c>
      <c r="Y80" s="9">
        <v>1</v>
      </c>
      <c r="Z80" s="9">
        <v>0</v>
      </c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</row>
    <row r="81" spans="1:47" ht="12.75">
      <c r="A81" s="8" t="str">
        <f t="shared" si="8"/>
        <v>2020Eduardo Niedrele</v>
      </c>
      <c r="B81" s="8" t="str">
        <f t="shared" si="9"/>
        <v>noEduardo Niedrele</v>
      </c>
      <c r="C81" s="8" t="str">
        <f t="shared" si="10"/>
        <v>noEduardo Niedrele</v>
      </c>
      <c r="D81" s="8" t="str">
        <f t="shared" si="11"/>
        <v>noEduardo Niedrele</v>
      </c>
      <c r="E81" s="8" t="str">
        <f t="shared" si="12"/>
        <v>noEduardo Niedrele</v>
      </c>
      <c r="F81" s="8" t="str">
        <f t="shared" si="13"/>
        <v>noEduardo Niedrele</v>
      </c>
      <c r="G81" s="9">
        <v>3</v>
      </c>
      <c r="H81" s="10" t="s">
        <v>108</v>
      </c>
      <c r="I81" s="9" t="s">
        <v>128</v>
      </c>
      <c r="J81" s="11">
        <v>43808</v>
      </c>
      <c r="K81" s="9" t="s">
        <v>148</v>
      </c>
      <c r="L81" s="9" t="s">
        <v>49</v>
      </c>
      <c r="M81" s="21">
        <v>2019</v>
      </c>
      <c r="N81" s="21" t="str">
        <f t="shared" si="14"/>
        <v>no</v>
      </c>
      <c r="O81" s="21" t="str">
        <f>IF(AND($M81&lt;=O$1,$T81&gt;=O$1),O$1,"no")</f>
        <v>no</v>
      </c>
      <c r="P81" s="21" t="str">
        <f>IF(AND($M81&lt;=P$1,$T81&gt;=P$1),P$1,"no")</f>
        <v>no</v>
      </c>
      <c r="Q81" s="21" t="str">
        <f>IF(AND($M81&lt;=Q$1,$T81&gt;=Q$1),Q$1,"no")</f>
        <v>no</v>
      </c>
      <c r="R81" s="21" t="str">
        <f t="shared" si="15"/>
        <v>no</v>
      </c>
      <c r="S81" s="21">
        <f>IF(AND($M81&lt;=S$1,$T81&gt;=S$1),S$1,"no")</f>
        <v>2020</v>
      </c>
      <c r="T81" s="9" t="s">
        <v>50</v>
      </c>
      <c r="U81" s="9" t="s">
        <v>18</v>
      </c>
      <c r="V81" s="9">
        <v>0</v>
      </c>
      <c r="W81" s="9" t="s">
        <v>149</v>
      </c>
      <c r="X81" s="9">
        <v>0</v>
      </c>
      <c r="Y81" s="9">
        <v>1</v>
      </c>
      <c r="Z81" s="9">
        <v>0</v>
      </c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</row>
    <row r="82" spans="1:47" ht="12.75">
      <c r="A82" s="8" t="str">
        <f t="shared" si="8"/>
        <v>2020Aldo Gabriel Sarquia</v>
      </c>
      <c r="B82" s="8" t="str">
        <f t="shared" si="9"/>
        <v>noAldo Gabriel Sarquia</v>
      </c>
      <c r="C82" s="8" t="str">
        <f t="shared" si="10"/>
        <v>noAldo Gabriel Sarquia</v>
      </c>
      <c r="D82" s="8" t="str">
        <f t="shared" si="11"/>
        <v>noAldo Gabriel Sarquia</v>
      </c>
      <c r="E82" s="8" t="str">
        <f t="shared" si="12"/>
        <v>noAldo Gabriel Sarquia</v>
      </c>
      <c r="F82" s="8" t="str">
        <f t="shared" si="13"/>
        <v>noAldo Gabriel Sarquia</v>
      </c>
      <c r="G82" s="9">
        <v>3</v>
      </c>
      <c r="H82" s="10" t="s">
        <v>108</v>
      </c>
      <c r="I82" s="9" t="s">
        <v>128</v>
      </c>
      <c r="J82" s="11">
        <v>43808</v>
      </c>
      <c r="K82" s="9" t="s">
        <v>150</v>
      </c>
      <c r="L82" s="9" t="s">
        <v>49</v>
      </c>
      <c r="M82" s="21">
        <v>2019</v>
      </c>
      <c r="N82" s="21" t="str">
        <f t="shared" si="14"/>
        <v>no</v>
      </c>
      <c r="O82" s="21" t="str">
        <f>IF(AND($M82&lt;=O$1,$T82&gt;=O$1),O$1,"no")</f>
        <v>no</v>
      </c>
      <c r="P82" s="21" t="str">
        <f>IF(AND($M82&lt;=P$1,$T82&gt;=P$1),P$1,"no")</f>
        <v>no</v>
      </c>
      <c r="Q82" s="21" t="str">
        <f>IF(AND($M82&lt;=Q$1,$T82&gt;=Q$1),Q$1,"no")</f>
        <v>no</v>
      </c>
      <c r="R82" s="21" t="str">
        <f t="shared" si="15"/>
        <v>no</v>
      </c>
      <c r="S82" s="21">
        <f>IF(AND($M82&lt;=S$1,$T82&gt;=S$1),S$1,"no")</f>
        <v>2020</v>
      </c>
      <c r="T82" s="9" t="s">
        <v>50</v>
      </c>
      <c r="U82" s="9" t="s">
        <v>18</v>
      </c>
      <c r="V82" s="9">
        <v>0</v>
      </c>
      <c r="W82" s="9" t="s">
        <v>151</v>
      </c>
      <c r="X82" s="9">
        <v>0</v>
      </c>
      <c r="Y82" s="9">
        <v>1</v>
      </c>
      <c r="Z82" s="9">
        <v>0</v>
      </c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</row>
    <row r="83" spans="1:47" ht="12.75">
      <c r="A83" s="8" t="str">
        <f t="shared" si="8"/>
        <v>2020Fernanda Ávila</v>
      </c>
      <c r="B83" s="8" t="str">
        <f t="shared" si="9"/>
        <v>noFernanda Ávila</v>
      </c>
      <c r="C83" s="8" t="str">
        <f t="shared" si="10"/>
        <v>noFernanda Ávila</v>
      </c>
      <c r="D83" s="8" t="str">
        <f t="shared" si="11"/>
        <v>noFernanda Ávila</v>
      </c>
      <c r="E83" s="8" t="str">
        <f t="shared" si="12"/>
        <v>noFernanda Ávila</v>
      </c>
      <c r="F83" s="8" t="str">
        <f t="shared" si="13"/>
        <v>noFernanda Ávila</v>
      </c>
      <c r="G83" s="9">
        <v>3</v>
      </c>
      <c r="H83" s="10" t="s">
        <v>108</v>
      </c>
      <c r="I83" s="9" t="s">
        <v>128</v>
      </c>
      <c r="J83" s="11">
        <v>43808</v>
      </c>
      <c r="K83" s="9" t="s">
        <v>152</v>
      </c>
      <c r="L83" s="9" t="s">
        <v>49</v>
      </c>
      <c r="M83" s="21">
        <v>2019</v>
      </c>
      <c r="N83" s="21" t="str">
        <f t="shared" si="14"/>
        <v>no</v>
      </c>
      <c r="O83" s="21" t="str">
        <f>IF(AND($M83&lt;=O$1,$T83&gt;=O$1),O$1,"no")</f>
        <v>no</v>
      </c>
      <c r="P83" s="21" t="str">
        <f>IF(AND($M83&lt;=P$1,$T83&gt;=P$1),P$1,"no")</f>
        <v>no</v>
      </c>
      <c r="Q83" s="21" t="str">
        <f>IF(AND($M83&lt;=Q$1,$T83&gt;=Q$1),Q$1,"no")</f>
        <v>no</v>
      </c>
      <c r="R83" s="21" t="str">
        <f t="shared" si="15"/>
        <v>no</v>
      </c>
      <c r="S83" s="21">
        <f>IF(AND($M83&lt;=S$1,$T83&gt;=S$1),S$1,"no")</f>
        <v>2020</v>
      </c>
      <c r="T83" s="9" t="s">
        <v>50</v>
      </c>
      <c r="U83" s="9" t="s">
        <v>34</v>
      </c>
      <c r="V83" s="9">
        <v>1</v>
      </c>
      <c r="W83" s="9" t="s">
        <v>153</v>
      </c>
      <c r="X83" s="9">
        <v>0</v>
      </c>
      <c r="Y83" s="9">
        <v>1</v>
      </c>
      <c r="Z83" s="9">
        <v>0</v>
      </c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</row>
    <row r="84" spans="1:47" ht="12.75">
      <c r="A84" s="8" t="str">
        <f t="shared" si="8"/>
        <v>2020Susana Peralta</v>
      </c>
      <c r="B84" s="8" t="str">
        <f t="shared" si="9"/>
        <v>noSusana Peralta</v>
      </c>
      <c r="C84" s="8" t="str">
        <f t="shared" si="10"/>
        <v>noSusana Peralta</v>
      </c>
      <c r="D84" s="8" t="str">
        <f t="shared" si="11"/>
        <v>noSusana Peralta</v>
      </c>
      <c r="E84" s="8" t="str">
        <f t="shared" si="12"/>
        <v>noSusana Peralta</v>
      </c>
      <c r="F84" s="8" t="str">
        <f t="shared" si="13"/>
        <v>noSusana Peralta</v>
      </c>
      <c r="G84" s="9">
        <v>3</v>
      </c>
      <c r="H84" s="10" t="s">
        <v>108</v>
      </c>
      <c r="I84" s="9" t="s">
        <v>128</v>
      </c>
      <c r="J84" s="11">
        <v>43808</v>
      </c>
      <c r="K84" s="9" t="s">
        <v>154</v>
      </c>
      <c r="L84" s="9" t="s">
        <v>49</v>
      </c>
      <c r="M84" s="21">
        <v>2019</v>
      </c>
      <c r="N84" s="21" t="str">
        <f t="shared" si="14"/>
        <v>no</v>
      </c>
      <c r="O84" s="21" t="str">
        <f>IF(AND($M84&lt;=O$1,$T84&gt;=O$1),O$1,"no")</f>
        <v>no</v>
      </c>
      <c r="P84" s="21" t="str">
        <f>IF(AND($M84&lt;=P$1,$T84&gt;=P$1),P$1,"no")</f>
        <v>no</v>
      </c>
      <c r="Q84" s="21" t="str">
        <f>IF(AND($M84&lt;=Q$1,$T84&gt;=Q$1),Q$1,"no")</f>
        <v>no</v>
      </c>
      <c r="R84" s="21" t="str">
        <f t="shared" si="15"/>
        <v>no</v>
      </c>
      <c r="S84" s="21">
        <f>IF(AND($M84&lt;=S$1,$T84&gt;=S$1),S$1,"no")</f>
        <v>2020</v>
      </c>
      <c r="T84" s="9" t="s">
        <v>50</v>
      </c>
      <c r="U84" s="9" t="s">
        <v>34</v>
      </c>
      <c r="V84" s="9">
        <v>1</v>
      </c>
      <c r="W84" s="9" t="s">
        <v>155</v>
      </c>
      <c r="X84" s="9">
        <v>0</v>
      </c>
      <c r="Y84" s="9">
        <v>1</v>
      </c>
      <c r="Z84" s="9">
        <v>0</v>
      </c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</row>
    <row r="85" spans="1:47" ht="12.75">
      <c r="A85" s="8" t="str">
        <f t="shared" si="8"/>
        <v>2020Claudia Palladino</v>
      </c>
      <c r="B85" s="8" t="str">
        <f t="shared" si="9"/>
        <v>noClaudia Palladino</v>
      </c>
      <c r="C85" s="8" t="str">
        <f t="shared" si="10"/>
        <v>noClaudia Palladino</v>
      </c>
      <c r="D85" s="8" t="str">
        <f t="shared" si="11"/>
        <v>noClaudia Palladino</v>
      </c>
      <c r="E85" s="8" t="str">
        <f t="shared" si="12"/>
        <v>noClaudia Palladino</v>
      </c>
      <c r="F85" s="8" t="str">
        <f t="shared" si="13"/>
        <v>noClaudia Palladino</v>
      </c>
      <c r="G85" s="9">
        <v>3</v>
      </c>
      <c r="H85" s="10" t="s">
        <v>108</v>
      </c>
      <c r="I85" s="9" t="s">
        <v>128</v>
      </c>
      <c r="J85" s="11">
        <v>43808</v>
      </c>
      <c r="K85" s="9" t="s">
        <v>156</v>
      </c>
      <c r="L85" s="9" t="s">
        <v>49</v>
      </c>
      <c r="M85" s="21">
        <v>2019</v>
      </c>
      <c r="N85" s="21" t="str">
        <f t="shared" si="14"/>
        <v>no</v>
      </c>
      <c r="O85" s="21" t="str">
        <f>IF(AND($M85&lt;=O$1,$T85&gt;=O$1),O$1,"no")</f>
        <v>no</v>
      </c>
      <c r="P85" s="21" t="str">
        <f>IF(AND($M85&lt;=P$1,$T85&gt;=P$1),P$1,"no")</f>
        <v>no</v>
      </c>
      <c r="Q85" s="21" t="str">
        <f>IF(AND($M85&lt;=Q$1,$T85&gt;=Q$1),Q$1,"no")</f>
        <v>no</v>
      </c>
      <c r="R85" s="21" t="str">
        <f t="shared" si="15"/>
        <v>no</v>
      </c>
      <c r="S85" s="21">
        <f>IF(AND($M85&lt;=S$1,$T85&gt;=S$1),S$1,"no")</f>
        <v>2020</v>
      </c>
      <c r="T85" s="9" t="s">
        <v>50</v>
      </c>
      <c r="U85" s="9" t="s">
        <v>34</v>
      </c>
      <c r="V85" s="9">
        <v>1</v>
      </c>
      <c r="W85" s="9" t="s">
        <v>157</v>
      </c>
      <c r="X85" s="9">
        <v>0</v>
      </c>
      <c r="Y85" s="9">
        <v>1</v>
      </c>
      <c r="Z85" s="9">
        <v>0</v>
      </c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</row>
    <row r="86" spans="1:47" ht="12.75">
      <c r="A86" s="8" t="str">
        <f t="shared" si="8"/>
        <v>2020Hernán Martel</v>
      </c>
      <c r="B86" s="8" t="str">
        <f t="shared" si="9"/>
        <v>noHernán Martel</v>
      </c>
      <c r="C86" s="8" t="str">
        <f t="shared" si="10"/>
        <v>noHernán Martel</v>
      </c>
      <c r="D86" s="8" t="str">
        <f t="shared" si="11"/>
        <v>noHernán Martel</v>
      </c>
      <c r="E86" s="8" t="str">
        <f t="shared" si="12"/>
        <v>noHernán Martel</v>
      </c>
      <c r="F86" s="8" t="str">
        <f t="shared" si="13"/>
        <v>noHernán Martel</v>
      </c>
      <c r="G86" s="9">
        <v>3</v>
      </c>
      <c r="H86" s="10" t="s">
        <v>108</v>
      </c>
      <c r="I86" s="9" t="s">
        <v>128</v>
      </c>
      <c r="J86" s="11">
        <v>43808</v>
      </c>
      <c r="K86" s="9" t="s">
        <v>158</v>
      </c>
      <c r="L86" s="9" t="s">
        <v>49</v>
      </c>
      <c r="M86" s="21">
        <v>2019</v>
      </c>
      <c r="N86" s="21" t="str">
        <f t="shared" si="14"/>
        <v>no</v>
      </c>
      <c r="O86" s="21" t="str">
        <f>IF(AND($M86&lt;=O$1,$T86&gt;=O$1),O$1,"no")</f>
        <v>no</v>
      </c>
      <c r="P86" s="21" t="str">
        <f>IF(AND($M86&lt;=P$1,$T86&gt;=P$1),P$1,"no")</f>
        <v>no</v>
      </c>
      <c r="Q86" s="21" t="str">
        <f>IF(AND($M86&lt;=Q$1,$T86&gt;=Q$1),Q$1,"no")</f>
        <v>no</v>
      </c>
      <c r="R86" s="21" t="str">
        <f t="shared" si="15"/>
        <v>no</v>
      </c>
      <c r="S86" s="21">
        <f>IF(AND($M86&lt;=S$1,$T86&gt;=S$1),S$1,"no")</f>
        <v>2020</v>
      </c>
      <c r="T86" s="9" t="s">
        <v>50</v>
      </c>
      <c r="U86" s="9" t="s">
        <v>18</v>
      </c>
      <c r="V86" s="9">
        <v>0</v>
      </c>
      <c r="W86" s="9" t="s">
        <v>159</v>
      </c>
      <c r="X86" s="9">
        <v>0</v>
      </c>
      <c r="Y86" s="9">
        <v>1</v>
      </c>
      <c r="Z86" s="9">
        <v>0</v>
      </c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</row>
    <row r="87" spans="1:47" ht="12.75">
      <c r="A87" s="8" t="str">
        <f t="shared" si="8"/>
        <v>2020Fidel Sáenz</v>
      </c>
      <c r="B87" s="8" t="str">
        <f t="shared" si="9"/>
        <v>noFidel Sáenz</v>
      </c>
      <c r="C87" s="8" t="str">
        <f t="shared" si="10"/>
        <v>noFidel Sáenz</v>
      </c>
      <c r="D87" s="8" t="str">
        <f t="shared" si="11"/>
        <v>noFidel Sáenz</v>
      </c>
      <c r="E87" s="8" t="str">
        <f t="shared" si="12"/>
        <v>noFidel Sáenz</v>
      </c>
      <c r="F87" s="8" t="str">
        <f t="shared" si="13"/>
        <v>noFidel Sáenz</v>
      </c>
      <c r="G87" s="9">
        <v>3</v>
      </c>
      <c r="H87" s="10" t="s">
        <v>108</v>
      </c>
      <c r="I87" s="9" t="s">
        <v>128</v>
      </c>
      <c r="J87" s="11">
        <v>43808</v>
      </c>
      <c r="K87" s="9" t="s">
        <v>160</v>
      </c>
      <c r="L87" s="9" t="s">
        <v>49</v>
      </c>
      <c r="M87" s="21">
        <v>2019</v>
      </c>
      <c r="N87" s="21" t="str">
        <f t="shared" si="14"/>
        <v>no</v>
      </c>
      <c r="O87" s="21" t="str">
        <f>IF(AND($M87&lt;=O$1,$T87&gt;=O$1),O$1,"no")</f>
        <v>no</v>
      </c>
      <c r="P87" s="21" t="str">
        <f>IF(AND($M87&lt;=P$1,$T87&gt;=P$1),P$1,"no")</f>
        <v>no</v>
      </c>
      <c r="Q87" s="21" t="str">
        <f>IF(AND($M87&lt;=Q$1,$T87&gt;=Q$1),Q$1,"no")</f>
        <v>no</v>
      </c>
      <c r="R87" s="21" t="str">
        <f t="shared" si="15"/>
        <v>no</v>
      </c>
      <c r="S87" s="21">
        <f>IF(AND($M87&lt;=S$1,$T87&gt;=S$1),S$1,"no")</f>
        <v>2020</v>
      </c>
      <c r="T87" s="9" t="s">
        <v>50</v>
      </c>
      <c r="U87" s="9" t="s">
        <v>18</v>
      </c>
      <c r="V87" s="9">
        <v>0</v>
      </c>
      <c r="W87" s="9" t="s">
        <v>161</v>
      </c>
      <c r="X87" s="9">
        <v>0</v>
      </c>
      <c r="Y87" s="9">
        <v>1</v>
      </c>
      <c r="Z87" s="9">
        <v>0</v>
      </c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</row>
    <row r="88" spans="1:47" ht="12.75">
      <c r="A88" s="8" t="str">
        <f t="shared" si="8"/>
        <v>noJuan José Bergia</v>
      </c>
      <c r="B88" s="8" t="str">
        <f t="shared" si="9"/>
        <v>noJuan José Bergia</v>
      </c>
      <c r="C88" s="8" t="str">
        <f t="shared" si="10"/>
        <v>noJuan José Bergia</v>
      </c>
      <c r="D88" s="8" t="str">
        <f t="shared" si="11"/>
        <v>2017Juan José Bergia</v>
      </c>
      <c r="E88" s="8" t="str">
        <f t="shared" si="12"/>
        <v>2016Juan José Bergia</v>
      </c>
      <c r="F88" s="8" t="str">
        <f t="shared" si="13"/>
        <v>2015Juan José Bergia</v>
      </c>
      <c r="G88" s="9">
        <v>4</v>
      </c>
      <c r="H88" s="10" t="s">
        <v>162</v>
      </c>
      <c r="I88" s="9" t="s">
        <v>163</v>
      </c>
      <c r="J88" s="11">
        <v>42348</v>
      </c>
      <c r="K88" s="9" t="s">
        <v>164</v>
      </c>
      <c r="L88" s="9" t="s">
        <v>165</v>
      </c>
      <c r="M88" s="21">
        <v>2015</v>
      </c>
      <c r="N88" s="21">
        <f t="shared" si="14"/>
        <v>2015</v>
      </c>
      <c r="O88" s="21">
        <f>IF(AND($M88&lt;=O$1,$T88&gt;=O$1),O$1,"no")</f>
        <v>2016</v>
      </c>
      <c r="P88" s="21">
        <f>IF(AND($M88&lt;=P$1,$T88&gt;=P$1),P$1,"no")</f>
        <v>2017</v>
      </c>
      <c r="Q88" s="21" t="str">
        <f>IF(AND($M88&lt;=Q$1,$T88&gt;=Q$1),Q$1,"no")</f>
        <v>no</v>
      </c>
      <c r="R88" s="21" t="str">
        <f t="shared" si="15"/>
        <v>no</v>
      </c>
      <c r="S88" s="21" t="str">
        <f>IF(AND($M88&lt;=S$1,$T88&gt;=S$1),S$1,"no")</f>
        <v>no</v>
      </c>
      <c r="T88" s="9">
        <v>2017</v>
      </c>
      <c r="U88" s="9" t="s">
        <v>18</v>
      </c>
      <c r="V88" s="9">
        <v>0</v>
      </c>
      <c r="W88" s="9" t="s">
        <v>166</v>
      </c>
      <c r="X88" s="9">
        <v>1</v>
      </c>
      <c r="Y88" s="9">
        <v>1</v>
      </c>
      <c r="Z88" s="9">
        <v>0</v>
      </c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</row>
    <row r="89" spans="1:47" ht="12.75">
      <c r="A89" s="8" t="str">
        <f t="shared" si="8"/>
        <v>noDaniel Oscar Farías</v>
      </c>
      <c r="B89" s="8" t="str">
        <f t="shared" si="9"/>
        <v>noDaniel Oscar Farías</v>
      </c>
      <c r="C89" s="8" t="str">
        <f t="shared" si="10"/>
        <v>noDaniel Oscar Farías</v>
      </c>
      <c r="D89" s="8" t="str">
        <f t="shared" si="11"/>
        <v>2017Daniel Oscar Farías</v>
      </c>
      <c r="E89" s="8" t="str">
        <f t="shared" si="12"/>
        <v>2016Daniel Oscar Farías</v>
      </c>
      <c r="F89" s="8" t="str">
        <f t="shared" si="13"/>
        <v>2015Daniel Oscar Farías</v>
      </c>
      <c r="G89" s="9">
        <v>4</v>
      </c>
      <c r="H89" s="10" t="s">
        <v>162</v>
      </c>
      <c r="I89" s="9" t="s">
        <v>163</v>
      </c>
      <c r="J89" s="11">
        <v>42348</v>
      </c>
      <c r="K89" s="9" t="s">
        <v>167</v>
      </c>
      <c r="L89" s="9" t="s">
        <v>165</v>
      </c>
      <c r="M89" s="21">
        <v>2015</v>
      </c>
      <c r="N89" s="21">
        <f t="shared" si="14"/>
        <v>2015</v>
      </c>
      <c r="O89" s="21">
        <f>IF(AND($M89&lt;=O$1,$T89&gt;=O$1),O$1,"no")</f>
        <v>2016</v>
      </c>
      <c r="P89" s="21">
        <f>IF(AND($M89&lt;=P$1,$T89&gt;=P$1),P$1,"no")</f>
        <v>2017</v>
      </c>
      <c r="Q89" s="21" t="str">
        <f>IF(AND($M89&lt;=Q$1,$T89&gt;=Q$1),Q$1,"no")</f>
        <v>no</v>
      </c>
      <c r="R89" s="21" t="str">
        <f t="shared" si="15"/>
        <v>no</v>
      </c>
      <c r="S89" s="21" t="str">
        <f>IF(AND($M89&lt;=S$1,$T89&gt;=S$1),S$1,"no")</f>
        <v>no</v>
      </c>
      <c r="T89" s="9">
        <v>2017</v>
      </c>
      <c r="U89" s="9" t="s">
        <v>18</v>
      </c>
      <c r="V89" s="9">
        <v>0</v>
      </c>
      <c r="W89" s="9" t="s">
        <v>168</v>
      </c>
      <c r="X89" s="9">
        <v>1</v>
      </c>
      <c r="Y89" s="9">
        <v>1</v>
      </c>
      <c r="Z89" s="9">
        <v>0</v>
      </c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</row>
    <row r="90" spans="1:47" ht="12.75">
      <c r="A90" s="8" t="str">
        <f t="shared" si="8"/>
        <v>noHumberto Fabián Echezarreta</v>
      </c>
      <c r="B90" s="8" t="str">
        <f t="shared" si="9"/>
        <v>2019Humberto Fabián Echezarreta</v>
      </c>
      <c r="C90" s="8" t="str">
        <f t="shared" si="10"/>
        <v>2018Humberto Fabián Echezarreta</v>
      </c>
      <c r="D90" s="8" t="str">
        <f t="shared" si="11"/>
        <v>2017Humberto Fabián Echezarreta</v>
      </c>
      <c r="E90" s="8" t="str">
        <f t="shared" si="12"/>
        <v>2016Humberto Fabián Echezarreta</v>
      </c>
      <c r="F90" s="8" t="str">
        <f t="shared" si="13"/>
        <v>2015Humberto Fabián Echezarreta</v>
      </c>
      <c r="G90" s="9">
        <v>4</v>
      </c>
      <c r="H90" s="10" t="s">
        <v>162</v>
      </c>
      <c r="I90" s="9" t="s">
        <v>163</v>
      </c>
      <c r="J90" s="11">
        <v>42348</v>
      </c>
      <c r="K90" s="9" t="s">
        <v>169</v>
      </c>
      <c r="L90" s="9" t="s">
        <v>165</v>
      </c>
      <c r="M90" s="21">
        <v>2015</v>
      </c>
      <c r="N90" s="21">
        <f t="shared" si="14"/>
        <v>2015</v>
      </c>
      <c r="O90" s="21">
        <f>IF(AND($M90&lt;=O$1,$T90&gt;=O$1),O$1,"no")</f>
        <v>2016</v>
      </c>
      <c r="P90" s="21">
        <f>IF(AND($M90&lt;=P$1,$T90&gt;=P$1),P$1,"no")</f>
        <v>2017</v>
      </c>
      <c r="Q90" s="21">
        <f>IF(AND($M90&lt;=Q$1,$T90&gt;=Q$1),Q$1,"no")</f>
        <v>2018</v>
      </c>
      <c r="R90" s="21">
        <f t="shared" si="15"/>
        <v>2019</v>
      </c>
      <c r="S90" s="21" t="str">
        <f>IF(AND($M90&lt;=S$1,$T90&gt;=S$1),S$1,"no")</f>
        <v>no</v>
      </c>
      <c r="T90" s="9">
        <v>2019</v>
      </c>
      <c r="U90" s="9" t="s">
        <v>18</v>
      </c>
      <c r="V90" s="9">
        <v>0</v>
      </c>
      <c r="W90" s="9" t="s">
        <v>170</v>
      </c>
      <c r="X90" s="9">
        <v>0</v>
      </c>
      <c r="Y90" s="9">
        <v>1</v>
      </c>
      <c r="Z90" s="9">
        <v>0</v>
      </c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</row>
    <row r="91" spans="1:47" ht="12.75">
      <c r="A91" s="8" t="str">
        <f t="shared" si="8"/>
        <v>noRoberto Acosta</v>
      </c>
      <c r="B91" s="8" t="str">
        <f t="shared" si="9"/>
        <v>2019Roberto Acosta</v>
      </c>
      <c r="C91" s="8" t="str">
        <f t="shared" si="10"/>
        <v>2018Roberto Acosta</v>
      </c>
      <c r="D91" s="8" t="str">
        <f t="shared" si="11"/>
        <v>2017Roberto Acosta</v>
      </c>
      <c r="E91" s="8" t="str">
        <f t="shared" si="12"/>
        <v>2016Roberto Acosta</v>
      </c>
      <c r="F91" s="8" t="str">
        <f t="shared" si="13"/>
        <v>2015Roberto Acosta</v>
      </c>
      <c r="G91" s="9">
        <v>4</v>
      </c>
      <c r="H91" s="10" t="s">
        <v>162</v>
      </c>
      <c r="I91" s="9" t="s">
        <v>163</v>
      </c>
      <c r="J91" s="11">
        <v>42348</v>
      </c>
      <c r="K91" s="9" t="s">
        <v>171</v>
      </c>
      <c r="L91" s="9" t="s">
        <v>165</v>
      </c>
      <c r="M91" s="21">
        <v>2015</v>
      </c>
      <c r="N91" s="21">
        <f t="shared" si="14"/>
        <v>2015</v>
      </c>
      <c r="O91" s="21">
        <f>IF(AND($M91&lt;=O$1,$T91&gt;=O$1),O$1,"no")</f>
        <v>2016</v>
      </c>
      <c r="P91" s="21">
        <f>IF(AND($M91&lt;=P$1,$T91&gt;=P$1),P$1,"no")</f>
        <v>2017</v>
      </c>
      <c r="Q91" s="21">
        <f>IF(AND($M91&lt;=Q$1,$T91&gt;=Q$1),Q$1,"no")</f>
        <v>2018</v>
      </c>
      <c r="R91" s="21">
        <f t="shared" si="15"/>
        <v>2019</v>
      </c>
      <c r="S91" s="21" t="str">
        <f>IF(AND($M91&lt;=S$1,$T91&gt;=S$1),S$1,"no")</f>
        <v>no</v>
      </c>
      <c r="T91" s="9">
        <v>2019</v>
      </c>
      <c r="U91" s="9" t="s">
        <v>18</v>
      </c>
      <c r="V91" s="9">
        <v>0</v>
      </c>
      <c r="W91" s="9" t="s">
        <v>32</v>
      </c>
      <c r="X91" s="9">
        <v>1</v>
      </c>
      <c r="Y91" s="9">
        <v>1</v>
      </c>
      <c r="Z91" s="9">
        <v>0</v>
      </c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</row>
    <row r="92" spans="1:47" ht="12.75">
      <c r="A92" s="8" t="str">
        <f t="shared" si="8"/>
        <v>noGabriel Tortarolo</v>
      </c>
      <c r="B92" s="8" t="str">
        <f t="shared" si="9"/>
        <v>noGabriel Tortarolo</v>
      </c>
      <c r="C92" s="8" t="str">
        <f t="shared" si="10"/>
        <v>noGabriel Tortarolo</v>
      </c>
      <c r="D92" s="8" t="str">
        <f t="shared" si="11"/>
        <v>2017Gabriel Tortarolo</v>
      </c>
      <c r="E92" s="8" t="str">
        <f t="shared" si="12"/>
        <v>2016Gabriel Tortarolo</v>
      </c>
      <c r="F92" s="8" t="str">
        <f t="shared" si="13"/>
        <v>2015Gabriel Tortarolo</v>
      </c>
      <c r="G92" s="9">
        <v>4</v>
      </c>
      <c r="H92" s="10" t="s">
        <v>162</v>
      </c>
      <c r="I92" s="9" t="s">
        <v>163</v>
      </c>
      <c r="J92" s="11">
        <v>42348</v>
      </c>
      <c r="K92" s="9" t="s">
        <v>172</v>
      </c>
      <c r="L92" s="9" t="s">
        <v>165</v>
      </c>
      <c r="M92" s="21">
        <v>2015</v>
      </c>
      <c r="N92" s="21">
        <f t="shared" si="14"/>
        <v>2015</v>
      </c>
      <c r="O92" s="21">
        <f>IF(AND($M92&lt;=O$1,$T92&gt;=O$1),O$1,"no")</f>
        <v>2016</v>
      </c>
      <c r="P92" s="21">
        <f>IF(AND($M92&lt;=P$1,$T92&gt;=P$1),P$1,"no")</f>
        <v>2017</v>
      </c>
      <c r="Q92" s="21" t="str">
        <f>IF(AND($M92&lt;=Q$1,$T92&gt;=Q$1),Q$1,"no")</f>
        <v>no</v>
      </c>
      <c r="R92" s="21" t="str">
        <f t="shared" si="15"/>
        <v>no</v>
      </c>
      <c r="S92" s="21" t="str">
        <f>IF(AND($M92&lt;=S$1,$T92&gt;=S$1),S$1,"no")</f>
        <v>no</v>
      </c>
      <c r="T92" s="9">
        <v>2017</v>
      </c>
      <c r="U92" s="9" t="s">
        <v>18</v>
      </c>
      <c r="V92" s="9">
        <v>0</v>
      </c>
      <c r="W92" s="9" t="s">
        <v>37</v>
      </c>
      <c r="X92" s="9">
        <v>1</v>
      </c>
      <c r="Y92" s="9">
        <v>1</v>
      </c>
      <c r="Z92" s="9">
        <v>0</v>
      </c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</row>
    <row r="93" spans="1:47" ht="12.75">
      <c r="A93" s="8" t="str">
        <f t="shared" si="8"/>
        <v>noLuis Alberto Gómez Samela</v>
      </c>
      <c r="B93" s="8" t="str">
        <f t="shared" si="9"/>
        <v>noLuis Alberto Gómez Samela</v>
      </c>
      <c r="C93" s="8" t="str">
        <f t="shared" si="10"/>
        <v>noLuis Alberto Gómez Samela</v>
      </c>
      <c r="D93" s="8" t="str">
        <f t="shared" si="11"/>
        <v>noLuis Alberto Gómez Samela</v>
      </c>
      <c r="E93" s="8" t="str">
        <f t="shared" si="12"/>
        <v>2016Luis Alberto Gómez Samela</v>
      </c>
      <c r="F93" s="8" t="str">
        <f t="shared" si="13"/>
        <v>2015Luis Alberto Gómez Samela</v>
      </c>
      <c r="G93" s="9">
        <v>4</v>
      </c>
      <c r="H93" s="10" t="s">
        <v>162</v>
      </c>
      <c r="I93" s="9" t="s">
        <v>163</v>
      </c>
      <c r="J93" s="11">
        <v>42348</v>
      </c>
      <c r="K93" s="9" t="s">
        <v>173</v>
      </c>
      <c r="L93" s="9" t="s">
        <v>165</v>
      </c>
      <c r="M93" s="21">
        <v>2015</v>
      </c>
      <c r="N93" s="21">
        <f t="shared" si="14"/>
        <v>2015</v>
      </c>
      <c r="O93" s="21">
        <f>IF(AND($M93&lt;=O$1,$T93&gt;=O$1),O$1,"no")</f>
        <v>2016</v>
      </c>
      <c r="P93" s="21" t="str">
        <f>IF(AND($M93&lt;=P$1,$T93&gt;=P$1),P$1,"no")</f>
        <v>no</v>
      </c>
      <c r="Q93" s="21" t="str">
        <f>IF(AND($M93&lt;=Q$1,$T93&gt;=Q$1),Q$1,"no")</f>
        <v>no</v>
      </c>
      <c r="R93" s="21" t="str">
        <f t="shared" si="15"/>
        <v>no</v>
      </c>
      <c r="S93" s="21" t="str">
        <f>IF(AND($M93&lt;=S$1,$T93&gt;=S$1),S$1,"no")</f>
        <v>no</v>
      </c>
      <c r="T93" s="9">
        <v>2016</v>
      </c>
      <c r="U93" s="9" t="s">
        <v>18</v>
      </c>
      <c r="V93" s="9">
        <v>0</v>
      </c>
      <c r="W93" s="9" t="s">
        <v>35</v>
      </c>
      <c r="X93" s="9">
        <v>1</v>
      </c>
      <c r="Y93" s="9">
        <v>1</v>
      </c>
      <c r="Z93" s="9">
        <v>0</v>
      </c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</row>
    <row r="94" spans="1:47" ht="12.75">
      <c r="A94" s="8" t="str">
        <f t="shared" si="8"/>
        <v>noCristian Ocampo</v>
      </c>
      <c r="B94" s="8" t="str">
        <f t="shared" si="9"/>
        <v>2019Cristian Ocampo</v>
      </c>
      <c r="C94" s="8" t="str">
        <f t="shared" si="10"/>
        <v>2018Cristian Ocampo</v>
      </c>
      <c r="D94" s="8" t="str">
        <f t="shared" si="11"/>
        <v>2017Cristian Ocampo</v>
      </c>
      <c r="E94" s="8" t="str">
        <f t="shared" si="12"/>
        <v>2016Cristian Ocampo</v>
      </c>
      <c r="F94" s="8" t="str">
        <f t="shared" si="13"/>
        <v>2015Cristian Ocampo</v>
      </c>
      <c r="G94" s="9">
        <v>4</v>
      </c>
      <c r="H94" s="10" t="s">
        <v>162</v>
      </c>
      <c r="I94" s="9" t="s">
        <v>163</v>
      </c>
      <c r="J94" s="11">
        <v>42348</v>
      </c>
      <c r="K94" s="9" t="s">
        <v>174</v>
      </c>
      <c r="L94" s="9" t="s">
        <v>165</v>
      </c>
      <c r="M94" s="21">
        <v>2015</v>
      </c>
      <c r="N94" s="21">
        <f t="shared" si="14"/>
        <v>2015</v>
      </c>
      <c r="O94" s="21">
        <f>IF(AND($M94&lt;=O$1,$T94&gt;=O$1),O$1,"no")</f>
        <v>2016</v>
      </c>
      <c r="P94" s="21">
        <f>IF(AND($M94&lt;=P$1,$T94&gt;=P$1),P$1,"no")</f>
        <v>2017</v>
      </c>
      <c r="Q94" s="21">
        <f>IF(AND($M94&lt;=Q$1,$T94&gt;=Q$1),Q$1,"no")</f>
        <v>2018</v>
      </c>
      <c r="R94" s="21">
        <f t="shared" si="15"/>
        <v>2019</v>
      </c>
      <c r="S94" s="21" t="str">
        <f>IF(AND($M94&lt;=S$1,$T94&gt;=S$1),S$1,"no")</f>
        <v>no</v>
      </c>
      <c r="T94" s="9">
        <v>2019</v>
      </c>
      <c r="U94" s="9" t="s">
        <v>18</v>
      </c>
      <c r="V94" s="9">
        <v>0</v>
      </c>
      <c r="W94" s="9" t="s">
        <v>175</v>
      </c>
      <c r="X94" s="9">
        <v>0</v>
      </c>
      <c r="Y94" s="9">
        <v>1</v>
      </c>
      <c r="Z94" s="9">
        <v>0</v>
      </c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</row>
    <row r="95" spans="1:47" ht="12.75">
      <c r="A95" s="8" t="str">
        <f t="shared" si="8"/>
        <v>noGustavo Rubén Ferrer</v>
      </c>
      <c r="B95" s="8" t="str">
        <f t="shared" si="9"/>
        <v>2019Gustavo Rubén Ferrer</v>
      </c>
      <c r="C95" s="8" t="str">
        <f t="shared" si="10"/>
        <v>2018Gustavo Rubén Ferrer</v>
      </c>
      <c r="D95" s="8" t="str">
        <f t="shared" si="11"/>
        <v>2017Gustavo Rubén Ferrer</v>
      </c>
      <c r="E95" s="8" t="str">
        <f t="shared" si="12"/>
        <v>2016Gustavo Rubén Ferrer</v>
      </c>
      <c r="F95" s="8" t="str">
        <f t="shared" si="13"/>
        <v>2015Gustavo Rubén Ferrer</v>
      </c>
      <c r="G95" s="9">
        <v>4</v>
      </c>
      <c r="H95" s="10" t="s">
        <v>162</v>
      </c>
      <c r="I95" s="9" t="s">
        <v>163</v>
      </c>
      <c r="J95" s="11">
        <v>42348</v>
      </c>
      <c r="K95" s="9" t="s">
        <v>176</v>
      </c>
      <c r="L95" s="9" t="s">
        <v>165</v>
      </c>
      <c r="M95" s="21">
        <v>2015</v>
      </c>
      <c r="N95" s="21">
        <f t="shared" si="14"/>
        <v>2015</v>
      </c>
      <c r="O95" s="21">
        <f>IF(AND($M95&lt;=O$1,$T95&gt;=O$1),O$1,"no")</f>
        <v>2016</v>
      </c>
      <c r="P95" s="21">
        <f>IF(AND($M95&lt;=P$1,$T95&gt;=P$1),P$1,"no")</f>
        <v>2017</v>
      </c>
      <c r="Q95" s="21">
        <f>IF(AND($M95&lt;=Q$1,$T95&gt;=Q$1),Q$1,"no")</f>
        <v>2018</v>
      </c>
      <c r="R95" s="21">
        <f t="shared" si="15"/>
        <v>2019</v>
      </c>
      <c r="S95" s="21" t="str">
        <f>IF(AND($M95&lt;=S$1,$T95&gt;=S$1),S$1,"no")</f>
        <v>no</v>
      </c>
      <c r="T95" s="9">
        <v>2019</v>
      </c>
      <c r="U95" s="9" t="s">
        <v>18</v>
      </c>
      <c r="V95" s="9">
        <v>0</v>
      </c>
      <c r="W95" s="9" t="s">
        <v>177</v>
      </c>
      <c r="X95" s="9">
        <v>0</v>
      </c>
      <c r="Y95" s="9">
        <v>1</v>
      </c>
      <c r="Z95" s="9">
        <v>0</v>
      </c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</row>
    <row r="96" spans="1:47" ht="12.75">
      <c r="A96" s="8" t="str">
        <f t="shared" si="8"/>
        <v>noGuillermo Monzón</v>
      </c>
      <c r="B96" s="8" t="str">
        <f t="shared" si="9"/>
        <v>2019Guillermo Monzón</v>
      </c>
      <c r="C96" s="8" t="str">
        <f t="shared" si="10"/>
        <v>2018Guillermo Monzón</v>
      </c>
      <c r="D96" s="8" t="str">
        <f t="shared" si="11"/>
        <v>2017Guillermo Monzón</v>
      </c>
      <c r="E96" s="8" t="str">
        <f t="shared" si="12"/>
        <v>2016Guillermo Monzón</v>
      </c>
      <c r="F96" s="8" t="str">
        <f t="shared" si="13"/>
        <v>2015Guillermo Monzón</v>
      </c>
      <c r="G96" s="9">
        <v>4</v>
      </c>
      <c r="H96" s="10" t="s">
        <v>162</v>
      </c>
      <c r="I96" s="9" t="s">
        <v>163</v>
      </c>
      <c r="J96" s="11">
        <v>42348</v>
      </c>
      <c r="K96" s="9" t="s">
        <v>178</v>
      </c>
      <c r="L96" s="9" t="s">
        <v>165</v>
      </c>
      <c r="M96" s="21">
        <v>2015</v>
      </c>
      <c r="N96" s="21">
        <f t="shared" si="14"/>
        <v>2015</v>
      </c>
      <c r="O96" s="21">
        <f>IF(AND($M96&lt;=O$1,$T96&gt;=O$1),O$1,"no")</f>
        <v>2016</v>
      </c>
      <c r="P96" s="21">
        <f>IF(AND($M96&lt;=P$1,$T96&gt;=P$1),P$1,"no")</f>
        <v>2017</v>
      </c>
      <c r="Q96" s="21">
        <f>IF(AND($M96&lt;=Q$1,$T96&gt;=Q$1),Q$1,"no")</f>
        <v>2018</v>
      </c>
      <c r="R96" s="21">
        <f t="shared" si="15"/>
        <v>2019</v>
      </c>
      <c r="S96" s="21" t="str">
        <f>IF(AND($M96&lt;=S$1,$T96&gt;=S$1),S$1,"no")</f>
        <v>no</v>
      </c>
      <c r="T96" s="9">
        <v>2019</v>
      </c>
      <c r="U96" s="9" t="s">
        <v>18</v>
      </c>
      <c r="V96" s="9">
        <v>0</v>
      </c>
      <c r="W96" s="9" t="s">
        <v>179</v>
      </c>
      <c r="X96" s="9">
        <v>0</v>
      </c>
      <c r="Y96" s="9">
        <v>1</v>
      </c>
      <c r="Z96" s="9">
        <v>0</v>
      </c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</row>
    <row r="97" spans="1:47" ht="12.75">
      <c r="A97" s="8" t="str">
        <f t="shared" si="8"/>
        <v>noMaría Elina Serrano</v>
      </c>
      <c r="B97" s="8" t="str">
        <f t="shared" si="9"/>
        <v>2019María Elina Serrano</v>
      </c>
      <c r="C97" s="8" t="str">
        <f t="shared" si="10"/>
        <v>2018María Elina Serrano</v>
      </c>
      <c r="D97" s="8" t="str">
        <f t="shared" si="11"/>
        <v>2017María Elina Serrano</v>
      </c>
      <c r="E97" s="8" t="str">
        <f t="shared" si="12"/>
        <v>2016María Elina Serrano</v>
      </c>
      <c r="F97" s="8" t="str">
        <f t="shared" si="13"/>
        <v>2015María Elina Serrano</v>
      </c>
      <c r="G97" s="9">
        <v>4</v>
      </c>
      <c r="H97" s="10" t="s">
        <v>162</v>
      </c>
      <c r="I97" s="9" t="s">
        <v>163</v>
      </c>
      <c r="J97" s="11">
        <v>42348</v>
      </c>
      <c r="K97" s="9" t="s">
        <v>180</v>
      </c>
      <c r="L97" s="9" t="s">
        <v>165</v>
      </c>
      <c r="M97" s="21">
        <v>2015</v>
      </c>
      <c r="N97" s="21">
        <f t="shared" si="14"/>
        <v>2015</v>
      </c>
      <c r="O97" s="21">
        <f>IF(AND($M97&lt;=O$1,$T97&gt;=O$1),O$1,"no")</f>
        <v>2016</v>
      </c>
      <c r="P97" s="21">
        <f>IF(AND($M97&lt;=P$1,$T97&gt;=P$1),P$1,"no")</f>
        <v>2017</v>
      </c>
      <c r="Q97" s="21">
        <f>IF(AND($M97&lt;=Q$1,$T97&gt;=Q$1),Q$1,"no")</f>
        <v>2018</v>
      </c>
      <c r="R97" s="21">
        <f t="shared" si="15"/>
        <v>2019</v>
      </c>
      <c r="S97" s="21" t="str">
        <f>IF(AND($M97&lt;=S$1,$T97&gt;=S$1),S$1,"no")</f>
        <v>no</v>
      </c>
      <c r="T97" s="9">
        <v>2019</v>
      </c>
      <c r="U97" s="9" t="s">
        <v>34</v>
      </c>
      <c r="V97" s="9">
        <v>1</v>
      </c>
      <c r="W97" s="29" t="s">
        <v>3036</v>
      </c>
      <c r="X97" s="9">
        <v>0</v>
      </c>
      <c r="Y97" s="9">
        <v>1</v>
      </c>
      <c r="Z97" s="9">
        <v>0</v>
      </c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</row>
    <row r="98" spans="1:47" ht="12.75">
      <c r="A98" s="8" t="str">
        <f t="shared" si="8"/>
        <v>noMartín Nievas</v>
      </c>
      <c r="B98" s="8" t="str">
        <f t="shared" si="9"/>
        <v>noMartín Nievas</v>
      </c>
      <c r="C98" s="8" t="str">
        <f t="shared" si="10"/>
        <v>noMartín Nievas</v>
      </c>
      <c r="D98" s="8" t="str">
        <f t="shared" si="11"/>
        <v>2017Martín Nievas</v>
      </c>
      <c r="E98" s="8" t="str">
        <f t="shared" si="12"/>
        <v>2016Martín Nievas</v>
      </c>
      <c r="F98" s="8" t="str">
        <f t="shared" si="13"/>
        <v>2015Martín Nievas</v>
      </c>
      <c r="G98" s="9">
        <v>4</v>
      </c>
      <c r="H98" s="10" t="s">
        <v>162</v>
      </c>
      <c r="I98" s="9" t="s">
        <v>163</v>
      </c>
      <c r="J98" s="11">
        <v>42348</v>
      </c>
      <c r="K98" s="9" t="s">
        <v>181</v>
      </c>
      <c r="L98" s="9" t="s">
        <v>165</v>
      </c>
      <c r="M98" s="21">
        <v>2015</v>
      </c>
      <c r="N98" s="21">
        <f t="shared" si="14"/>
        <v>2015</v>
      </c>
      <c r="O98" s="21">
        <f>IF(AND($M98&lt;=O$1,$T98&gt;=O$1),O$1,"no")</f>
        <v>2016</v>
      </c>
      <c r="P98" s="21">
        <f>IF(AND($M98&lt;=P$1,$T98&gt;=P$1),P$1,"no")</f>
        <v>2017</v>
      </c>
      <c r="Q98" s="21" t="str">
        <f>IF(AND($M98&lt;=Q$1,$T98&gt;=Q$1),Q$1,"no")</f>
        <v>no</v>
      </c>
      <c r="R98" s="21" t="str">
        <f t="shared" si="15"/>
        <v>no</v>
      </c>
      <c r="S98" s="21" t="str">
        <f>IF(AND($M98&lt;=S$1,$T98&gt;=S$1),S$1,"no")</f>
        <v>no</v>
      </c>
      <c r="T98" s="9">
        <v>2017</v>
      </c>
      <c r="U98" s="9" t="s">
        <v>18</v>
      </c>
      <c r="V98" s="9">
        <v>0</v>
      </c>
      <c r="W98" s="9" t="s">
        <v>182</v>
      </c>
      <c r="X98" s="9">
        <v>1</v>
      </c>
      <c r="Y98" s="9">
        <v>1</v>
      </c>
      <c r="Z98" s="9">
        <v>0</v>
      </c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</row>
    <row r="99" spans="1:47" ht="12.75">
      <c r="A99" s="8" t="str">
        <f t="shared" si="8"/>
        <v>noHoracio Rey</v>
      </c>
      <c r="B99" s="8" t="str">
        <f t="shared" si="9"/>
        <v>2019Horacio Rey</v>
      </c>
      <c r="C99" s="8" t="str">
        <f t="shared" si="10"/>
        <v>2018Horacio Rey</v>
      </c>
      <c r="D99" s="8" t="str">
        <f t="shared" si="11"/>
        <v>2017Horacio Rey</v>
      </c>
      <c r="E99" s="8" t="str">
        <f t="shared" si="12"/>
        <v>2016Horacio Rey</v>
      </c>
      <c r="F99" s="8" t="str">
        <f t="shared" si="13"/>
        <v>2015Horacio Rey</v>
      </c>
      <c r="G99" s="9">
        <v>4</v>
      </c>
      <c r="H99" s="10" t="s">
        <v>162</v>
      </c>
      <c r="I99" s="9" t="s">
        <v>163</v>
      </c>
      <c r="J99" s="11">
        <v>42348</v>
      </c>
      <c r="K99" s="9" t="s">
        <v>183</v>
      </c>
      <c r="L99" s="9" t="s">
        <v>165</v>
      </c>
      <c r="M99" s="21">
        <v>2015</v>
      </c>
      <c r="N99" s="21">
        <f t="shared" si="14"/>
        <v>2015</v>
      </c>
      <c r="O99" s="21">
        <f>IF(AND($M99&lt;=O$1,$T99&gt;=O$1),O$1,"no")</f>
        <v>2016</v>
      </c>
      <c r="P99" s="21">
        <f>IF(AND($M99&lt;=P$1,$T99&gt;=P$1),P$1,"no")</f>
        <v>2017</v>
      </c>
      <c r="Q99" s="21">
        <f>IF(AND($M99&lt;=Q$1,$T99&gt;=Q$1),Q$1,"no")</f>
        <v>2018</v>
      </c>
      <c r="R99" s="21">
        <f t="shared" si="15"/>
        <v>2019</v>
      </c>
      <c r="S99" s="21" t="str">
        <f>IF(AND($M99&lt;=S$1,$T99&gt;=S$1),S$1,"no")</f>
        <v>no</v>
      </c>
      <c r="T99" s="9">
        <v>2019</v>
      </c>
      <c r="U99" s="9" t="s">
        <v>18</v>
      </c>
      <c r="V99" s="9">
        <v>0</v>
      </c>
      <c r="W99" s="9" t="s">
        <v>184</v>
      </c>
      <c r="X99" s="9">
        <v>0</v>
      </c>
      <c r="Y99" s="9">
        <v>0</v>
      </c>
      <c r="Z99" s="9">
        <v>1</v>
      </c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</row>
    <row r="100" spans="1:47" ht="12.75">
      <c r="A100" s="8" t="str">
        <f t="shared" si="8"/>
        <v>noMariel Crespo</v>
      </c>
      <c r="B100" s="8" t="str">
        <f t="shared" si="9"/>
        <v>noMariel Crespo</v>
      </c>
      <c r="C100" s="8" t="str">
        <f t="shared" si="10"/>
        <v>noMariel Crespo</v>
      </c>
      <c r="D100" s="8" t="str">
        <f t="shared" si="11"/>
        <v>2017Mariel Crespo</v>
      </c>
      <c r="E100" s="8" t="str">
        <f t="shared" si="12"/>
        <v>2016Mariel Crespo</v>
      </c>
      <c r="F100" s="8" t="str">
        <f t="shared" si="13"/>
        <v>noMariel Crespo</v>
      </c>
      <c r="G100" s="9">
        <v>4</v>
      </c>
      <c r="H100" s="10" t="s">
        <v>162</v>
      </c>
      <c r="I100" s="9" t="s">
        <v>163</v>
      </c>
      <c r="J100" s="11">
        <v>42348</v>
      </c>
      <c r="K100" s="9" t="s">
        <v>185</v>
      </c>
      <c r="L100" s="9" t="s">
        <v>165</v>
      </c>
      <c r="M100" s="21">
        <v>2016</v>
      </c>
      <c r="N100" s="21" t="str">
        <f t="shared" si="14"/>
        <v>no</v>
      </c>
      <c r="O100" s="21">
        <f>IF(AND($M100&lt;=O$1,$T100&gt;=O$1),O$1,"no")</f>
        <v>2016</v>
      </c>
      <c r="P100" s="21">
        <f>IF(AND($M100&lt;=P$1,$T100&gt;=P$1),P$1,"no")</f>
        <v>2017</v>
      </c>
      <c r="Q100" s="21" t="str">
        <f>IF(AND($M100&lt;=Q$1,$T100&gt;=Q$1),Q$1,"no")</f>
        <v>no</v>
      </c>
      <c r="R100" s="21" t="str">
        <f t="shared" si="15"/>
        <v>no</v>
      </c>
      <c r="S100" s="21" t="str">
        <f>IF(AND($M100&lt;=S$1,$T100&gt;=S$1),S$1,"no")</f>
        <v>no</v>
      </c>
      <c r="T100" s="9">
        <v>2017</v>
      </c>
      <c r="U100" s="9" t="s">
        <v>34</v>
      </c>
      <c r="V100" s="9">
        <v>1</v>
      </c>
      <c r="W100" s="9" t="s">
        <v>35</v>
      </c>
      <c r="X100" s="9">
        <v>1</v>
      </c>
      <c r="Y100" s="9">
        <v>1</v>
      </c>
      <c r="Z100" s="9">
        <v>0</v>
      </c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</row>
    <row r="101" spans="1:47" ht="12.75">
      <c r="A101" s="8" t="str">
        <f t="shared" si="8"/>
        <v>noMartín Nievas</v>
      </c>
      <c r="B101" s="8" t="str">
        <f t="shared" si="9"/>
        <v>2019Martín Nievas</v>
      </c>
      <c r="C101" s="8" t="str">
        <f t="shared" si="10"/>
        <v>2018Martín Nievas</v>
      </c>
      <c r="D101" s="8" t="str">
        <f t="shared" si="11"/>
        <v>2017Martín Nievas</v>
      </c>
      <c r="E101" s="8" t="str">
        <f t="shared" si="12"/>
        <v>noMartín Nievas</v>
      </c>
      <c r="F101" s="8" t="str">
        <f t="shared" si="13"/>
        <v>noMartín Nievas</v>
      </c>
      <c r="G101" s="9">
        <v>4</v>
      </c>
      <c r="H101" s="10" t="s">
        <v>162</v>
      </c>
      <c r="I101" s="9" t="s">
        <v>163</v>
      </c>
      <c r="J101" s="11">
        <v>42348</v>
      </c>
      <c r="K101" s="9" t="s">
        <v>181</v>
      </c>
      <c r="L101" s="9" t="s">
        <v>165</v>
      </c>
      <c r="M101" s="21">
        <v>2017</v>
      </c>
      <c r="N101" s="21" t="str">
        <f t="shared" si="14"/>
        <v>no</v>
      </c>
      <c r="O101" s="21" t="str">
        <f>IF(AND($M101&lt;=O$1,$T101&gt;=O$1),O$1,"no")</f>
        <v>no</v>
      </c>
      <c r="P101" s="21">
        <f>IF(AND($M101&lt;=P$1,$T101&gt;=P$1),P$1,"no")</f>
        <v>2017</v>
      </c>
      <c r="Q101" s="21">
        <f>IF(AND($M101&lt;=Q$1,$T101&gt;=Q$1),Q$1,"no")</f>
        <v>2018</v>
      </c>
      <c r="R101" s="21">
        <f t="shared" si="15"/>
        <v>2019</v>
      </c>
      <c r="S101" s="21" t="str">
        <f>IF(AND($M101&lt;=S$1,$T101&gt;=S$1),S$1,"no")</f>
        <v>no</v>
      </c>
      <c r="T101" s="9">
        <v>2019</v>
      </c>
      <c r="U101" s="9" t="s">
        <v>18</v>
      </c>
      <c r="V101" s="9">
        <v>0</v>
      </c>
      <c r="W101" s="9" t="s">
        <v>166</v>
      </c>
      <c r="X101" s="9">
        <v>1</v>
      </c>
      <c r="Y101" s="9">
        <v>1</v>
      </c>
      <c r="Z101" s="9">
        <v>0</v>
      </c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</row>
    <row r="102" spans="1:47" ht="12.75">
      <c r="A102" s="8" t="str">
        <f t="shared" si="8"/>
        <v>noLuis Zapico</v>
      </c>
      <c r="B102" s="8" t="str">
        <f t="shared" si="9"/>
        <v>2019Luis Zapico</v>
      </c>
      <c r="C102" s="8" t="str">
        <f t="shared" si="10"/>
        <v>2018Luis Zapico</v>
      </c>
      <c r="D102" s="8" t="str">
        <f t="shared" si="11"/>
        <v>2017Luis Zapico</v>
      </c>
      <c r="E102" s="8" t="str">
        <f t="shared" si="12"/>
        <v>noLuis Zapico</v>
      </c>
      <c r="F102" s="8" t="str">
        <f t="shared" si="13"/>
        <v>noLuis Zapico</v>
      </c>
      <c r="G102" s="9">
        <v>4</v>
      </c>
      <c r="H102" s="10" t="s">
        <v>162</v>
      </c>
      <c r="I102" s="9" t="s">
        <v>163</v>
      </c>
      <c r="J102" s="11">
        <v>42348</v>
      </c>
      <c r="K102" s="9" t="s">
        <v>186</v>
      </c>
      <c r="L102" s="9" t="s">
        <v>165</v>
      </c>
      <c r="M102" s="21">
        <v>2017</v>
      </c>
      <c r="N102" s="21" t="str">
        <f t="shared" si="14"/>
        <v>no</v>
      </c>
      <c r="O102" s="21" t="str">
        <f>IF(AND($M102&lt;=O$1,$T102&gt;=O$1),O$1,"no")</f>
        <v>no</v>
      </c>
      <c r="P102" s="21">
        <f>IF(AND($M102&lt;=P$1,$T102&gt;=P$1),P$1,"no")</f>
        <v>2017</v>
      </c>
      <c r="Q102" s="21">
        <f>IF(AND($M102&lt;=Q$1,$T102&gt;=Q$1),Q$1,"no")</f>
        <v>2018</v>
      </c>
      <c r="R102" s="21">
        <f t="shared" si="15"/>
        <v>2019</v>
      </c>
      <c r="S102" s="21" t="str">
        <f>IF(AND($M102&lt;=S$1,$T102&gt;=S$1),S$1,"no")</f>
        <v>no</v>
      </c>
      <c r="T102" s="9">
        <v>2019</v>
      </c>
      <c r="U102" s="9" t="s">
        <v>18</v>
      </c>
      <c r="V102" s="9">
        <v>0</v>
      </c>
      <c r="W102" s="9" t="s">
        <v>35</v>
      </c>
      <c r="X102" s="9">
        <v>0</v>
      </c>
      <c r="Y102" s="9">
        <v>1</v>
      </c>
      <c r="Z102" s="9">
        <v>0</v>
      </c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</row>
    <row r="103" spans="1:47" ht="12.75">
      <c r="A103" s="8" t="str">
        <f t="shared" si="8"/>
        <v>noMarcelo Repetto</v>
      </c>
      <c r="B103" s="8" t="str">
        <f t="shared" si="9"/>
        <v>2019Marcelo Repetto</v>
      </c>
      <c r="C103" s="8" t="str">
        <f t="shared" si="10"/>
        <v>2018Marcelo Repetto</v>
      </c>
      <c r="D103" s="8" t="str">
        <f t="shared" si="11"/>
        <v>2017Marcelo Repetto</v>
      </c>
      <c r="E103" s="8" t="str">
        <f t="shared" si="12"/>
        <v>noMarcelo Repetto</v>
      </c>
      <c r="F103" s="8" t="str">
        <f t="shared" si="13"/>
        <v>noMarcelo Repetto</v>
      </c>
      <c r="G103" s="9">
        <v>4</v>
      </c>
      <c r="H103" s="10" t="s">
        <v>162</v>
      </c>
      <c r="I103" s="9" t="s">
        <v>163</v>
      </c>
      <c r="J103" s="11">
        <v>42348</v>
      </c>
      <c r="K103" s="9" t="s">
        <v>187</v>
      </c>
      <c r="L103" s="9" t="s">
        <v>165</v>
      </c>
      <c r="M103" s="21">
        <v>2017</v>
      </c>
      <c r="N103" s="21" t="str">
        <f t="shared" si="14"/>
        <v>no</v>
      </c>
      <c r="O103" s="21" t="str">
        <f>IF(AND($M103&lt;=O$1,$T103&gt;=O$1),O$1,"no")</f>
        <v>no</v>
      </c>
      <c r="P103" s="21">
        <f>IF(AND($M103&lt;=P$1,$T103&gt;=P$1),P$1,"no")</f>
        <v>2017</v>
      </c>
      <c r="Q103" s="21">
        <f>IF(AND($M103&lt;=Q$1,$T103&gt;=Q$1),Q$1,"no")</f>
        <v>2018</v>
      </c>
      <c r="R103" s="21">
        <f t="shared" si="15"/>
        <v>2019</v>
      </c>
      <c r="S103" s="21" t="str">
        <f>IF(AND($M103&lt;=S$1,$T103&gt;=S$1),S$1,"no")</f>
        <v>no</v>
      </c>
      <c r="T103" s="9">
        <v>2019</v>
      </c>
      <c r="U103" s="9" t="s">
        <v>18</v>
      </c>
      <c r="V103" s="9">
        <v>0</v>
      </c>
      <c r="W103" s="9" t="s">
        <v>37</v>
      </c>
      <c r="X103" s="9">
        <v>0</v>
      </c>
      <c r="Y103" s="9">
        <v>1</v>
      </c>
      <c r="Z103" s="9">
        <v>0</v>
      </c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</row>
    <row r="104" spans="1:47" ht="12.75">
      <c r="A104" s="8" t="str">
        <f t="shared" si="8"/>
        <v>noCarlos Barsesa</v>
      </c>
      <c r="B104" s="8" t="str">
        <f t="shared" si="9"/>
        <v>2019Carlos Barsesa</v>
      </c>
      <c r="C104" s="8" t="str">
        <f t="shared" si="10"/>
        <v>2018Carlos Barsesa</v>
      </c>
      <c r="D104" s="8" t="str">
        <f t="shared" si="11"/>
        <v>2017Carlos Barsesa</v>
      </c>
      <c r="E104" s="8" t="str">
        <f t="shared" si="12"/>
        <v>noCarlos Barsesa</v>
      </c>
      <c r="F104" s="8" t="str">
        <f t="shared" si="13"/>
        <v>noCarlos Barsesa</v>
      </c>
      <c r="G104" s="9">
        <v>4</v>
      </c>
      <c r="H104" s="10" t="s">
        <v>162</v>
      </c>
      <c r="I104" s="9" t="s">
        <v>163</v>
      </c>
      <c r="J104" s="11">
        <v>42348</v>
      </c>
      <c r="K104" s="9" t="s">
        <v>188</v>
      </c>
      <c r="L104" s="9" t="s">
        <v>165</v>
      </c>
      <c r="M104" s="21">
        <v>2017</v>
      </c>
      <c r="N104" s="21" t="str">
        <f t="shared" si="14"/>
        <v>no</v>
      </c>
      <c r="O104" s="21" t="str">
        <f>IF(AND($M104&lt;=O$1,$T104&gt;=O$1),O$1,"no")</f>
        <v>no</v>
      </c>
      <c r="P104" s="21">
        <f>IF(AND($M104&lt;=P$1,$T104&gt;=P$1),P$1,"no")</f>
        <v>2017</v>
      </c>
      <c r="Q104" s="21">
        <f>IF(AND($M104&lt;=Q$1,$T104&gt;=Q$1),Q$1,"no")</f>
        <v>2018</v>
      </c>
      <c r="R104" s="21">
        <f t="shared" si="15"/>
        <v>2019</v>
      </c>
      <c r="S104" s="21" t="str">
        <f>IF(AND($M104&lt;=S$1,$T104&gt;=S$1),S$1,"no")</f>
        <v>no</v>
      </c>
      <c r="T104" s="9">
        <v>2019</v>
      </c>
      <c r="U104" s="9" t="s">
        <v>18</v>
      </c>
      <c r="V104" s="9">
        <v>0</v>
      </c>
      <c r="W104" s="9" t="s">
        <v>182</v>
      </c>
      <c r="X104" s="9">
        <v>1</v>
      </c>
      <c r="Y104" s="9">
        <v>1</v>
      </c>
      <c r="Z104" s="9">
        <v>0</v>
      </c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</row>
    <row r="105" spans="1:47" ht="12.75">
      <c r="A105" s="8" t="str">
        <f t="shared" si="8"/>
        <v>noJessica Ayala</v>
      </c>
      <c r="B105" s="8" t="str">
        <f t="shared" si="9"/>
        <v>noJessica Ayala</v>
      </c>
      <c r="C105" s="8" t="str">
        <f t="shared" si="10"/>
        <v>noJessica Ayala</v>
      </c>
      <c r="D105" s="8" t="str">
        <f t="shared" si="11"/>
        <v>noJessica Ayala</v>
      </c>
      <c r="E105" s="8" t="str">
        <f t="shared" si="12"/>
        <v>noJessica Ayala</v>
      </c>
      <c r="F105" s="8" t="str">
        <f t="shared" si="13"/>
        <v>noJessica Ayala</v>
      </c>
      <c r="G105" s="9">
        <v>4</v>
      </c>
      <c r="H105" s="10" t="s">
        <v>162</v>
      </c>
      <c r="I105" s="9" t="s">
        <v>163</v>
      </c>
      <c r="J105" s="11">
        <v>42348</v>
      </c>
      <c r="K105" s="9" t="s">
        <v>900</v>
      </c>
      <c r="L105" s="9" t="s">
        <v>165</v>
      </c>
      <c r="M105" s="21">
        <v>2019</v>
      </c>
      <c r="N105" s="21" t="str">
        <f t="shared" si="14"/>
        <v>no</v>
      </c>
      <c r="O105" s="21" t="str">
        <f>IF(AND($M105&lt;=O$1,$T105&gt;=O$1),O$1,"no")</f>
        <v>no</v>
      </c>
      <c r="P105" s="21" t="str">
        <f>IF(AND($M105&lt;=P$1,$T105&gt;=P$1),P$1,"no")</f>
        <v>no</v>
      </c>
      <c r="Q105" s="21" t="str">
        <f>IF(AND($M105&lt;=Q$1,$T105&gt;=Q$1),Q$1,"no")</f>
        <v>no</v>
      </c>
      <c r="R105" s="21" t="str">
        <f t="shared" si="15"/>
        <v>no</v>
      </c>
      <c r="S105" s="21" t="str">
        <f>IF(AND($M105&lt;=S$1,$T105&gt;=S$1),S$1,"no")</f>
        <v>no</v>
      </c>
      <c r="T105" s="9">
        <v>2019</v>
      </c>
      <c r="U105" s="9" t="s">
        <v>34</v>
      </c>
      <c r="V105" s="9">
        <v>1</v>
      </c>
      <c r="W105" s="9" t="s">
        <v>189</v>
      </c>
      <c r="X105" s="9">
        <v>1</v>
      </c>
      <c r="Y105" s="9">
        <v>1</v>
      </c>
      <c r="Z105" s="9">
        <v>0</v>
      </c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</row>
    <row r="106" spans="1:47" ht="12.75">
      <c r="A106" s="8" t="str">
        <f t="shared" si="8"/>
        <v>noDaniel Chorvat</v>
      </c>
      <c r="B106" s="8" t="str">
        <f t="shared" si="9"/>
        <v>noDaniel Chorvat</v>
      </c>
      <c r="C106" s="8" t="str">
        <f t="shared" si="10"/>
        <v>noDaniel Chorvat</v>
      </c>
      <c r="D106" s="8" t="str">
        <f t="shared" si="11"/>
        <v>noDaniel Chorvat</v>
      </c>
      <c r="E106" s="8" t="str">
        <f t="shared" si="12"/>
        <v>noDaniel Chorvat</v>
      </c>
      <c r="F106" s="8" t="str">
        <f t="shared" si="13"/>
        <v>noDaniel Chorvat</v>
      </c>
      <c r="G106" s="9">
        <v>4</v>
      </c>
      <c r="H106" s="10" t="s">
        <v>162</v>
      </c>
      <c r="I106" s="9" t="s">
        <v>163</v>
      </c>
      <c r="J106" s="11">
        <v>42348</v>
      </c>
      <c r="K106" s="9" t="s">
        <v>190</v>
      </c>
      <c r="L106" s="9" t="s">
        <v>165</v>
      </c>
      <c r="M106" s="21">
        <v>2019</v>
      </c>
      <c r="N106" s="21" t="str">
        <f t="shared" si="14"/>
        <v>no</v>
      </c>
      <c r="O106" s="21" t="str">
        <f>IF(AND($M106&lt;=O$1,$T106&gt;=O$1),O$1,"no")</f>
        <v>no</v>
      </c>
      <c r="P106" s="21" t="str">
        <f>IF(AND($M106&lt;=P$1,$T106&gt;=P$1),P$1,"no")</f>
        <v>no</v>
      </c>
      <c r="Q106" s="21" t="str">
        <f>IF(AND($M106&lt;=Q$1,$T106&gt;=Q$1),Q$1,"no")</f>
        <v>no</v>
      </c>
      <c r="R106" s="21" t="str">
        <f t="shared" si="15"/>
        <v>no</v>
      </c>
      <c r="S106" s="21" t="str">
        <f>IF(AND($M106&lt;=S$1,$T106&gt;=S$1),S$1,"no")</f>
        <v>no</v>
      </c>
      <c r="T106" s="9">
        <v>2019</v>
      </c>
      <c r="U106" s="9" t="s">
        <v>18</v>
      </c>
      <c r="V106" s="9">
        <v>0</v>
      </c>
      <c r="W106" s="9" t="s">
        <v>182</v>
      </c>
      <c r="X106" s="9">
        <v>0</v>
      </c>
      <c r="Y106" s="9">
        <v>1</v>
      </c>
      <c r="Z106" s="9">
        <v>0</v>
      </c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</row>
    <row r="107" spans="1:47" ht="12.75">
      <c r="A107" s="8" t="str">
        <f t="shared" si="8"/>
        <v>noMartín Nievas</v>
      </c>
      <c r="B107" s="8" t="str">
        <f t="shared" si="9"/>
        <v>noMartín Nievas</v>
      </c>
      <c r="C107" s="8" t="str">
        <f t="shared" si="10"/>
        <v>noMartín Nievas</v>
      </c>
      <c r="D107" s="8" t="str">
        <f t="shared" si="11"/>
        <v>noMartín Nievas</v>
      </c>
      <c r="E107" s="8" t="str">
        <f t="shared" si="12"/>
        <v>noMartín Nievas</v>
      </c>
      <c r="F107" s="8" t="str">
        <f t="shared" si="13"/>
        <v>noMartín Nievas</v>
      </c>
      <c r="G107" s="9">
        <v>4</v>
      </c>
      <c r="H107" s="10" t="s">
        <v>162</v>
      </c>
      <c r="I107" s="9" t="s">
        <v>163</v>
      </c>
      <c r="J107" s="11">
        <v>42348</v>
      </c>
      <c r="K107" s="9" t="s">
        <v>181</v>
      </c>
      <c r="L107" s="9" t="s">
        <v>165</v>
      </c>
      <c r="M107" s="21">
        <v>2019</v>
      </c>
      <c r="N107" s="21" t="str">
        <f t="shared" si="14"/>
        <v>no</v>
      </c>
      <c r="O107" s="21" t="str">
        <f>IF(AND($M107&lt;=O$1,$T107&gt;=O$1),O$1,"no")</f>
        <v>no</v>
      </c>
      <c r="P107" s="21" t="str">
        <f>IF(AND($M107&lt;=P$1,$T107&gt;=P$1),P$1,"no")</f>
        <v>no</v>
      </c>
      <c r="Q107" s="21" t="str">
        <f>IF(AND($M107&lt;=Q$1,$T107&gt;=Q$1),Q$1,"no")</f>
        <v>no</v>
      </c>
      <c r="R107" s="21" t="str">
        <f t="shared" si="15"/>
        <v>no</v>
      </c>
      <c r="S107" s="21" t="str">
        <f>IF(AND($M107&lt;=S$1,$T107&gt;=S$1),S$1,"no")</f>
        <v>no</v>
      </c>
      <c r="T107" s="9">
        <v>2019</v>
      </c>
      <c r="U107" s="9" t="s">
        <v>18</v>
      </c>
      <c r="V107" s="9">
        <v>0</v>
      </c>
      <c r="W107" s="9" t="s">
        <v>191</v>
      </c>
      <c r="X107" s="9">
        <v>0</v>
      </c>
      <c r="Y107" s="9">
        <v>1</v>
      </c>
      <c r="Z107" s="9">
        <v>0</v>
      </c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</row>
    <row r="108" spans="1:47" ht="12.75">
      <c r="A108" s="8" t="str">
        <f t="shared" si="8"/>
        <v>noSilvana Tayara</v>
      </c>
      <c r="B108" s="8" t="str">
        <f t="shared" si="9"/>
        <v>noSilvana Tayara</v>
      </c>
      <c r="C108" s="8" t="str">
        <f t="shared" si="10"/>
        <v>noSilvana Tayara</v>
      </c>
      <c r="D108" s="8" t="str">
        <f t="shared" si="11"/>
        <v>noSilvana Tayara</v>
      </c>
      <c r="E108" s="8" t="str">
        <f t="shared" si="12"/>
        <v>noSilvana Tayara</v>
      </c>
      <c r="F108" s="8" t="str">
        <f t="shared" si="13"/>
        <v>noSilvana Tayara</v>
      </c>
      <c r="G108" s="9">
        <v>4</v>
      </c>
      <c r="H108" s="10" t="s">
        <v>162</v>
      </c>
      <c r="I108" s="9" t="s">
        <v>163</v>
      </c>
      <c r="J108" s="11">
        <v>42348</v>
      </c>
      <c r="K108" s="9" t="s">
        <v>192</v>
      </c>
      <c r="L108" s="9" t="s">
        <v>165</v>
      </c>
      <c r="M108" s="21">
        <v>2019</v>
      </c>
      <c r="N108" s="21" t="str">
        <f t="shared" si="14"/>
        <v>no</v>
      </c>
      <c r="O108" s="21" t="str">
        <f>IF(AND($M108&lt;=O$1,$T108&gt;=O$1),O$1,"no")</f>
        <v>no</v>
      </c>
      <c r="P108" s="21" t="str">
        <f>IF(AND($M108&lt;=P$1,$T108&gt;=P$1),P$1,"no")</f>
        <v>no</v>
      </c>
      <c r="Q108" s="21" t="str">
        <f>IF(AND($M108&lt;=Q$1,$T108&gt;=Q$1),Q$1,"no")</f>
        <v>no</v>
      </c>
      <c r="R108" s="21" t="str">
        <f t="shared" si="15"/>
        <v>no</v>
      </c>
      <c r="S108" s="21" t="str">
        <f>IF(AND($M108&lt;=S$1,$T108&gt;=S$1),S$1,"no")</f>
        <v>no</v>
      </c>
      <c r="T108" s="9">
        <v>2019</v>
      </c>
      <c r="U108" s="9" t="s">
        <v>34</v>
      </c>
      <c r="V108" s="9">
        <v>1</v>
      </c>
      <c r="W108" s="9" t="s">
        <v>32</v>
      </c>
      <c r="X108" s="9">
        <v>0</v>
      </c>
      <c r="Y108" s="9">
        <v>1</v>
      </c>
      <c r="Z108" s="9">
        <v>0</v>
      </c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</row>
    <row r="109" spans="1:47" ht="12.75">
      <c r="A109" s="8" t="str">
        <f t="shared" si="8"/>
        <v>noJosé María Quirós</v>
      </c>
      <c r="B109" s="8" t="str">
        <f t="shared" si="9"/>
        <v>noJosé María Quirós</v>
      </c>
      <c r="C109" s="8" t="str">
        <f t="shared" si="10"/>
        <v>noJosé María Quirós</v>
      </c>
      <c r="D109" s="8" t="str">
        <f t="shared" si="11"/>
        <v>noJosé María Quirós</v>
      </c>
      <c r="E109" s="8" t="str">
        <f t="shared" si="12"/>
        <v>noJosé María Quirós</v>
      </c>
      <c r="F109" s="8" t="str">
        <f t="shared" si="13"/>
        <v>noJosé María Quirós</v>
      </c>
      <c r="G109" s="9">
        <v>4</v>
      </c>
      <c r="H109" s="10" t="s">
        <v>162</v>
      </c>
      <c r="I109" s="9" t="s">
        <v>163</v>
      </c>
      <c r="J109" s="11">
        <v>42348</v>
      </c>
      <c r="K109" s="9" t="s">
        <v>901</v>
      </c>
      <c r="L109" s="9" t="s">
        <v>165</v>
      </c>
      <c r="M109" s="21">
        <v>2019</v>
      </c>
      <c r="N109" s="21" t="str">
        <f t="shared" si="14"/>
        <v>no</v>
      </c>
      <c r="O109" s="21" t="str">
        <f>IF(AND($M109&lt;=O$1,$T109&gt;=O$1),O$1,"no")</f>
        <v>no</v>
      </c>
      <c r="P109" s="21" t="str">
        <f>IF(AND($M109&lt;=P$1,$T109&gt;=P$1),P$1,"no")</f>
        <v>no</v>
      </c>
      <c r="Q109" s="21" t="str">
        <f>IF(AND($M109&lt;=Q$1,$T109&gt;=Q$1),Q$1,"no")</f>
        <v>no</v>
      </c>
      <c r="R109" s="21" t="str">
        <f t="shared" si="15"/>
        <v>no</v>
      </c>
      <c r="S109" s="21" t="str">
        <f>IF(AND($M109&lt;=S$1,$T109&gt;=S$1),S$1,"no")</f>
        <v>no</v>
      </c>
      <c r="T109" s="9">
        <v>2019</v>
      </c>
      <c r="U109" s="9" t="s">
        <v>18</v>
      </c>
      <c r="V109" s="9">
        <v>0</v>
      </c>
      <c r="W109" s="9" t="s">
        <v>189</v>
      </c>
      <c r="X109" s="9">
        <v>0</v>
      </c>
      <c r="Y109" s="9">
        <v>1</v>
      </c>
      <c r="Z109" s="9">
        <v>0</v>
      </c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</row>
    <row r="110" spans="1:47" ht="12.75">
      <c r="A110" s="8" t="str">
        <f t="shared" si="8"/>
        <v>2020Sebastián Lifton</v>
      </c>
      <c r="B110" s="8" t="str">
        <f t="shared" si="9"/>
        <v>noSebastián Lifton</v>
      </c>
      <c r="C110" s="8" t="str">
        <f t="shared" si="10"/>
        <v>noSebastián Lifton</v>
      </c>
      <c r="D110" s="8" t="str">
        <f t="shared" si="11"/>
        <v>noSebastián Lifton</v>
      </c>
      <c r="E110" s="8" t="str">
        <f t="shared" si="12"/>
        <v>noSebastián Lifton</v>
      </c>
      <c r="F110" s="8" t="str">
        <f t="shared" si="13"/>
        <v>noSebastián Lifton</v>
      </c>
      <c r="G110" s="9">
        <v>4</v>
      </c>
      <c r="H110" s="10" t="s">
        <v>162</v>
      </c>
      <c r="I110" s="9" t="s">
        <v>193</v>
      </c>
      <c r="J110" s="11">
        <v>43809</v>
      </c>
      <c r="K110" s="9" t="s">
        <v>194</v>
      </c>
      <c r="L110" s="9" t="s">
        <v>195</v>
      </c>
      <c r="M110" s="21">
        <v>2019</v>
      </c>
      <c r="N110" s="21" t="str">
        <f t="shared" si="14"/>
        <v>no</v>
      </c>
      <c r="O110" s="21" t="str">
        <f>IF(AND($M110&lt;=O$1,$T110&gt;=O$1),O$1,"no")</f>
        <v>no</v>
      </c>
      <c r="P110" s="21" t="str">
        <f>IF(AND($M110&lt;=P$1,$T110&gt;=P$1),P$1,"no")</f>
        <v>no</v>
      </c>
      <c r="Q110" s="21" t="str">
        <f>IF(AND($M110&lt;=Q$1,$T110&gt;=Q$1),Q$1,"no")</f>
        <v>no</v>
      </c>
      <c r="R110" s="21" t="str">
        <f t="shared" si="15"/>
        <v>no</v>
      </c>
      <c r="S110" s="21">
        <f>IF(AND($M110&lt;=S$1,$T110&gt;=S$1),S$1,"no")</f>
        <v>2020</v>
      </c>
      <c r="T110" s="9" t="s">
        <v>50</v>
      </c>
      <c r="U110" s="9" t="s">
        <v>18</v>
      </c>
      <c r="V110" s="9">
        <v>0</v>
      </c>
      <c r="W110" s="9" t="s">
        <v>196</v>
      </c>
      <c r="X110" s="9">
        <v>0</v>
      </c>
      <c r="Y110" s="9">
        <v>1</v>
      </c>
      <c r="Z110" s="9">
        <v>0</v>
      </c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</row>
    <row r="111" spans="1:47" ht="12.75">
      <c r="A111" s="8" t="str">
        <f t="shared" si="8"/>
        <v>2020Maia Woelflin</v>
      </c>
      <c r="B111" s="8" t="str">
        <f t="shared" si="9"/>
        <v>noMaia Woelflin</v>
      </c>
      <c r="C111" s="8" t="str">
        <f t="shared" si="10"/>
        <v>noMaia Woelflin</v>
      </c>
      <c r="D111" s="8" t="str">
        <f t="shared" si="11"/>
        <v>noMaia Woelflin</v>
      </c>
      <c r="E111" s="8" t="str">
        <f t="shared" si="12"/>
        <v>noMaia Woelflin</v>
      </c>
      <c r="F111" s="8" t="str">
        <f t="shared" si="13"/>
        <v>noMaia Woelflin</v>
      </c>
      <c r="G111" s="9">
        <v>4</v>
      </c>
      <c r="H111" s="10" t="s">
        <v>162</v>
      </c>
      <c r="I111" s="9" t="s">
        <v>193</v>
      </c>
      <c r="J111" s="11">
        <v>43809</v>
      </c>
      <c r="K111" s="9" t="s">
        <v>197</v>
      </c>
      <c r="L111" s="9" t="s">
        <v>195</v>
      </c>
      <c r="M111" s="21">
        <v>2019</v>
      </c>
      <c r="N111" s="21" t="str">
        <f t="shared" si="14"/>
        <v>no</v>
      </c>
      <c r="O111" s="21" t="str">
        <f>IF(AND($M111&lt;=O$1,$T111&gt;=O$1),O$1,"no")</f>
        <v>no</v>
      </c>
      <c r="P111" s="21" t="str">
        <f>IF(AND($M111&lt;=P$1,$T111&gt;=P$1),P$1,"no")</f>
        <v>no</v>
      </c>
      <c r="Q111" s="21" t="str">
        <f>IF(AND($M111&lt;=Q$1,$T111&gt;=Q$1),Q$1,"no")</f>
        <v>no</v>
      </c>
      <c r="R111" s="21" t="str">
        <f t="shared" si="15"/>
        <v>no</v>
      </c>
      <c r="S111" s="21">
        <f>IF(AND($M111&lt;=S$1,$T111&gt;=S$1),S$1,"no")</f>
        <v>2020</v>
      </c>
      <c r="T111" s="9" t="s">
        <v>50</v>
      </c>
      <c r="U111" s="9" t="s">
        <v>34</v>
      </c>
      <c r="V111" s="9">
        <v>1</v>
      </c>
      <c r="W111" s="9" t="s">
        <v>198</v>
      </c>
      <c r="X111" s="9">
        <v>0</v>
      </c>
      <c r="Y111" s="9">
        <v>1</v>
      </c>
      <c r="Z111" s="9">
        <v>0</v>
      </c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</row>
    <row r="112" spans="1:47" ht="12.75">
      <c r="A112" s="8" t="str">
        <f t="shared" si="8"/>
        <v>2020Maria Pia Chiachio Cavana</v>
      </c>
      <c r="B112" s="8" t="str">
        <f t="shared" si="9"/>
        <v>noMaria Pia Chiachio Cavana</v>
      </c>
      <c r="C112" s="8" t="str">
        <f t="shared" si="10"/>
        <v>noMaria Pia Chiachio Cavana</v>
      </c>
      <c r="D112" s="8" t="str">
        <f t="shared" si="11"/>
        <v>noMaria Pia Chiachio Cavana</v>
      </c>
      <c r="E112" s="8" t="str">
        <f t="shared" si="12"/>
        <v>noMaria Pia Chiachio Cavana</v>
      </c>
      <c r="F112" s="8" t="str">
        <f t="shared" si="13"/>
        <v>noMaria Pia Chiachio Cavana</v>
      </c>
      <c r="G112" s="9">
        <v>4</v>
      </c>
      <c r="H112" s="10" t="s">
        <v>162</v>
      </c>
      <c r="I112" s="9" t="s">
        <v>193</v>
      </c>
      <c r="J112" s="11">
        <v>43809</v>
      </c>
      <c r="K112" s="9" t="s">
        <v>199</v>
      </c>
      <c r="L112" s="9" t="s">
        <v>195</v>
      </c>
      <c r="M112" s="21">
        <v>2019</v>
      </c>
      <c r="N112" s="21" t="str">
        <f t="shared" si="14"/>
        <v>no</v>
      </c>
      <c r="O112" s="21" t="str">
        <f>IF(AND($M112&lt;=O$1,$T112&gt;=O$1),O$1,"no")</f>
        <v>no</v>
      </c>
      <c r="P112" s="21" t="str">
        <f>IF(AND($M112&lt;=P$1,$T112&gt;=P$1),P$1,"no")</f>
        <v>no</v>
      </c>
      <c r="Q112" s="21" t="str">
        <f>IF(AND($M112&lt;=Q$1,$T112&gt;=Q$1),Q$1,"no")</f>
        <v>no</v>
      </c>
      <c r="R112" s="21" t="str">
        <f t="shared" si="15"/>
        <v>no</v>
      </c>
      <c r="S112" s="21">
        <f>IF(AND($M112&lt;=S$1,$T112&gt;=S$1),S$1,"no")</f>
        <v>2020</v>
      </c>
      <c r="T112" s="9" t="s">
        <v>50</v>
      </c>
      <c r="U112" s="9" t="s">
        <v>34</v>
      </c>
      <c r="V112" s="9">
        <v>1</v>
      </c>
      <c r="W112" s="9" t="s">
        <v>32</v>
      </c>
      <c r="X112" s="9">
        <v>0</v>
      </c>
      <c r="Y112" s="9">
        <v>1</v>
      </c>
      <c r="Z112" s="9">
        <v>0</v>
      </c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</row>
    <row r="113" spans="1:47" ht="12.75">
      <c r="A113" s="8" t="str">
        <f t="shared" si="8"/>
        <v>2020Daniela Torrente</v>
      </c>
      <c r="B113" s="8" t="str">
        <f t="shared" si="9"/>
        <v>noDaniela Torrente</v>
      </c>
      <c r="C113" s="8" t="str">
        <f t="shared" si="10"/>
        <v>noDaniela Torrente</v>
      </c>
      <c r="D113" s="8" t="str">
        <f t="shared" si="11"/>
        <v>noDaniela Torrente</v>
      </c>
      <c r="E113" s="8" t="str">
        <f t="shared" si="12"/>
        <v>noDaniela Torrente</v>
      </c>
      <c r="F113" s="8" t="str">
        <f t="shared" si="13"/>
        <v>noDaniela Torrente</v>
      </c>
      <c r="G113" s="9">
        <v>4</v>
      </c>
      <c r="H113" s="10" t="s">
        <v>162</v>
      </c>
      <c r="I113" s="9" t="s">
        <v>193</v>
      </c>
      <c r="J113" s="11">
        <v>43809</v>
      </c>
      <c r="K113" s="9" t="s">
        <v>200</v>
      </c>
      <c r="L113" s="9" t="s">
        <v>195</v>
      </c>
      <c r="M113" s="21">
        <v>2019</v>
      </c>
      <c r="N113" s="21" t="str">
        <f t="shared" si="14"/>
        <v>no</v>
      </c>
      <c r="O113" s="21" t="str">
        <f>IF(AND($M113&lt;=O$1,$T113&gt;=O$1),O$1,"no")</f>
        <v>no</v>
      </c>
      <c r="P113" s="21" t="str">
        <f>IF(AND($M113&lt;=P$1,$T113&gt;=P$1),P$1,"no")</f>
        <v>no</v>
      </c>
      <c r="Q113" s="21" t="str">
        <f>IF(AND($M113&lt;=Q$1,$T113&gt;=Q$1),Q$1,"no")</f>
        <v>no</v>
      </c>
      <c r="R113" s="21" t="str">
        <f t="shared" si="15"/>
        <v>no</v>
      </c>
      <c r="S113" s="21">
        <f>IF(AND($M113&lt;=S$1,$T113&gt;=S$1),S$1,"no")</f>
        <v>2020</v>
      </c>
      <c r="T113" s="9" t="s">
        <v>50</v>
      </c>
      <c r="U113" s="9" t="s">
        <v>34</v>
      </c>
      <c r="V113" s="9">
        <v>1</v>
      </c>
      <c r="W113" s="9" t="s">
        <v>201</v>
      </c>
      <c r="X113" s="9">
        <v>0</v>
      </c>
      <c r="Y113" s="9">
        <v>1</v>
      </c>
      <c r="Z113" s="9">
        <v>0</v>
      </c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</row>
    <row r="114" spans="1:47" ht="12.75">
      <c r="A114" s="8" t="str">
        <f t="shared" si="8"/>
        <v>2020Gloria Zalazar</v>
      </c>
      <c r="B114" s="8" t="str">
        <f t="shared" si="9"/>
        <v>noGloria Zalazar</v>
      </c>
      <c r="C114" s="8" t="str">
        <f t="shared" si="10"/>
        <v>noGloria Zalazar</v>
      </c>
      <c r="D114" s="8" t="str">
        <f t="shared" si="11"/>
        <v>noGloria Zalazar</v>
      </c>
      <c r="E114" s="8" t="str">
        <f t="shared" si="12"/>
        <v>noGloria Zalazar</v>
      </c>
      <c r="F114" s="8" t="str">
        <f t="shared" si="13"/>
        <v>noGloria Zalazar</v>
      </c>
      <c r="G114" s="9">
        <v>4</v>
      </c>
      <c r="H114" s="10" t="s">
        <v>162</v>
      </c>
      <c r="I114" s="9" t="s">
        <v>193</v>
      </c>
      <c r="J114" s="11">
        <v>43809</v>
      </c>
      <c r="K114" s="9" t="s">
        <v>202</v>
      </c>
      <c r="L114" s="9" t="s">
        <v>195</v>
      </c>
      <c r="M114" s="21">
        <v>2019</v>
      </c>
      <c r="N114" s="21" t="str">
        <f t="shared" si="14"/>
        <v>no</v>
      </c>
      <c r="O114" s="21" t="str">
        <f>IF(AND($M114&lt;=O$1,$T114&gt;=O$1),O$1,"no")</f>
        <v>no</v>
      </c>
      <c r="P114" s="21" t="str">
        <f>IF(AND($M114&lt;=P$1,$T114&gt;=P$1),P$1,"no")</f>
        <v>no</v>
      </c>
      <c r="Q114" s="21" t="str">
        <f>IF(AND($M114&lt;=Q$1,$T114&gt;=Q$1),Q$1,"no")</f>
        <v>no</v>
      </c>
      <c r="R114" s="21" t="str">
        <f t="shared" si="15"/>
        <v>no</v>
      </c>
      <c r="S114" s="21">
        <f>IF(AND($M114&lt;=S$1,$T114&gt;=S$1),S$1,"no")</f>
        <v>2020</v>
      </c>
      <c r="T114" s="9" t="s">
        <v>50</v>
      </c>
      <c r="U114" s="9" t="s">
        <v>34</v>
      </c>
      <c r="V114" s="9">
        <v>1</v>
      </c>
      <c r="W114" s="9" t="s">
        <v>203</v>
      </c>
      <c r="X114" s="9">
        <v>0</v>
      </c>
      <c r="Y114" s="9">
        <v>1</v>
      </c>
      <c r="Z114" s="9">
        <v>0</v>
      </c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</row>
    <row r="115" spans="1:47" ht="12.75">
      <c r="A115" s="8" t="str">
        <f t="shared" si="8"/>
        <v>2020Juan Manuel Carreras</v>
      </c>
      <c r="B115" s="8" t="str">
        <f t="shared" si="9"/>
        <v>noJuan Manuel Carreras</v>
      </c>
      <c r="C115" s="8" t="str">
        <f t="shared" si="10"/>
        <v>noJuan Manuel Carreras</v>
      </c>
      <c r="D115" s="8" t="str">
        <f t="shared" si="11"/>
        <v>noJuan Manuel Carreras</v>
      </c>
      <c r="E115" s="8" t="str">
        <f t="shared" si="12"/>
        <v>noJuan Manuel Carreras</v>
      </c>
      <c r="F115" s="8" t="str">
        <f t="shared" si="13"/>
        <v>noJuan Manuel Carreras</v>
      </c>
      <c r="G115" s="9">
        <v>4</v>
      </c>
      <c r="H115" s="10" t="s">
        <v>162</v>
      </c>
      <c r="I115" s="9" t="s">
        <v>193</v>
      </c>
      <c r="J115" s="11">
        <v>43809</v>
      </c>
      <c r="K115" s="9" t="s">
        <v>204</v>
      </c>
      <c r="L115" s="9" t="s">
        <v>195</v>
      </c>
      <c r="M115" s="21">
        <v>2019</v>
      </c>
      <c r="N115" s="21" t="str">
        <f t="shared" si="14"/>
        <v>no</v>
      </c>
      <c r="O115" s="21" t="str">
        <f>IF(AND($M115&lt;=O$1,$T115&gt;=O$1),O$1,"no")</f>
        <v>no</v>
      </c>
      <c r="P115" s="21" t="str">
        <f>IF(AND($M115&lt;=P$1,$T115&gt;=P$1),P$1,"no")</f>
        <v>no</v>
      </c>
      <c r="Q115" s="21" t="str">
        <f>IF(AND($M115&lt;=Q$1,$T115&gt;=Q$1),Q$1,"no")</f>
        <v>no</v>
      </c>
      <c r="R115" s="21" t="str">
        <f t="shared" si="15"/>
        <v>no</v>
      </c>
      <c r="S115" s="21">
        <f>IF(AND($M115&lt;=S$1,$T115&gt;=S$1),S$1,"no")</f>
        <v>2020</v>
      </c>
      <c r="T115" s="9" t="s">
        <v>50</v>
      </c>
      <c r="U115" s="9" t="s">
        <v>18</v>
      </c>
      <c r="V115" s="9">
        <v>0</v>
      </c>
      <c r="W115" s="9" t="s">
        <v>205</v>
      </c>
      <c r="X115" s="9">
        <v>0</v>
      </c>
      <c r="Y115" s="9">
        <v>1</v>
      </c>
      <c r="Z115" s="9">
        <v>0</v>
      </c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</row>
    <row r="116" spans="1:47" ht="12.75">
      <c r="A116" s="8" t="str">
        <f t="shared" si="8"/>
        <v>2020Paola Benítez</v>
      </c>
      <c r="B116" s="8" t="str">
        <f t="shared" si="9"/>
        <v>noPaola Benítez</v>
      </c>
      <c r="C116" s="8" t="str">
        <f t="shared" si="10"/>
        <v>noPaola Benítez</v>
      </c>
      <c r="D116" s="8" t="str">
        <f t="shared" si="11"/>
        <v>noPaola Benítez</v>
      </c>
      <c r="E116" s="8" t="str">
        <f t="shared" si="12"/>
        <v>noPaola Benítez</v>
      </c>
      <c r="F116" s="8" t="str">
        <f t="shared" si="13"/>
        <v>noPaola Benítez</v>
      </c>
      <c r="G116" s="9">
        <v>4</v>
      </c>
      <c r="H116" s="10" t="s">
        <v>162</v>
      </c>
      <c r="I116" s="9" t="s">
        <v>193</v>
      </c>
      <c r="J116" s="11">
        <v>43809</v>
      </c>
      <c r="K116" s="9" t="s">
        <v>206</v>
      </c>
      <c r="L116" s="9" t="s">
        <v>195</v>
      </c>
      <c r="M116" s="21">
        <v>2019</v>
      </c>
      <c r="N116" s="21" t="str">
        <f t="shared" si="14"/>
        <v>no</v>
      </c>
      <c r="O116" s="21" t="str">
        <f>IF(AND($M116&lt;=O$1,$T116&gt;=O$1),O$1,"no")</f>
        <v>no</v>
      </c>
      <c r="P116" s="21" t="str">
        <f>IF(AND($M116&lt;=P$1,$T116&gt;=P$1),P$1,"no")</f>
        <v>no</v>
      </c>
      <c r="Q116" s="21" t="str">
        <f>IF(AND($M116&lt;=Q$1,$T116&gt;=Q$1),Q$1,"no")</f>
        <v>no</v>
      </c>
      <c r="R116" s="21" t="str">
        <f t="shared" si="15"/>
        <v>no</v>
      </c>
      <c r="S116" s="21">
        <f>IF(AND($M116&lt;=S$1,$T116&gt;=S$1),S$1,"no")</f>
        <v>2020</v>
      </c>
      <c r="T116" s="9" t="s">
        <v>50</v>
      </c>
      <c r="U116" s="9" t="s">
        <v>34</v>
      </c>
      <c r="V116" s="9">
        <v>1</v>
      </c>
      <c r="W116" s="9" t="s">
        <v>35</v>
      </c>
      <c r="X116" s="9">
        <v>0</v>
      </c>
      <c r="Y116" s="9">
        <v>1</v>
      </c>
      <c r="Z116" s="9">
        <v>0</v>
      </c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</row>
    <row r="117" spans="1:47" ht="12.75">
      <c r="A117" s="8" t="str">
        <f t="shared" si="8"/>
        <v>2020Juan Manuel Chapo</v>
      </c>
      <c r="B117" s="8" t="str">
        <f t="shared" si="9"/>
        <v>noJuan Manuel Chapo</v>
      </c>
      <c r="C117" s="8" t="str">
        <f t="shared" si="10"/>
        <v>noJuan Manuel Chapo</v>
      </c>
      <c r="D117" s="8" t="str">
        <f t="shared" si="11"/>
        <v>noJuan Manuel Chapo</v>
      </c>
      <c r="E117" s="8" t="str">
        <f t="shared" si="12"/>
        <v>noJuan Manuel Chapo</v>
      </c>
      <c r="F117" s="8" t="str">
        <f t="shared" si="13"/>
        <v>noJuan Manuel Chapo</v>
      </c>
      <c r="G117" s="9">
        <v>4</v>
      </c>
      <c r="H117" s="10" t="s">
        <v>162</v>
      </c>
      <c r="I117" s="9" t="s">
        <v>193</v>
      </c>
      <c r="J117" s="11">
        <v>43809</v>
      </c>
      <c r="K117" s="9" t="s">
        <v>207</v>
      </c>
      <c r="L117" s="9" t="s">
        <v>195</v>
      </c>
      <c r="M117" s="21">
        <v>2019</v>
      </c>
      <c r="N117" s="21" t="str">
        <f t="shared" si="14"/>
        <v>no</v>
      </c>
      <c r="O117" s="21" t="str">
        <f>IF(AND($M117&lt;=O$1,$T117&gt;=O$1),O$1,"no")</f>
        <v>no</v>
      </c>
      <c r="P117" s="21" t="str">
        <f>IF(AND($M117&lt;=P$1,$T117&gt;=P$1),P$1,"no")</f>
        <v>no</v>
      </c>
      <c r="Q117" s="21" t="str">
        <f>IF(AND($M117&lt;=Q$1,$T117&gt;=Q$1),Q$1,"no")</f>
        <v>no</v>
      </c>
      <c r="R117" s="21" t="str">
        <f t="shared" si="15"/>
        <v>no</v>
      </c>
      <c r="S117" s="21">
        <f>IF(AND($M117&lt;=S$1,$T117&gt;=S$1),S$1,"no")</f>
        <v>2020</v>
      </c>
      <c r="T117" s="9" t="s">
        <v>50</v>
      </c>
      <c r="U117" s="9" t="s">
        <v>18</v>
      </c>
      <c r="V117" s="9">
        <v>0</v>
      </c>
      <c r="W117" s="9" t="s">
        <v>208</v>
      </c>
      <c r="X117" s="9">
        <v>0</v>
      </c>
      <c r="Y117" s="9">
        <v>1</v>
      </c>
      <c r="Z117" s="9">
        <v>0</v>
      </c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</row>
    <row r="118" spans="1:47" ht="12.75">
      <c r="A118" s="8" t="str">
        <f t="shared" si="8"/>
        <v>noVíctor Cisterna</v>
      </c>
      <c r="B118" s="8" t="str">
        <f t="shared" si="9"/>
        <v>2019Víctor Cisterna</v>
      </c>
      <c r="C118" s="8" t="str">
        <f t="shared" si="10"/>
        <v>2018Víctor Cisterna</v>
      </c>
      <c r="D118" s="8" t="str">
        <f t="shared" si="11"/>
        <v>2017Víctor Cisterna</v>
      </c>
      <c r="E118" s="8" t="str">
        <f t="shared" si="12"/>
        <v>2016Víctor Cisterna</v>
      </c>
      <c r="F118" s="8" t="str">
        <f t="shared" si="13"/>
        <v>2015Víctor Cisterna</v>
      </c>
      <c r="G118" s="9">
        <v>5</v>
      </c>
      <c r="H118" s="10" t="s">
        <v>209</v>
      </c>
      <c r="I118" s="9" t="s">
        <v>902</v>
      </c>
      <c r="J118" s="11">
        <v>42348</v>
      </c>
      <c r="K118" s="9" t="s">
        <v>210</v>
      </c>
      <c r="L118" s="9" t="s">
        <v>211</v>
      </c>
      <c r="M118" s="21">
        <v>2015</v>
      </c>
      <c r="N118" s="21">
        <f t="shared" si="14"/>
        <v>2015</v>
      </c>
      <c r="O118" s="21">
        <f>IF(AND($M118&lt;=O$1,$T118&gt;=O$1),O$1,"no")</f>
        <v>2016</v>
      </c>
      <c r="P118" s="21">
        <f>IF(AND($M118&lt;=P$1,$T118&gt;=P$1),P$1,"no")</f>
        <v>2017</v>
      </c>
      <c r="Q118" s="21">
        <f>IF(AND($M118&lt;=Q$1,$T118&gt;=Q$1),Q$1,"no")</f>
        <v>2018</v>
      </c>
      <c r="R118" s="21">
        <f t="shared" si="15"/>
        <v>2019</v>
      </c>
      <c r="S118" s="21" t="str">
        <f>IF(AND($M118&lt;=S$1,$T118&gt;=S$1),S$1,"no")</f>
        <v>no</v>
      </c>
      <c r="T118" s="9">
        <v>2019</v>
      </c>
      <c r="U118" s="9" t="s">
        <v>18</v>
      </c>
      <c r="V118" s="9">
        <v>0</v>
      </c>
      <c r="W118" s="9" t="s">
        <v>903</v>
      </c>
      <c r="X118" s="9">
        <v>1</v>
      </c>
      <c r="Y118" s="9">
        <v>1</v>
      </c>
      <c r="Z118" s="9">
        <v>0</v>
      </c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</row>
    <row r="119" spans="1:47" ht="12.75">
      <c r="A119" s="8" t="str">
        <f t="shared" si="8"/>
        <v>noRafael Williams</v>
      </c>
      <c r="B119" s="8" t="str">
        <f t="shared" si="9"/>
        <v>2019Rafael Williams</v>
      </c>
      <c r="C119" s="8" t="str">
        <f t="shared" si="10"/>
        <v>2018Rafael Williams</v>
      </c>
      <c r="D119" s="8" t="str">
        <f t="shared" si="11"/>
        <v>2017Rafael Williams</v>
      </c>
      <c r="E119" s="8" t="str">
        <f t="shared" si="12"/>
        <v>2016Rafael Williams</v>
      </c>
      <c r="F119" s="8" t="str">
        <f t="shared" si="13"/>
        <v>2015Rafael Williams</v>
      </c>
      <c r="G119" s="9">
        <v>5</v>
      </c>
      <c r="H119" s="10" t="s">
        <v>209</v>
      </c>
      <c r="I119" s="9" t="s">
        <v>902</v>
      </c>
      <c r="J119" s="11">
        <v>42348</v>
      </c>
      <c r="K119" s="9" t="s">
        <v>212</v>
      </c>
      <c r="L119" s="9" t="s">
        <v>211</v>
      </c>
      <c r="M119" s="21">
        <v>2015</v>
      </c>
      <c r="N119" s="21">
        <f t="shared" si="14"/>
        <v>2015</v>
      </c>
      <c r="O119" s="21">
        <f>IF(AND($M119&lt;=O$1,$T119&gt;=O$1),O$1,"no")</f>
        <v>2016</v>
      </c>
      <c r="P119" s="21">
        <f>IF(AND($M119&lt;=P$1,$T119&gt;=P$1),P$1,"no")</f>
        <v>2017</v>
      </c>
      <c r="Q119" s="21">
        <f>IF(AND($M119&lt;=Q$1,$T119&gt;=Q$1),Q$1,"no")</f>
        <v>2018</v>
      </c>
      <c r="R119" s="21">
        <f t="shared" si="15"/>
        <v>2019</v>
      </c>
      <c r="S119" s="21" t="str">
        <f>IF(AND($M119&lt;=S$1,$T119&gt;=S$1),S$1,"no")</f>
        <v>no</v>
      </c>
      <c r="T119" s="9">
        <v>2019</v>
      </c>
      <c r="U119" s="9" t="s">
        <v>18</v>
      </c>
      <c r="V119" s="9">
        <v>0</v>
      </c>
      <c r="W119" s="9" t="s">
        <v>41</v>
      </c>
      <c r="X119" s="9">
        <v>1</v>
      </c>
      <c r="Y119" s="9">
        <v>1</v>
      </c>
      <c r="Z119" s="9">
        <v>0</v>
      </c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</row>
    <row r="120" spans="1:47" ht="12.75">
      <c r="A120" s="8" t="str">
        <f t="shared" si="8"/>
        <v>noPablo Oca</v>
      </c>
      <c r="B120" s="8" t="str">
        <f t="shared" si="9"/>
        <v>2019Pablo Oca</v>
      </c>
      <c r="C120" s="8" t="str">
        <f t="shared" si="10"/>
        <v>2018Pablo Oca</v>
      </c>
      <c r="D120" s="8" t="str">
        <f t="shared" si="11"/>
        <v>2017Pablo Oca</v>
      </c>
      <c r="E120" s="8" t="str">
        <f t="shared" si="12"/>
        <v>2016Pablo Oca</v>
      </c>
      <c r="F120" s="8" t="str">
        <f t="shared" si="13"/>
        <v>2015Pablo Oca</v>
      </c>
      <c r="G120" s="9">
        <v>5</v>
      </c>
      <c r="H120" s="10" t="s">
        <v>209</v>
      </c>
      <c r="I120" s="9" t="s">
        <v>902</v>
      </c>
      <c r="J120" s="11">
        <v>42348</v>
      </c>
      <c r="K120" s="9" t="s">
        <v>213</v>
      </c>
      <c r="L120" s="9" t="s">
        <v>211</v>
      </c>
      <c r="M120" s="21">
        <v>2015</v>
      </c>
      <c r="N120" s="21">
        <f t="shared" si="14"/>
        <v>2015</v>
      </c>
      <c r="O120" s="21">
        <f>IF(AND($M120&lt;=O$1,$T120&gt;=O$1),O$1,"no")</f>
        <v>2016</v>
      </c>
      <c r="P120" s="21">
        <f>IF(AND($M120&lt;=P$1,$T120&gt;=P$1),P$1,"no")</f>
        <v>2017</v>
      </c>
      <c r="Q120" s="21">
        <f>IF(AND($M120&lt;=Q$1,$T120&gt;=Q$1),Q$1,"no")</f>
        <v>2018</v>
      </c>
      <c r="R120" s="21">
        <f t="shared" si="15"/>
        <v>2019</v>
      </c>
      <c r="S120" s="21" t="str">
        <f>IF(AND($M120&lt;=S$1,$T120&gt;=S$1),S$1,"no")</f>
        <v>no</v>
      </c>
      <c r="T120" s="9">
        <v>2019</v>
      </c>
      <c r="U120" s="9" t="s">
        <v>18</v>
      </c>
      <c r="V120" s="9">
        <v>0</v>
      </c>
      <c r="W120" s="9" t="s">
        <v>214</v>
      </c>
      <c r="X120" s="9">
        <v>0</v>
      </c>
      <c r="Y120" s="9">
        <v>1</v>
      </c>
      <c r="Z120" s="9">
        <v>0</v>
      </c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</row>
    <row r="121" spans="1:47" ht="12.75">
      <c r="A121" s="8" t="str">
        <f t="shared" si="8"/>
        <v>noFernando Menchi</v>
      </c>
      <c r="B121" s="8" t="str">
        <f t="shared" si="9"/>
        <v>noFernando Menchi</v>
      </c>
      <c r="C121" s="8" t="str">
        <f t="shared" si="10"/>
        <v>noFernando Menchi</v>
      </c>
      <c r="D121" s="8" t="str">
        <f t="shared" si="11"/>
        <v>2017Fernando Menchi</v>
      </c>
      <c r="E121" s="8" t="str">
        <f t="shared" si="12"/>
        <v>2016Fernando Menchi</v>
      </c>
      <c r="F121" s="8" t="str">
        <f t="shared" si="13"/>
        <v>2015Fernando Menchi</v>
      </c>
      <c r="G121" s="9">
        <v>5</v>
      </c>
      <c r="H121" s="10" t="s">
        <v>209</v>
      </c>
      <c r="I121" s="9" t="s">
        <v>902</v>
      </c>
      <c r="J121" s="11">
        <v>42348</v>
      </c>
      <c r="K121" s="9" t="s">
        <v>215</v>
      </c>
      <c r="L121" s="9" t="s">
        <v>211</v>
      </c>
      <c r="M121" s="21">
        <v>2015</v>
      </c>
      <c r="N121" s="21">
        <f t="shared" si="14"/>
        <v>2015</v>
      </c>
      <c r="O121" s="21">
        <f>IF(AND($M121&lt;=O$1,$T121&gt;=O$1),O$1,"no")</f>
        <v>2016</v>
      </c>
      <c r="P121" s="21">
        <f>IF(AND($M121&lt;=P$1,$T121&gt;=P$1),P$1,"no")</f>
        <v>2017</v>
      </c>
      <c r="Q121" s="21" t="str">
        <f>IF(AND($M121&lt;=Q$1,$T121&gt;=Q$1),Q$1,"no")</f>
        <v>no</v>
      </c>
      <c r="R121" s="21" t="str">
        <f t="shared" si="15"/>
        <v>no</v>
      </c>
      <c r="S121" s="21" t="str">
        <f>IF(AND($M121&lt;=S$1,$T121&gt;=S$1),S$1,"no")</f>
        <v>no</v>
      </c>
      <c r="T121" s="9">
        <v>2017</v>
      </c>
      <c r="U121" s="9" t="s">
        <v>18</v>
      </c>
      <c r="V121" s="9">
        <v>0</v>
      </c>
      <c r="W121" s="9" t="s">
        <v>27</v>
      </c>
      <c r="X121" s="9">
        <v>1</v>
      </c>
      <c r="Y121" s="9">
        <v>1</v>
      </c>
      <c r="Z121" s="9">
        <v>0</v>
      </c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</row>
    <row r="122" spans="1:47" ht="12.75">
      <c r="A122" s="8" t="str">
        <f t="shared" si="8"/>
        <v>noHernán Alonso</v>
      </c>
      <c r="B122" s="8" t="str">
        <f t="shared" si="9"/>
        <v>noHernán Alonso</v>
      </c>
      <c r="C122" s="8" t="str">
        <f t="shared" si="10"/>
        <v>noHernán Alonso</v>
      </c>
      <c r="D122" s="8" t="str">
        <f t="shared" si="11"/>
        <v>2017Hernán Alonso</v>
      </c>
      <c r="E122" s="8" t="str">
        <f t="shared" si="12"/>
        <v>2016Hernán Alonso</v>
      </c>
      <c r="F122" s="8" t="str">
        <f t="shared" si="13"/>
        <v>2015Hernán Alonso</v>
      </c>
      <c r="G122" s="9">
        <v>5</v>
      </c>
      <c r="H122" s="10" t="s">
        <v>209</v>
      </c>
      <c r="I122" s="9" t="s">
        <v>902</v>
      </c>
      <c r="J122" s="11">
        <v>42348</v>
      </c>
      <c r="K122" s="9" t="s">
        <v>216</v>
      </c>
      <c r="L122" s="9" t="s">
        <v>211</v>
      </c>
      <c r="M122" s="21">
        <v>2015</v>
      </c>
      <c r="N122" s="21">
        <f t="shared" si="14"/>
        <v>2015</v>
      </c>
      <c r="O122" s="21">
        <f>IF(AND($M122&lt;=O$1,$T122&gt;=O$1),O$1,"no")</f>
        <v>2016</v>
      </c>
      <c r="P122" s="21">
        <f>IF(AND($M122&lt;=P$1,$T122&gt;=P$1),P$1,"no")</f>
        <v>2017</v>
      </c>
      <c r="Q122" s="21" t="str">
        <f>IF(AND($M122&lt;=Q$1,$T122&gt;=Q$1),Q$1,"no")</f>
        <v>no</v>
      </c>
      <c r="R122" s="21" t="str">
        <f t="shared" si="15"/>
        <v>no</v>
      </c>
      <c r="S122" s="21" t="str">
        <f>IF(AND($M122&lt;=S$1,$T122&gt;=S$1),S$1,"no")</f>
        <v>no</v>
      </c>
      <c r="T122" s="9">
        <v>2017</v>
      </c>
      <c r="U122" s="9" t="s">
        <v>18</v>
      </c>
      <c r="V122" s="9">
        <v>0</v>
      </c>
      <c r="W122" s="9" t="s">
        <v>217</v>
      </c>
      <c r="X122" s="9">
        <v>1</v>
      </c>
      <c r="Y122" s="9">
        <v>1</v>
      </c>
      <c r="Z122" s="9">
        <v>0</v>
      </c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</row>
    <row r="123" spans="1:47" ht="12.75">
      <c r="A123" s="8" t="str">
        <f t="shared" si="8"/>
        <v>noLeticia Huichaqueo</v>
      </c>
      <c r="B123" s="8" t="str">
        <f t="shared" si="9"/>
        <v>2019Leticia Huichaqueo</v>
      </c>
      <c r="C123" s="8" t="str">
        <f t="shared" si="10"/>
        <v>2018Leticia Huichaqueo</v>
      </c>
      <c r="D123" s="8" t="str">
        <f t="shared" si="11"/>
        <v>2017Leticia Huichaqueo</v>
      </c>
      <c r="E123" s="8" t="str">
        <f t="shared" si="12"/>
        <v>2016Leticia Huichaqueo</v>
      </c>
      <c r="F123" s="8" t="str">
        <f t="shared" si="13"/>
        <v>2015Leticia Huichaqueo</v>
      </c>
      <c r="G123" s="9">
        <v>5</v>
      </c>
      <c r="H123" s="10" t="s">
        <v>209</v>
      </c>
      <c r="I123" s="9" t="s">
        <v>902</v>
      </c>
      <c r="J123" s="11">
        <v>42348</v>
      </c>
      <c r="K123" s="9" t="s">
        <v>904</v>
      </c>
      <c r="L123" s="9" t="s">
        <v>211</v>
      </c>
      <c r="M123" s="21">
        <v>2015</v>
      </c>
      <c r="N123" s="21">
        <f t="shared" si="14"/>
        <v>2015</v>
      </c>
      <c r="O123" s="21">
        <f>IF(AND($M123&lt;=O$1,$T123&gt;=O$1),O$1,"no")</f>
        <v>2016</v>
      </c>
      <c r="P123" s="21">
        <f>IF(AND($M123&lt;=P$1,$T123&gt;=P$1),P$1,"no")</f>
        <v>2017</v>
      </c>
      <c r="Q123" s="21">
        <f>IF(AND($M123&lt;=Q$1,$T123&gt;=Q$1),Q$1,"no")</f>
        <v>2018</v>
      </c>
      <c r="R123" s="21">
        <f t="shared" si="15"/>
        <v>2019</v>
      </c>
      <c r="S123" s="21" t="str">
        <f>IF(AND($M123&lt;=S$1,$T123&gt;=S$1),S$1,"no")</f>
        <v>no</v>
      </c>
      <c r="T123" s="9">
        <v>2019</v>
      </c>
      <c r="U123" s="9" t="s">
        <v>34</v>
      </c>
      <c r="V123" s="9">
        <v>1</v>
      </c>
      <c r="W123" s="9" t="s">
        <v>218</v>
      </c>
      <c r="X123" s="9">
        <v>0</v>
      </c>
      <c r="Y123" s="9">
        <v>1</v>
      </c>
      <c r="Z123" s="9">
        <v>0</v>
      </c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</row>
    <row r="124" spans="1:47" ht="12.75">
      <c r="A124" s="8" t="str">
        <f t="shared" si="8"/>
        <v>noIgnacio Agulleiro</v>
      </c>
      <c r="B124" s="8" t="str">
        <f t="shared" si="9"/>
        <v>2019Ignacio Agulleiro</v>
      </c>
      <c r="C124" s="8" t="str">
        <f t="shared" si="10"/>
        <v>2018Ignacio Agulleiro</v>
      </c>
      <c r="D124" s="8" t="str">
        <f t="shared" si="11"/>
        <v>2017Ignacio Agulleiro</v>
      </c>
      <c r="E124" s="8" t="str">
        <f t="shared" si="12"/>
        <v>2016Ignacio Agulleiro</v>
      </c>
      <c r="F124" s="8" t="str">
        <f t="shared" si="13"/>
        <v>2015Ignacio Agulleiro</v>
      </c>
      <c r="G124" s="9">
        <v>5</v>
      </c>
      <c r="H124" s="10" t="s">
        <v>209</v>
      </c>
      <c r="I124" s="9" t="s">
        <v>902</v>
      </c>
      <c r="J124" s="11">
        <v>42348</v>
      </c>
      <c r="K124" s="9" t="s">
        <v>219</v>
      </c>
      <c r="L124" s="9" t="s">
        <v>211</v>
      </c>
      <c r="M124" s="21">
        <v>2015</v>
      </c>
      <c r="N124" s="21">
        <f t="shared" si="14"/>
        <v>2015</v>
      </c>
      <c r="O124" s="21">
        <f>IF(AND($M124&lt;=O$1,$T124&gt;=O$1),O$1,"no")</f>
        <v>2016</v>
      </c>
      <c r="P124" s="21">
        <f>IF(AND($M124&lt;=P$1,$T124&gt;=P$1),P$1,"no")</f>
        <v>2017</v>
      </c>
      <c r="Q124" s="21">
        <f>IF(AND($M124&lt;=Q$1,$T124&gt;=Q$1),Q$1,"no")</f>
        <v>2018</v>
      </c>
      <c r="R124" s="21">
        <f t="shared" si="15"/>
        <v>2019</v>
      </c>
      <c r="S124" s="21" t="str">
        <f>IF(AND($M124&lt;=S$1,$T124&gt;=S$1),S$1,"no")</f>
        <v>no</v>
      </c>
      <c r="T124" s="9">
        <v>2019</v>
      </c>
      <c r="U124" s="9" t="s">
        <v>18</v>
      </c>
      <c r="V124" s="9">
        <v>0</v>
      </c>
      <c r="W124" s="9" t="s">
        <v>220</v>
      </c>
      <c r="X124" s="9">
        <v>0</v>
      </c>
      <c r="Y124" s="9">
        <v>1</v>
      </c>
      <c r="Z124" s="9">
        <v>0</v>
      </c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</row>
    <row r="125" spans="1:47" ht="12.75">
      <c r="A125" s="8" t="str">
        <f t="shared" si="8"/>
        <v>noLeandro González</v>
      </c>
      <c r="B125" s="8" t="str">
        <f t="shared" si="9"/>
        <v>noLeandro González</v>
      </c>
      <c r="C125" s="8" t="str">
        <f t="shared" si="10"/>
        <v>2018Leandro González</v>
      </c>
      <c r="D125" s="8" t="str">
        <f t="shared" si="11"/>
        <v>2017Leandro González</v>
      </c>
      <c r="E125" s="8" t="str">
        <f t="shared" si="12"/>
        <v>2016Leandro González</v>
      </c>
      <c r="F125" s="8" t="str">
        <f t="shared" si="13"/>
        <v>2015Leandro González</v>
      </c>
      <c r="G125" s="9">
        <v>5</v>
      </c>
      <c r="H125" s="10" t="s">
        <v>209</v>
      </c>
      <c r="I125" s="9" t="s">
        <v>902</v>
      </c>
      <c r="J125" s="11">
        <v>42348</v>
      </c>
      <c r="K125" s="9" t="s">
        <v>221</v>
      </c>
      <c r="L125" s="9" t="s">
        <v>211</v>
      </c>
      <c r="M125" s="21">
        <v>2015</v>
      </c>
      <c r="N125" s="21">
        <f t="shared" si="14"/>
        <v>2015</v>
      </c>
      <c r="O125" s="21">
        <f>IF(AND($M125&lt;=O$1,$T125&gt;=O$1),O$1,"no")</f>
        <v>2016</v>
      </c>
      <c r="P125" s="21">
        <f>IF(AND($M125&lt;=P$1,$T125&gt;=P$1),P$1,"no")</f>
        <v>2017</v>
      </c>
      <c r="Q125" s="21">
        <f>IF(AND($M125&lt;=Q$1,$T125&gt;=Q$1),Q$1,"no")</f>
        <v>2018</v>
      </c>
      <c r="R125" s="21" t="str">
        <f t="shared" si="15"/>
        <v>no</v>
      </c>
      <c r="S125" s="21" t="str">
        <f>IF(AND($M125&lt;=S$1,$T125&gt;=S$1),S$1,"no")</f>
        <v>no</v>
      </c>
      <c r="T125" s="9">
        <v>2018</v>
      </c>
      <c r="U125" s="9" t="s">
        <v>18</v>
      </c>
      <c r="V125" s="9">
        <v>0</v>
      </c>
      <c r="W125" s="9" t="s">
        <v>35</v>
      </c>
      <c r="X125" s="9">
        <v>1</v>
      </c>
      <c r="Y125" s="9">
        <v>1</v>
      </c>
      <c r="Z125" s="9">
        <v>0</v>
      </c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</row>
    <row r="126" spans="1:47" ht="12.75">
      <c r="A126" s="8" t="str">
        <f t="shared" si="8"/>
        <v>noSergio Bohe</v>
      </c>
      <c r="B126" s="8" t="str">
        <f t="shared" si="9"/>
        <v>2019Sergio Bohe</v>
      </c>
      <c r="C126" s="8" t="str">
        <f t="shared" si="10"/>
        <v>2018Sergio Bohe</v>
      </c>
      <c r="D126" s="8" t="str">
        <f t="shared" si="11"/>
        <v>2017Sergio Bohe</v>
      </c>
      <c r="E126" s="8" t="str">
        <f t="shared" si="12"/>
        <v>2016Sergio Bohe</v>
      </c>
      <c r="F126" s="8" t="str">
        <f t="shared" si="13"/>
        <v>2015Sergio Bohe</v>
      </c>
      <c r="G126" s="9">
        <v>5</v>
      </c>
      <c r="H126" s="10" t="s">
        <v>209</v>
      </c>
      <c r="I126" s="9" t="s">
        <v>902</v>
      </c>
      <c r="J126" s="11">
        <v>42348</v>
      </c>
      <c r="K126" s="12" t="s">
        <v>222</v>
      </c>
      <c r="L126" s="9" t="s">
        <v>211</v>
      </c>
      <c r="M126" s="21">
        <v>2015</v>
      </c>
      <c r="N126" s="21">
        <f t="shared" si="14"/>
        <v>2015</v>
      </c>
      <c r="O126" s="21">
        <f>IF(AND($M126&lt;=O$1,$T126&gt;=O$1),O$1,"no")</f>
        <v>2016</v>
      </c>
      <c r="P126" s="21">
        <f>IF(AND($M126&lt;=P$1,$T126&gt;=P$1),P$1,"no")</f>
        <v>2017</v>
      </c>
      <c r="Q126" s="21">
        <f>IF(AND($M126&lt;=Q$1,$T126&gt;=Q$1),Q$1,"no")</f>
        <v>2018</v>
      </c>
      <c r="R126" s="21">
        <f t="shared" si="15"/>
        <v>2019</v>
      </c>
      <c r="S126" s="21" t="str">
        <f>IF(AND($M126&lt;=S$1,$T126&gt;=S$1),S$1,"no")</f>
        <v>no</v>
      </c>
      <c r="T126" s="9">
        <v>2019</v>
      </c>
      <c r="U126" s="9" t="s">
        <v>18</v>
      </c>
      <c r="V126" s="9">
        <v>0</v>
      </c>
      <c r="W126" s="9" t="s">
        <v>223</v>
      </c>
      <c r="X126" s="9">
        <v>0</v>
      </c>
      <c r="Y126" s="9">
        <v>1</v>
      </c>
      <c r="Z126" s="9">
        <v>0</v>
      </c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</row>
    <row r="127" spans="1:47" ht="12.75">
      <c r="A127" s="8" t="str">
        <f t="shared" si="8"/>
        <v>noCecilia Torrejón</v>
      </c>
      <c r="B127" s="8" t="str">
        <f t="shared" si="9"/>
        <v>2019Cecilia Torrejón</v>
      </c>
      <c r="C127" s="8" t="str">
        <f t="shared" si="10"/>
        <v>2018Cecilia Torrejón</v>
      </c>
      <c r="D127" s="8" t="str">
        <f t="shared" si="11"/>
        <v>2017Cecilia Torrejón</v>
      </c>
      <c r="E127" s="8" t="str">
        <f t="shared" si="12"/>
        <v>2016Cecilia Torrejón</v>
      </c>
      <c r="F127" s="8" t="str">
        <f t="shared" si="13"/>
        <v>2015Cecilia Torrejón</v>
      </c>
      <c r="G127" s="9">
        <v>5</v>
      </c>
      <c r="H127" s="10" t="s">
        <v>209</v>
      </c>
      <c r="I127" s="9" t="s">
        <v>902</v>
      </c>
      <c r="J127" s="11">
        <v>42348</v>
      </c>
      <c r="K127" s="9" t="s">
        <v>224</v>
      </c>
      <c r="L127" s="9" t="s">
        <v>211</v>
      </c>
      <c r="M127" s="21">
        <v>2015</v>
      </c>
      <c r="N127" s="21">
        <f t="shared" si="14"/>
        <v>2015</v>
      </c>
      <c r="O127" s="21">
        <f>IF(AND($M127&lt;=O$1,$T127&gt;=O$1),O$1,"no")</f>
        <v>2016</v>
      </c>
      <c r="P127" s="21">
        <f>IF(AND($M127&lt;=P$1,$T127&gt;=P$1),P$1,"no")</f>
        <v>2017</v>
      </c>
      <c r="Q127" s="21">
        <f>IF(AND($M127&lt;=Q$1,$T127&gt;=Q$1),Q$1,"no")</f>
        <v>2018</v>
      </c>
      <c r="R127" s="21">
        <f t="shared" si="15"/>
        <v>2019</v>
      </c>
      <c r="S127" s="21" t="str">
        <f>IF(AND($M127&lt;=S$1,$T127&gt;=S$1),S$1,"no")</f>
        <v>no</v>
      </c>
      <c r="T127" s="9">
        <v>2019</v>
      </c>
      <c r="U127" s="9" t="s">
        <v>34</v>
      </c>
      <c r="V127" s="9">
        <v>1</v>
      </c>
      <c r="W127" s="9" t="s">
        <v>225</v>
      </c>
      <c r="X127" s="9">
        <v>0</v>
      </c>
      <c r="Y127" s="9">
        <v>1</v>
      </c>
      <c r="Z127" s="9">
        <v>0</v>
      </c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</row>
    <row r="128" spans="1:47" ht="12.75">
      <c r="A128" s="8" t="str">
        <f t="shared" si="8"/>
        <v>noAlejandro Pagani</v>
      </c>
      <c r="B128" s="8" t="str">
        <f t="shared" si="9"/>
        <v>2019Alejandro Pagani</v>
      </c>
      <c r="C128" s="8" t="str">
        <f t="shared" si="10"/>
        <v>2018Alejandro Pagani</v>
      </c>
      <c r="D128" s="8" t="str">
        <f t="shared" si="11"/>
        <v>2017Alejandro Pagani</v>
      </c>
      <c r="E128" s="8" t="str">
        <f t="shared" si="12"/>
        <v>2016Alejandro Pagani</v>
      </c>
      <c r="F128" s="8" t="str">
        <f t="shared" si="13"/>
        <v>2015Alejandro Pagani</v>
      </c>
      <c r="G128" s="9">
        <v>5</v>
      </c>
      <c r="H128" s="10" t="s">
        <v>209</v>
      </c>
      <c r="I128" s="9" t="s">
        <v>902</v>
      </c>
      <c r="J128" s="11">
        <v>42348</v>
      </c>
      <c r="K128" s="9" t="s">
        <v>226</v>
      </c>
      <c r="L128" s="9" t="s">
        <v>211</v>
      </c>
      <c r="M128" s="21">
        <v>2015</v>
      </c>
      <c r="N128" s="21">
        <f t="shared" si="14"/>
        <v>2015</v>
      </c>
      <c r="O128" s="21">
        <f>IF(AND($M128&lt;=O$1,$T128&gt;=O$1),O$1,"no")</f>
        <v>2016</v>
      </c>
      <c r="P128" s="21">
        <f>IF(AND($M128&lt;=P$1,$T128&gt;=P$1),P$1,"no")</f>
        <v>2017</v>
      </c>
      <c r="Q128" s="21">
        <f>IF(AND($M128&lt;=Q$1,$T128&gt;=Q$1),Q$1,"no")</f>
        <v>2018</v>
      </c>
      <c r="R128" s="21">
        <f t="shared" si="15"/>
        <v>2019</v>
      </c>
      <c r="S128" s="21" t="str">
        <f>IF(AND($M128&lt;=S$1,$T128&gt;=S$1),S$1,"no")</f>
        <v>no</v>
      </c>
      <c r="T128" s="9">
        <v>2019</v>
      </c>
      <c r="U128" s="9" t="s">
        <v>18</v>
      </c>
      <c r="V128" s="9">
        <v>0</v>
      </c>
      <c r="W128" s="9" t="s">
        <v>227</v>
      </c>
      <c r="X128" s="9">
        <v>0</v>
      </c>
      <c r="Y128" s="9">
        <v>1</v>
      </c>
      <c r="Z128" s="9">
        <v>0</v>
      </c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</row>
    <row r="129" spans="1:47" ht="12.75">
      <c r="A129" s="8" t="str">
        <f t="shared" si="8"/>
        <v>noPablo Durán</v>
      </c>
      <c r="B129" s="8" t="str">
        <f t="shared" si="9"/>
        <v>2019Pablo Durán</v>
      </c>
      <c r="C129" s="8" t="str">
        <f t="shared" si="10"/>
        <v>2018Pablo Durán</v>
      </c>
      <c r="D129" s="8" t="str">
        <f t="shared" si="11"/>
        <v>2017Pablo Durán</v>
      </c>
      <c r="E129" s="8" t="str">
        <f t="shared" si="12"/>
        <v>2016Pablo Durán</v>
      </c>
      <c r="F129" s="8" t="str">
        <f t="shared" si="13"/>
        <v>2015Pablo Durán</v>
      </c>
      <c r="G129" s="9">
        <v>5</v>
      </c>
      <c r="H129" s="10" t="s">
        <v>209</v>
      </c>
      <c r="I129" s="9" t="s">
        <v>902</v>
      </c>
      <c r="J129" s="11">
        <v>42348</v>
      </c>
      <c r="K129" s="9" t="s">
        <v>228</v>
      </c>
      <c r="L129" s="9" t="s">
        <v>211</v>
      </c>
      <c r="M129" s="21">
        <v>2015</v>
      </c>
      <c r="N129" s="21">
        <f t="shared" si="14"/>
        <v>2015</v>
      </c>
      <c r="O129" s="21">
        <f>IF(AND($M129&lt;=O$1,$T129&gt;=O$1),O$1,"no")</f>
        <v>2016</v>
      </c>
      <c r="P129" s="21">
        <f>IF(AND($M129&lt;=P$1,$T129&gt;=P$1),P$1,"no")</f>
        <v>2017</v>
      </c>
      <c r="Q129" s="21">
        <f>IF(AND($M129&lt;=Q$1,$T129&gt;=Q$1),Q$1,"no")</f>
        <v>2018</v>
      </c>
      <c r="R129" s="21">
        <f t="shared" si="15"/>
        <v>2019</v>
      </c>
      <c r="S129" s="21" t="str">
        <f>IF(AND($M129&lt;=S$1,$T129&gt;=S$1),S$1,"no")</f>
        <v>no</v>
      </c>
      <c r="T129" s="9">
        <v>2019</v>
      </c>
      <c r="U129" s="9" t="s">
        <v>18</v>
      </c>
      <c r="V129" s="9">
        <v>0</v>
      </c>
      <c r="W129" s="9" t="s">
        <v>229</v>
      </c>
      <c r="X129" s="9">
        <v>0</v>
      </c>
      <c r="Y129" s="9">
        <v>0</v>
      </c>
      <c r="Z129" s="9">
        <v>1</v>
      </c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</row>
    <row r="130" spans="1:47" ht="12.75">
      <c r="A130" s="8" t="str">
        <f t="shared" si="8"/>
        <v>noAlberto Gilardino</v>
      </c>
      <c r="B130" s="8" t="str">
        <f t="shared" si="9"/>
        <v>noAlberto Gilardino</v>
      </c>
      <c r="C130" s="8" t="str">
        <f t="shared" si="10"/>
        <v>noAlberto Gilardino</v>
      </c>
      <c r="D130" s="8" t="str">
        <f t="shared" si="11"/>
        <v>2017Alberto Gilardino</v>
      </c>
      <c r="E130" s="8" t="str">
        <f t="shared" si="12"/>
        <v>2016Alberto Gilardino</v>
      </c>
      <c r="F130" s="8" t="str">
        <f t="shared" si="13"/>
        <v>noAlberto Gilardino</v>
      </c>
      <c r="G130" s="9">
        <v>5</v>
      </c>
      <c r="H130" s="10" t="s">
        <v>209</v>
      </c>
      <c r="I130" s="9" t="s">
        <v>902</v>
      </c>
      <c r="J130" s="11">
        <v>42348</v>
      </c>
      <c r="K130" s="9" t="s">
        <v>230</v>
      </c>
      <c r="L130" s="9" t="s">
        <v>211</v>
      </c>
      <c r="M130" s="21">
        <v>2016</v>
      </c>
      <c r="N130" s="21" t="str">
        <f t="shared" si="14"/>
        <v>no</v>
      </c>
      <c r="O130" s="21">
        <f>IF(AND($M130&lt;=O$1,$T130&gt;=O$1),O$1,"no")</f>
        <v>2016</v>
      </c>
      <c r="P130" s="21">
        <f>IF(AND($M130&lt;=P$1,$T130&gt;=P$1),P$1,"no")</f>
        <v>2017</v>
      </c>
      <c r="Q130" s="21" t="str">
        <f>IF(AND($M130&lt;=Q$1,$T130&gt;=Q$1),Q$1,"no")</f>
        <v>no</v>
      </c>
      <c r="R130" s="21" t="str">
        <f t="shared" si="15"/>
        <v>no</v>
      </c>
      <c r="S130" s="21" t="str">
        <f>IF(AND($M130&lt;=S$1,$T130&gt;=S$1),S$1,"no")</f>
        <v>no</v>
      </c>
      <c r="T130" s="9">
        <v>2017</v>
      </c>
      <c r="U130" s="9" t="s">
        <v>18</v>
      </c>
      <c r="V130" s="9">
        <v>0</v>
      </c>
      <c r="W130" s="9" t="s">
        <v>903</v>
      </c>
      <c r="X130" s="9">
        <v>1</v>
      </c>
      <c r="Y130" s="9">
        <v>1</v>
      </c>
      <c r="Z130" s="9">
        <v>0</v>
      </c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</row>
    <row r="131" spans="1:47" ht="12.75">
      <c r="A131" s="8" t="str">
        <f t="shared" ref="A131:A194" si="16">CONCATENATE(S131,K131)</f>
        <v>noJerónimo García</v>
      </c>
      <c r="B131" s="8" t="str">
        <f t="shared" ref="B131:B194" si="17">CONCATENATE(R131,K131)</f>
        <v>2019Jerónimo García</v>
      </c>
      <c r="C131" s="8" t="str">
        <f t="shared" ref="C131:C194" si="18">CONCATENATE(Q131,K131)</f>
        <v>2018Jerónimo García</v>
      </c>
      <c r="D131" s="8" t="str">
        <f t="shared" ref="D131:D194" si="19">CONCATENATE(P131,K131)</f>
        <v>2017Jerónimo García</v>
      </c>
      <c r="E131" s="8" t="str">
        <f t="shared" ref="E131:E194" si="20">CONCATENATE(O131,K131)</f>
        <v>noJerónimo García</v>
      </c>
      <c r="F131" s="8" t="str">
        <f t="shared" ref="F131:F194" si="21">CONCATENATE(N131,K131)</f>
        <v>noJerónimo García</v>
      </c>
      <c r="G131" s="9">
        <v>5</v>
      </c>
      <c r="H131" s="10" t="s">
        <v>209</v>
      </c>
      <c r="I131" s="9" t="s">
        <v>902</v>
      </c>
      <c r="J131" s="11">
        <v>42348</v>
      </c>
      <c r="K131" s="9" t="s">
        <v>905</v>
      </c>
      <c r="L131" s="9" t="s">
        <v>211</v>
      </c>
      <c r="M131" s="21">
        <v>2017</v>
      </c>
      <c r="N131" s="21" t="str">
        <f t="shared" ref="N131:N194" si="22">IF(AND($M131&lt;=N$1,$T131&gt;=N$1),N$1,"no")</f>
        <v>no</v>
      </c>
      <c r="O131" s="21" t="str">
        <f>IF(AND($M131&lt;=O$1,$T131&gt;=O$1),O$1,"no")</f>
        <v>no</v>
      </c>
      <c r="P131" s="21">
        <f>IF(AND($M131&lt;=P$1,$T131&gt;=P$1),P$1,"no")</f>
        <v>2017</v>
      </c>
      <c r="Q131" s="21">
        <f>IF(AND($M131&lt;=Q$1,$T131&gt;=Q$1),Q$1,"no")</f>
        <v>2018</v>
      </c>
      <c r="R131" s="21">
        <f t="shared" ref="R131:R194" si="23">IF(AND($M131&lt;R$1,$T131&gt;=R$1),R$1,"no")</f>
        <v>2019</v>
      </c>
      <c r="S131" s="21" t="str">
        <f>IF(AND($M131&lt;=S$1,$T131&gt;=S$1),S$1,"no")</f>
        <v>no</v>
      </c>
      <c r="T131" s="9">
        <v>2019</v>
      </c>
      <c r="U131" s="9" t="s">
        <v>18</v>
      </c>
      <c r="V131" s="9">
        <v>0</v>
      </c>
      <c r="W131" s="9" t="s">
        <v>903</v>
      </c>
      <c r="X131" s="9">
        <v>0</v>
      </c>
      <c r="Y131" s="9">
        <v>1</v>
      </c>
      <c r="Z131" s="9">
        <v>0</v>
      </c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</row>
    <row r="132" spans="1:47" ht="12.75">
      <c r="A132" s="8" t="str">
        <f t="shared" si="16"/>
        <v>noPablo Durán</v>
      </c>
      <c r="B132" s="8" t="str">
        <f t="shared" si="17"/>
        <v>2019Pablo Durán</v>
      </c>
      <c r="C132" s="8" t="str">
        <f t="shared" si="18"/>
        <v>2018Pablo Durán</v>
      </c>
      <c r="D132" s="8" t="str">
        <f t="shared" si="19"/>
        <v>2017Pablo Durán</v>
      </c>
      <c r="E132" s="8" t="str">
        <f t="shared" si="20"/>
        <v>noPablo Durán</v>
      </c>
      <c r="F132" s="8" t="str">
        <f t="shared" si="21"/>
        <v>noPablo Durán</v>
      </c>
      <c r="G132" s="9">
        <v>5</v>
      </c>
      <c r="H132" s="10" t="s">
        <v>209</v>
      </c>
      <c r="I132" s="9" t="s">
        <v>902</v>
      </c>
      <c r="J132" s="11">
        <v>42348</v>
      </c>
      <c r="K132" s="9" t="s">
        <v>228</v>
      </c>
      <c r="L132" s="9" t="s">
        <v>211</v>
      </c>
      <c r="M132" s="21">
        <v>2017</v>
      </c>
      <c r="N132" s="21" t="str">
        <f t="shared" si="22"/>
        <v>no</v>
      </c>
      <c r="O132" s="21" t="str">
        <f>IF(AND($M132&lt;=O$1,$T132&gt;=O$1),O$1,"no")</f>
        <v>no</v>
      </c>
      <c r="P132" s="21">
        <f>IF(AND($M132&lt;=P$1,$T132&gt;=P$1),P$1,"no")</f>
        <v>2017</v>
      </c>
      <c r="Q132" s="21">
        <f>IF(AND($M132&lt;=Q$1,$T132&gt;=Q$1),Q$1,"no")</f>
        <v>2018</v>
      </c>
      <c r="R132" s="21">
        <f t="shared" si="23"/>
        <v>2019</v>
      </c>
      <c r="S132" s="21" t="str">
        <f>IF(AND($M132&lt;=S$1,$T132&gt;=S$1),S$1,"no")</f>
        <v>no</v>
      </c>
      <c r="T132" s="9">
        <v>2019</v>
      </c>
      <c r="U132" s="9" t="s">
        <v>18</v>
      </c>
      <c r="V132" s="9">
        <v>0</v>
      </c>
      <c r="W132" s="9" t="s">
        <v>41</v>
      </c>
      <c r="X132" s="9">
        <v>1</v>
      </c>
      <c r="Y132" s="9">
        <v>1</v>
      </c>
      <c r="Z132" s="9">
        <v>0</v>
      </c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</row>
    <row r="133" spans="1:47" ht="12.75">
      <c r="A133" s="8" t="str">
        <f t="shared" si="16"/>
        <v>noPablo Mamet</v>
      </c>
      <c r="B133" s="8" t="str">
        <f t="shared" si="17"/>
        <v>2019Pablo Mamet</v>
      </c>
      <c r="C133" s="8" t="str">
        <f t="shared" si="18"/>
        <v>2018Pablo Mamet</v>
      </c>
      <c r="D133" s="8" t="str">
        <f t="shared" si="19"/>
        <v>2017Pablo Mamet</v>
      </c>
      <c r="E133" s="8" t="str">
        <f t="shared" si="20"/>
        <v>noPablo Mamet</v>
      </c>
      <c r="F133" s="8" t="str">
        <f t="shared" si="21"/>
        <v>noPablo Mamet</v>
      </c>
      <c r="G133" s="9">
        <v>5</v>
      </c>
      <c r="H133" s="10" t="s">
        <v>209</v>
      </c>
      <c r="I133" s="9" t="s">
        <v>902</v>
      </c>
      <c r="J133" s="11">
        <v>42348</v>
      </c>
      <c r="K133" s="9" t="s">
        <v>231</v>
      </c>
      <c r="L133" s="9" t="s">
        <v>211</v>
      </c>
      <c r="M133" s="21">
        <v>2017</v>
      </c>
      <c r="N133" s="21" t="str">
        <f t="shared" si="22"/>
        <v>no</v>
      </c>
      <c r="O133" s="21" t="str">
        <f>IF(AND($M133&lt;=O$1,$T133&gt;=O$1),O$1,"no")</f>
        <v>no</v>
      </c>
      <c r="P133" s="21">
        <f>IF(AND($M133&lt;=P$1,$T133&gt;=P$1),P$1,"no")</f>
        <v>2017</v>
      </c>
      <c r="Q133" s="21">
        <f>IF(AND($M133&lt;=Q$1,$T133&gt;=Q$1),Q$1,"no")</f>
        <v>2018</v>
      </c>
      <c r="R133" s="21">
        <f t="shared" si="23"/>
        <v>2019</v>
      </c>
      <c r="S133" s="21" t="str">
        <f>IF(AND($M133&lt;=S$1,$T133&gt;=S$1),S$1,"no")</f>
        <v>no</v>
      </c>
      <c r="T133" s="9">
        <v>2019</v>
      </c>
      <c r="U133" s="9" t="s">
        <v>18</v>
      </c>
      <c r="V133" s="9">
        <v>0</v>
      </c>
      <c r="W133" s="9" t="s">
        <v>37</v>
      </c>
      <c r="X133" s="9">
        <v>0</v>
      </c>
      <c r="Y133" s="9">
        <v>1</v>
      </c>
      <c r="Z133" s="9">
        <v>0</v>
      </c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</row>
    <row r="134" spans="1:47" ht="12.75">
      <c r="A134" s="8" t="str">
        <f t="shared" si="16"/>
        <v>noMarcial Paz</v>
      </c>
      <c r="B134" s="8" t="str">
        <f t="shared" si="17"/>
        <v>2019Marcial Paz</v>
      </c>
      <c r="C134" s="8" t="str">
        <f t="shared" si="18"/>
        <v>2018Marcial Paz</v>
      </c>
      <c r="D134" s="8" t="str">
        <f t="shared" si="19"/>
        <v>noMarcial Paz</v>
      </c>
      <c r="E134" s="8" t="str">
        <f t="shared" si="20"/>
        <v>noMarcial Paz</v>
      </c>
      <c r="F134" s="8" t="str">
        <f t="shared" si="21"/>
        <v>noMarcial Paz</v>
      </c>
      <c r="G134" s="9">
        <v>5</v>
      </c>
      <c r="H134" s="10" t="s">
        <v>209</v>
      </c>
      <c r="I134" s="9" t="s">
        <v>232</v>
      </c>
      <c r="J134" s="11">
        <v>43040</v>
      </c>
      <c r="K134" s="13" t="s">
        <v>233</v>
      </c>
      <c r="L134" s="9" t="s">
        <v>211</v>
      </c>
      <c r="M134" s="21">
        <v>2018</v>
      </c>
      <c r="N134" s="21" t="str">
        <f t="shared" si="22"/>
        <v>no</v>
      </c>
      <c r="O134" s="21" t="str">
        <f>IF(AND($M134&lt;=O$1,$T134&gt;=O$1),O$1,"no")</f>
        <v>no</v>
      </c>
      <c r="P134" s="21" t="str">
        <f>IF(AND($M134&lt;=P$1,$T134&gt;=P$1),P$1,"no")</f>
        <v>no</v>
      </c>
      <c r="Q134" s="21">
        <f>IF(AND($M134&lt;=Q$1,$T134&gt;=Q$1),Q$1,"no")</f>
        <v>2018</v>
      </c>
      <c r="R134" s="21">
        <f t="shared" si="23"/>
        <v>2019</v>
      </c>
      <c r="S134" s="21" t="str">
        <f>IF(AND($M134&lt;=S$1,$T134&gt;=S$1),S$1,"no")</f>
        <v>no</v>
      </c>
      <c r="T134" s="9">
        <v>2019</v>
      </c>
      <c r="U134" s="9" t="s">
        <v>18</v>
      </c>
      <c r="V134" s="9">
        <v>0</v>
      </c>
      <c r="W134" s="9" t="s">
        <v>41</v>
      </c>
      <c r="X134" s="9">
        <v>1</v>
      </c>
      <c r="Y134" s="9">
        <v>1</v>
      </c>
      <c r="Z134" s="9">
        <v>0</v>
      </c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</row>
    <row r="135" spans="1:47" ht="12.75">
      <c r="A135" s="8" t="str">
        <f t="shared" si="16"/>
        <v>noLeonardo De Bella</v>
      </c>
      <c r="B135" s="8" t="str">
        <f t="shared" si="17"/>
        <v>noLeonardo De Bella</v>
      </c>
      <c r="C135" s="8" t="str">
        <f t="shared" si="18"/>
        <v>noLeonardo De Bella</v>
      </c>
      <c r="D135" s="8" t="str">
        <f t="shared" si="19"/>
        <v>noLeonardo De Bella</v>
      </c>
      <c r="E135" s="8" t="str">
        <f t="shared" si="20"/>
        <v>noLeonardo De Bella</v>
      </c>
      <c r="F135" s="8" t="str">
        <f t="shared" si="21"/>
        <v>noLeonardo De Bella</v>
      </c>
      <c r="G135" s="9">
        <v>5</v>
      </c>
      <c r="H135" s="10" t="s">
        <v>209</v>
      </c>
      <c r="I135" s="9" t="s">
        <v>232</v>
      </c>
      <c r="J135" s="11">
        <v>43040</v>
      </c>
      <c r="K135" s="9" t="s">
        <v>906</v>
      </c>
      <c r="L135" s="9" t="s">
        <v>211</v>
      </c>
      <c r="M135" s="21">
        <v>2019</v>
      </c>
      <c r="N135" s="21" t="str">
        <f t="shared" si="22"/>
        <v>no</v>
      </c>
      <c r="O135" s="21" t="str">
        <f>IF(AND($M135&lt;=O$1,$T135&gt;=O$1),O$1,"no")</f>
        <v>no</v>
      </c>
      <c r="P135" s="21" t="str">
        <f>IF(AND($M135&lt;=P$1,$T135&gt;=P$1),P$1,"no")</f>
        <v>no</v>
      </c>
      <c r="Q135" s="21" t="str">
        <f>IF(AND($M135&lt;=Q$1,$T135&gt;=Q$1),Q$1,"no")</f>
        <v>no</v>
      </c>
      <c r="R135" s="21" t="str">
        <f t="shared" si="23"/>
        <v>no</v>
      </c>
      <c r="S135" s="21" t="str">
        <f>IF(AND($M135&lt;=S$1,$T135&gt;=S$1),S$1,"no")</f>
        <v>no</v>
      </c>
      <c r="T135" s="9">
        <v>2019</v>
      </c>
      <c r="U135" s="9" t="s">
        <v>18</v>
      </c>
      <c r="V135" s="9">
        <v>0</v>
      </c>
      <c r="W135" s="9" t="s">
        <v>27</v>
      </c>
      <c r="X135" s="9">
        <v>1</v>
      </c>
      <c r="Y135" s="9">
        <v>1</v>
      </c>
      <c r="Z135" s="9">
        <v>0</v>
      </c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</row>
    <row r="136" spans="1:47" ht="12.75">
      <c r="A136" s="8" t="str">
        <f t="shared" si="16"/>
        <v>noAdrián Pizzi</v>
      </c>
      <c r="B136" s="8" t="str">
        <f t="shared" si="17"/>
        <v>2019Adrián Pizzi</v>
      </c>
      <c r="C136" s="8" t="str">
        <f t="shared" si="18"/>
        <v>2018Adrián Pizzi</v>
      </c>
      <c r="D136" s="8" t="str">
        <f t="shared" si="19"/>
        <v>noAdrián Pizzi</v>
      </c>
      <c r="E136" s="8" t="str">
        <f t="shared" si="20"/>
        <v>noAdrián Pizzi</v>
      </c>
      <c r="F136" s="8" t="str">
        <f t="shared" si="21"/>
        <v>noAdrián Pizzi</v>
      </c>
      <c r="G136" s="9">
        <v>5</v>
      </c>
      <c r="H136" s="10" t="s">
        <v>209</v>
      </c>
      <c r="I136" s="9" t="s">
        <v>232</v>
      </c>
      <c r="J136" s="11">
        <v>43040</v>
      </c>
      <c r="K136" s="9" t="s">
        <v>234</v>
      </c>
      <c r="L136" s="9" t="s">
        <v>211</v>
      </c>
      <c r="M136" s="21">
        <v>2018</v>
      </c>
      <c r="N136" s="21" t="str">
        <f t="shared" si="22"/>
        <v>no</v>
      </c>
      <c r="O136" s="21" t="str">
        <f>IF(AND($M136&lt;=O$1,$T136&gt;=O$1),O$1,"no")</f>
        <v>no</v>
      </c>
      <c r="P136" s="21" t="str">
        <f>IF(AND($M136&lt;=P$1,$T136&gt;=P$1),P$1,"no")</f>
        <v>no</v>
      </c>
      <c r="Q136" s="21">
        <f>IF(AND($M136&lt;=Q$1,$T136&gt;=Q$1),Q$1,"no")</f>
        <v>2018</v>
      </c>
      <c r="R136" s="21">
        <f t="shared" si="23"/>
        <v>2019</v>
      </c>
      <c r="S136" s="21" t="str">
        <f>IF(AND($M136&lt;=S$1,$T136&gt;=S$1),S$1,"no")</f>
        <v>no</v>
      </c>
      <c r="T136" s="9">
        <v>2019</v>
      </c>
      <c r="U136" s="9" t="s">
        <v>18</v>
      </c>
      <c r="V136" s="9">
        <v>0</v>
      </c>
      <c r="W136" s="9" t="s">
        <v>35</v>
      </c>
      <c r="X136" s="9">
        <v>1</v>
      </c>
      <c r="Y136" s="9">
        <v>1</v>
      </c>
      <c r="Z136" s="9">
        <v>0</v>
      </c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</row>
    <row r="137" spans="1:47" ht="12.75">
      <c r="A137" s="8" t="str">
        <f t="shared" si="16"/>
        <v>noFederico Massoni</v>
      </c>
      <c r="B137" s="8" t="str">
        <f t="shared" si="17"/>
        <v>2019Federico Massoni</v>
      </c>
      <c r="C137" s="8" t="str">
        <f t="shared" si="18"/>
        <v>2018Federico Massoni</v>
      </c>
      <c r="D137" s="8" t="str">
        <f t="shared" si="19"/>
        <v>noFederico Massoni</v>
      </c>
      <c r="E137" s="8" t="str">
        <f t="shared" si="20"/>
        <v>noFederico Massoni</v>
      </c>
      <c r="F137" s="8" t="str">
        <f t="shared" si="21"/>
        <v>noFederico Massoni</v>
      </c>
      <c r="G137" s="9">
        <v>5</v>
      </c>
      <c r="H137" s="10" t="s">
        <v>209</v>
      </c>
      <c r="I137" s="9" t="s">
        <v>232</v>
      </c>
      <c r="J137" s="11">
        <v>43040</v>
      </c>
      <c r="K137" s="9" t="s">
        <v>235</v>
      </c>
      <c r="L137" s="13" t="s">
        <v>211</v>
      </c>
      <c r="M137" s="21">
        <v>2018</v>
      </c>
      <c r="N137" s="21" t="str">
        <f t="shared" si="22"/>
        <v>no</v>
      </c>
      <c r="O137" s="21" t="str">
        <f>IF(AND($M137&lt;=O$1,$T137&gt;=O$1),O$1,"no")</f>
        <v>no</v>
      </c>
      <c r="P137" s="21" t="str">
        <f>IF(AND($M137&lt;=P$1,$T137&gt;=P$1),P$1,"no")</f>
        <v>no</v>
      </c>
      <c r="Q137" s="21">
        <f>IF(AND($M137&lt;=Q$1,$T137&gt;=Q$1),Q$1,"no")</f>
        <v>2018</v>
      </c>
      <c r="R137" s="21">
        <f t="shared" si="23"/>
        <v>2019</v>
      </c>
      <c r="S137" s="21" t="str">
        <f>IF(AND($M137&lt;=S$1,$T137&gt;=S$1),S$1,"no")</f>
        <v>no</v>
      </c>
      <c r="T137" s="9">
        <v>2019</v>
      </c>
      <c r="U137" s="9" t="s">
        <v>18</v>
      </c>
      <c r="V137" s="9">
        <v>0</v>
      </c>
      <c r="W137" s="9" t="s">
        <v>41</v>
      </c>
      <c r="X137" s="9">
        <v>1</v>
      </c>
      <c r="Y137" s="9">
        <v>1</v>
      </c>
      <c r="Z137" s="9">
        <v>0</v>
      </c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</row>
    <row r="138" spans="1:47" ht="12.75">
      <c r="A138" s="8" t="str">
        <f t="shared" si="16"/>
        <v>noFederico Massoni</v>
      </c>
      <c r="B138" s="8" t="str">
        <f t="shared" si="17"/>
        <v>noFederico Massoni</v>
      </c>
      <c r="C138" s="8" t="str">
        <f t="shared" si="18"/>
        <v>noFederico Massoni</v>
      </c>
      <c r="D138" s="8" t="str">
        <f t="shared" si="19"/>
        <v>noFederico Massoni</v>
      </c>
      <c r="E138" s="8" t="str">
        <f t="shared" si="20"/>
        <v>noFederico Massoni</v>
      </c>
      <c r="F138" s="8" t="str">
        <f t="shared" si="21"/>
        <v>noFederico Massoni</v>
      </c>
      <c r="G138" s="9">
        <v>5</v>
      </c>
      <c r="H138" s="10" t="s">
        <v>209</v>
      </c>
      <c r="I138" s="9" t="s">
        <v>232</v>
      </c>
      <c r="J138" s="11">
        <v>43040</v>
      </c>
      <c r="K138" s="9" t="s">
        <v>235</v>
      </c>
      <c r="L138" s="13" t="s">
        <v>211</v>
      </c>
      <c r="M138" s="21">
        <v>2019</v>
      </c>
      <c r="N138" s="21" t="str">
        <f t="shared" si="22"/>
        <v>no</v>
      </c>
      <c r="O138" s="21" t="str">
        <f>IF(AND($M138&lt;=O$1,$T138&gt;=O$1),O$1,"no")</f>
        <v>no</v>
      </c>
      <c r="P138" s="21" t="str">
        <f>IF(AND($M138&lt;=P$1,$T138&gt;=P$1),P$1,"no")</f>
        <v>no</v>
      </c>
      <c r="Q138" s="21" t="str">
        <f>IF(AND($M138&lt;=Q$1,$T138&gt;=Q$1),Q$1,"no")</f>
        <v>no</v>
      </c>
      <c r="R138" s="21" t="str">
        <f t="shared" si="23"/>
        <v>no</v>
      </c>
      <c r="S138" s="21" t="str">
        <f>IF(AND($M138&lt;=S$1,$T138&gt;=S$1),S$1,"no")</f>
        <v>no</v>
      </c>
      <c r="T138" s="9">
        <v>2019</v>
      </c>
      <c r="U138" s="9" t="s">
        <v>18</v>
      </c>
      <c r="V138" s="9">
        <v>0</v>
      </c>
      <c r="W138" s="9" t="s">
        <v>903</v>
      </c>
      <c r="X138" s="9">
        <v>0</v>
      </c>
      <c r="Y138" s="9">
        <v>1</v>
      </c>
      <c r="Z138" s="9">
        <v>0</v>
      </c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</row>
    <row r="139" spans="1:47" ht="12.75">
      <c r="A139" s="8" t="str">
        <f t="shared" si="16"/>
        <v>noMariana Vega</v>
      </c>
      <c r="B139" s="8" t="str">
        <f t="shared" si="17"/>
        <v>noMariana Vega</v>
      </c>
      <c r="C139" s="8" t="str">
        <f t="shared" si="18"/>
        <v>noMariana Vega</v>
      </c>
      <c r="D139" s="8" t="str">
        <f t="shared" si="19"/>
        <v>noMariana Vega</v>
      </c>
      <c r="E139" s="8" t="str">
        <f t="shared" si="20"/>
        <v>noMariana Vega</v>
      </c>
      <c r="F139" s="8" t="str">
        <f t="shared" si="21"/>
        <v>noMariana Vega</v>
      </c>
      <c r="G139" s="9">
        <v>5</v>
      </c>
      <c r="H139" s="10" t="s">
        <v>209</v>
      </c>
      <c r="I139" s="9" t="s">
        <v>232</v>
      </c>
      <c r="J139" s="11">
        <v>43040</v>
      </c>
      <c r="K139" s="9" t="s">
        <v>236</v>
      </c>
      <c r="L139" s="13" t="s">
        <v>211</v>
      </c>
      <c r="M139" s="21">
        <v>2019</v>
      </c>
      <c r="N139" s="21" t="str">
        <f t="shared" si="22"/>
        <v>no</v>
      </c>
      <c r="O139" s="21" t="str">
        <f>IF(AND($M139&lt;=O$1,$T139&gt;=O$1),O$1,"no")</f>
        <v>no</v>
      </c>
      <c r="P139" s="21" t="str">
        <f>IF(AND($M139&lt;=P$1,$T139&gt;=P$1),P$1,"no")</f>
        <v>no</v>
      </c>
      <c r="Q139" s="21" t="str">
        <f>IF(AND($M139&lt;=Q$1,$T139&gt;=Q$1),Q$1,"no")</f>
        <v>no</v>
      </c>
      <c r="R139" s="21" t="str">
        <f t="shared" si="23"/>
        <v>no</v>
      </c>
      <c r="S139" s="21" t="str">
        <f>IF(AND($M139&lt;=S$1,$T139&gt;=S$1),S$1,"no")</f>
        <v>no</v>
      </c>
      <c r="T139" s="9">
        <v>2019</v>
      </c>
      <c r="U139" s="9" t="s">
        <v>34</v>
      </c>
      <c r="V139" s="9">
        <v>1</v>
      </c>
      <c r="W139" s="9" t="s">
        <v>41</v>
      </c>
      <c r="X139" s="9">
        <v>0</v>
      </c>
      <c r="Y139" s="9">
        <v>1</v>
      </c>
      <c r="Z139" s="9">
        <v>0</v>
      </c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</row>
    <row r="140" spans="1:47" ht="12.75">
      <c r="A140" s="8" t="str">
        <f t="shared" si="16"/>
        <v>noFabian Puratich</v>
      </c>
      <c r="B140" s="8" t="str">
        <f t="shared" si="17"/>
        <v>noFabian Puratich</v>
      </c>
      <c r="C140" s="8" t="str">
        <f t="shared" si="18"/>
        <v>noFabian Puratich</v>
      </c>
      <c r="D140" s="8" t="str">
        <f t="shared" si="19"/>
        <v>noFabian Puratich</v>
      </c>
      <c r="E140" s="8" t="str">
        <f t="shared" si="20"/>
        <v>noFabian Puratich</v>
      </c>
      <c r="F140" s="8" t="str">
        <f t="shared" si="21"/>
        <v>noFabian Puratich</v>
      </c>
      <c r="G140" s="9">
        <v>5</v>
      </c>
      <c r="H140" s="10" t="s">
        <v>209</v>
      </c>
      <c r="I140" s="9" t="s">
        <v>232</v>
      </c>
      <c r="J140" s="11">
        <v>43040</v>
      </c>
      <c r="K140" s="9" t="s">
        <v>237</v>
      </c>
      <c r="L140" s="9" t="s">
        <v>211</v>
      </c>
      <c r="M140" s="21">
        <v>2019</v>
      </c>
      <c r="N140" s="21" t="str">
        <f t="shared" si="22"/>
        <v>no</v>
      </c>
      <c r="O140" s="21" t="str">
        <f>IF(AND($M140&lt;=O$1,$T140&gt;=O$1),O$1,"no")</f>
        <v>no</v>
      </c>
      <c r="P140" s="21" t="str">
        <f>IF(AND($M140&lt;=P$1,$T140&gt;=P$1),P$1,"no")</f>
        <v>no</v>
      </c>
      <c r="Q140" s="21" t="str">
        <f>IF(AND($M140&lt;=Q$1,$T140&gt;=Q$1),Q$1,"no")</f>
        <v>no</v>
      </c>
      <c r="R140" s="21" t="str">
        <f t="shared" si="23"/>
        <v>no</v>
      </c>
      <c r="S140" s="21" t="str">
        <f>IF(AND($M140&lt;=S$1,$T140&gt;=S$1),S$1,"no")</f>
        <v>no</v>
      </c>
      <c r="T140" s="9">
        <v>2019</v>
      </c>
      <c r="U140" s="9" t="s">
        <v>18</v>
      </c>
      <c r="V140" s="9">
        <v>0</v>
      </c>
      <c r="W140" s="9" t="s">
        <v>35</v>
      </c>
      <c r="X140" s="9">
        <v>0</v>
      </c>
      <c r="Y140" s="9">
        <v>1</v>
      </c>
      <c r="Z140" s="9">
        <v>0</v>
      </c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</row>
    <row r="141" spans="1:47" ht="12.75">
      <c r="A141" s="8" t="str">
        <f t="shared" si="16"/>
        <v>noPaulo Cassutti</v>
      </c>
      <c r="B141" s="8" t="str">
        <f t="shared" si="17"/>
        <v>noPaulo Cassutti</v>
      </c>
      <c r="C141" s="8" t="str">
        <f t="shared" si="18"/>
        <v>noPaulo Cassutti</v>
      </c>
      <c r="D141" s="8" t="str">
        <f t="shared" si="19"/>
        <v>noPaulo Cassutti</v>
      </c>
      <c r="E141" s="8" t="str">
        <f t="shared" si="20"/>
        <v>noPaulo Cassutti</v>
      </c>
      <c r="F141" s="8" t="str">
        <f t="shared" si="21"/>
        <v>noPaulo Cassutti</v>
      </c>
      <c r="G141" s="9">
        <v>5</v>
      </c>
      <c r="H141" s="10" t="s">
        <v>209</v>
      </c>
      <c r="I141" s="9" t="s">
        <v>232</v>
      </c>
      <c r="J141" s="11">
        <v>43040</v>
      </c>
      <c r="K141" s="9" t="s">
        <v>238</v>
      </c>
      <c r="L141" s="9" t="s">
        <v>211</v>
      </c>
      <c r="M141" s="21">
        <v>2019</v>
      </c>
      <c r="N141" s="21" t="str">
        <f t="shared" si="22"/>
        <v>no</v>
      </c>
      <c r="O141" s="21" t="str">
        <f>IF(AND($M141&lt;=O$1,$T141&gt;=O$1),O$1,"no")</f>
        <v>no</v>
      </c>
      <c r="P141" s="21" t="str">
        <f>IF(AND($M141&lt;=P$1,$T141&gt;=P$1),P$1,"no")</f>
        <v>no</v>
      </c>
      <c r="Q141" s="21" t="str">
        <f>IF(AND($M141&lt;=Q$1,$T141&gt;=Q$1),Q$1,"no")</f>
        <v>no</v>
      </c>
      <c r="R141" s="21" t="str">
        <f t="shared" si="23"/>
        <v>no</v>
      </c>
      <c r="S141" s="21" t="str">
        <f>IF(AND($M141&lt;=S$1,$T141&gt;=S$1),S$1,"no")</f>
        <v>no</v>
      </c>
      <c r="T141" s="9">
        <v>2019</v>
      </c>
      <c r="U141" s="9" t="s">
        <v>18</v>
      </c>
      <c r="V141" s="9">
        <v>0</v>
      </c>
      <c r="W141" s="9" t="s">
        <v>27</v>
      </c>
      <c r="X141" s="9">
        <v>1</v>
      </c>
      <c r="Y141" s="9">
        <v>1</v>
      </c>
      <c r="Z141" s="9">
        <v>0</v>
      </c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</row>
    <row r="142" spans="1:47" ht="12.75">
      <c r="A142" s="8" t="str">
        <f t="shared" si="16"/>
        <v>noAndrés Meiszner</v>
      </c>
      <c r="B142" s="8" t="str">
        <f t="shared" si="17"/>
        <v>noAndrés Meiszner</v>
      </c>
      <c r="C142" s="8" t="str">
        <f t="shared" si="18"/>
        <v>noAndrés Meiszner</v>
      </c>
      <c r="D142" s="8" t="str">
        <f t="shared" si="19"/>
        <v>noAndrés Meiszner</v>
      </c>
      <c r="E142" s="8" t="str">
        <f t="shared" si="20"/>
        <v>noAndrés Meiszner</v>
      </c>
      <c r="F142" s="8" t="str">
        <f t="shared" si="21"/>
        <v>noAndrés Meiszner</v>
      </c>
      <c r="G142" s="9">
        <v>5</v>
      </c>
      <c r="H142" s="10" t="s">
        <v>209</v>
      </c>
      <c r="I142" s="9" t="s">
        <v>232</v>
      </c>
      <c r="J142" s="11">
        <v>43040</v>
      </c>
      <c r="K142" s="9" t="s">
        <v>239</v>
      </c>
      <c r="L142" s="9" t="s">
        <v>211</v>
      </c>
      <c r="M142" s="21">
        <v>2019</v>
      </c>
      <c r="N142" s="21" t="str">
        <f t="shared" si="22"/>
        <v>no</v>
      </c>
      <c r="O142" s="21" t="str">
        <f>IF(AND($M142&lt;=O$1,$T142&gt;=O$1),O$1,"no")</f>
        <v>no</v>
      </c>
      <c r="P142" s="21" t="str">
        <f>IF(AND($M142&lt;=P$1,$T142&gt;=P$1),P$1,"no")</f>
        <v>no</v>
      </c>
      <c r="Q142" s="21" t="str">
        <f>IF(AND($M142&lt;=Q$1,$T142&gt;=Q$1),Q$1,"no")</f>
        <v>no</v>
      </c>
      <c r="R142" s="21" t="str">
        <f t="shared" si="23"/>
        <v>no</v>
      </c>
      <c r="S142" s="21" t="str">
        <f>IF(AND($M142&lt;=S$1,$T142&gt;=S$1),S$1,"no")</f>
        <v>no</v>
      </c>
      <c r="T142" s="9">
        <v>2019</v>
      </c>
      <c r="U142" s="9" t="s">
        <v>18</v>
      </c>
      <c r="V142" s="13">
        <v>0</v>
      </c>
      <c r="W142" s="9" t="s">
        <v>27</v>
      </c>
      <c r="X142" s="9">
        <v>0</v>
      </c>
      <c r="Y142" s="9">
        <v>1</v>
      </c>
      <c r="Z142" s="9">
        <v>0</v>
      </c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</row>
    <row r="143" spans="1:47" ht="12.75">
      <c r="A143" s="8" t="str">
        <f t="shared" si="16"/>
        <v>2020Eduardo Arzani</v>
      </c>
      <c r="B143" s="8" t="str">
        <f t="shared" si="17"/>
        <v>noEduardo Arzani</v>
      </c>
      <c r="C143" s="8" t="str">
        <f t="shared" si="18"/>
        <v>noEduardo Arzani</v>
      </c>
      <c r="D143" s="8" t="str">
        <f t="shared" si="19"/>
        <v>noEduardo Arzani</v>
      </c>
      <c r="E143" s="8" t="str">
        <f t="shared" si="20"/>
        <v>noEduardo Arzani</v>
      </c>
      <c r="F143" s="8" t="str">
        <f t="shared" si="21"/>
        <v>noEduardo Arzani</v>
      </c>
      <c r="G143" s="9">
        <v>5</v>
      </c>
      <c r="H143" s="10" t="s">
        <v>209</v>
      </c>
      <c r="I143" s="9" t="s">
        <v>232</v>
      </c>
      <c r="J143" s="11">
        <v>43808</v>
      </c>
      <c r="K143" s="9" t="s">
        <v>240</v>
      </c>
      <c r="L143" s="9" t="s">
        <v>241</v>
      </c>
      <c r="M143" s="21">
        <v>2019</v>
      </c>
      <c r="N143" s="21" t="str">
        <f t="shared" si="22"/>
        <v>no</v>
      </c>
      <c r="O143" s="21" t="str">
        <f>IF(AND($M143&lt;=O$1,$T143&gt;=O$1),O$1,"no")</f>
        <v>no</v>
      </c>
      <c r="P143" s="21" t="str">
        <f>IF(AND($M143&lt;=P$1,$T143&gt;=P$1),P$1,"no")</f>
        <v>no</v>
      </c>
      <c r="Q143" s="21" t="str">
        <f>IF(AND($M143&lt;=Q$1,$T143&gt;=Q$1),Q$1,"no")</f>
        <v>no</v>
      </c>
      <c r="R143" s="21" t="str">
        <f t="shared" si="23"/>
        <v>no</v>
      </c>
      <c r="S143" s="21">
        <f>IF(AND($M143&lt;=S$1,$T143&gt;=S$1),S$1,"no")</f>
        <v>2020</v>
      </c>
      <c r="T143" s="9" t="s">
        <v>50</v>
      </c>
      <c r="U143" s="9" t="s">
        <v>18</v>
      </c>
      <c r="V143" s="9">
        <v>0</v>
      </c>
      <c r="W143" s="9" t="s">
        <v>242</v>
      </c>
      <c r="X143" s="9">
        <v>0</v>
      </c>
      <c r="Y143" s="9">
        <v>1</v>
      </c>
      <c r="Z143" s="9">
        <v>0</v>
      </c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</row>
    <row r="144" spans="1:47" ht="12.75">
      <c r="A144" s="8" t="str">
        <f t="shared" si="16"/>
        <v>2020Federico Massoni</v>
      </c>
      <c r="B144" s="8" t="str">
        <f t="shared" si="17"/>
        <v>noFederico Massoni</v>
      </c>
      <c r="C144" s="8" t="str">
        <f t="shared" si="18"/>
        <v>noFederico Massoni</v>
      </c>
      <c r="D144" s="8" t="str">
        <f t="shared" si="19"/>
        <v>noFederico Massoni</v>
      </c>
      <c r="E144" s="8" t="str">
        <f t="shared" si="20"/>
        <v>noFederico Massoni</v>
      </c>
      <c r="F144" s="8" t="str">
        <f t="shared" si="21"/>
        <v>noFederico Massoni</v>
      </c>
      <c r="G144" s="9">
        <v>5</v>
      </c>
      <c r="H144" s="10" t="s">
        <v>209</v>
      </c>
      <c r="I144" s="9" t="s">
        <v>232</v>
      </c>
      <c r="J144" s="11">
        <v>43808</v>
      </c>
      <c r="K144" s="9" t="s">
        <v>235</v>
      </c>
      <c r="L144" s="9" t="s">
        <v>241</v>
      </c>
      <c r="M144" s="21">
        <v>2019</v>
      </c>
      <c r="N144" s="21" t="str">
        <f t="shared" si="22"/>
        <v>no</v>
      </c>
      <c r="O144" s="21" t="str">
        <f>IF(AND($M144&lt;=O$1,$T144&gt;=O$1),O$1,"no")</f>
        <v>no</v>
      </c>
      <c r="P144" s="21" t="str">
        <f>IF(AND($M144&lt;=P$1,$T144&gt;=P$1),P$1,"no")</f>
        <v>no</v>
      </c>
      <c r="Q144" s="21" t="str">
        <f>IF(AND($M144&lt;=Q$1,$T144&gt;=Q$1),Q$1,"no")</f>
        <v>no</v>
      </c>
      <c r="R144" s="21" t="str">
        <f t="shared" si="23"/>
        <v>no</v>
      </c>
      <c r="S144" s="21">
        <f>IF(AND($M144&lt;=S$1,$T144&gt;=S$1),S$1,"no")</f>
        <v>2020</v>
      </c>
      <c r="T144" s="9" t="s">
        <v>50</v>
      </c>
      <c r="U144" s="9" t="s">
        <v>18</v>
      </c>
      <c r="V144" s="9">
        <v>0</v>
      </c>
      <c r="W144" s="9" t="s">
        <v>23</v>
      </c>
      <c r="X144" s="9">
        <v>0</v>
      </c>
      <c r="Y144" s="9">
        <v>1</v>
      </c>
      <c r="Z144" s="9">
        <v>0</v>
      </c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</row>
    <row r="145" spans="1:47" ht="12.75">
      <c r="A145" s="8" t="str">
        <f t="shared" si="16"/>
        <v>2020Oscar Antonena</v>
      </c>
      <c r="B145" s="8" t="str">
        <f t="shared" si="17"/>
        <v>noOscar Antonena</v>
      </c>
      <c r="C145" s="8" t="str">
        <f t="shared" si="18"/>
        <v>noOscar Antonena</v>
      </c>
      <c r="D145" s="8" t="str">
        <f t="shared" si="19"/>
        <v>noOscar Antonena</v>
      </c>
      <c r="E145" s="8" t="str">
        <f t="shared" si="20"/>
        <v>noOscar Antonena</v>
      </c>
      <c r="F145" s="8" t="str">
        <f t="shared" si="21"/>
        <v>noOscar Antonena</v>
      </c>
      <c r="G145" s="9">
        <v>5</v>
      </c>
      <c r="H145" s="10" t="s">
        <v>209</v>
      </c>
      <c r="I145" s="9" t="s">
        <v>232</v>
      </c>
      <c r="J145" s="11">
        <v>43808</v>
      </c>
      <c r="K145" s="9" t="s">
        <v>243</v>
      </c>
      <c r="L145" s="9" t="s">
        <v>241</v>
      </c>
      <c r="M145" s="21">
        <v>2019</v>
      </c>
      <c r="N145" s="21" t="str">
        <f t="shared" si="22"/>
        <v>no</v>
      </c>
      <c r="O145" s="21" t="str">
        <f>IF(AND($M145&lt;=O$1,$T145&gt;=O$1),O$1,"no")</f>
        <v>no</v>
      </c>
      <c r="P145" s="21" t="str">
        <f>IF(AND($M145&lt;=P$1,$T145&gt;=P$1),P$1,"no")</f>
        <v>no</v>
      </c>
      <c r="Q145" s="21" t="str">
        <f>IF(AND($M145&lt;=Q$1,$T145&gt;=Q$1),Q$1,"no")</f>
        <v>no</v>
      </c>
      <c r="R145" s="21" t="str">
        <f t="shared" si="23"/>
        <v>no</v>
      </c>
      <c r="S145" s="21">
        <f>IF(AND($M145&lt;=S$1,$T145&gt;=S$1),S$1,"no")</f>
        <v>2020</v>
      </c>
      <c r="T145" s="9" t="s">
        <v>50</v>
      </c>
      <c r="U145" s="9" t="s">
        <v>18</v>
      </c>
      <c r="V145" s="9">
        <v>0</v>
      </c>
      <c r="W145" s="9" t="s">
        <v>244</v>
      </c>
      <c r="X145" s="9">
        <v>0</v>
      </c>
      <c r="Y145" s="9">
        <v>1</v>
      </c>
      <c r="Z145" s="9">
        <v>0</v>
      </c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</row>
    <row r="146" spans="1:47" ht="12.75">
      <c r="A146" s="8" t="str">
        <f t="shared" si="16"/>
        <v>2020Andrés Meiszner</v>
      </c>
      <c r="B146" s="8" t="str">
        <f t="shared" si="17"/>
        <v>noAndrés Meiszner</v>
      </c>
      <c r="C146" s="8" t="str">
        <f t="shared" si="18"/>
        <v>noAndrés Meiszner</v>
      </c>
      <c r="D146" s="8" t="str">
        <f t="shared" si="19"/>
        <v>noAndrés Meiszner</v>
      </c>
      <c r="E146" s="8" t="str">
        <f t="shared" si="20"/>
        <v>noAndrés Meiszner</v>
      </c>
      <c r="F146" s="8" t="str">
        <f t="shared" si="21"/>
        <v>noAndrés Meiszner</v>
      </c>
      <c r="G146" s="9">
        <v>5</v>
      </c>
      <c r="H146" s="10" t="s">
        <v>209</v>
      </c>
      <c r="I146" s="9" t="s">
        <v>232</v>
      </c>
      <c r="J146" s="11">
        <v>43808</v>
      </c>
      <c r="K146" s="9" t="s">
        <v>239</v>
      </c>
      <c r="L146" s="9" t="s">
        <v>241</v>
      </c>
      <c r="M146" s="21">
        <v>2019</v>
      </c>
      <c r="N146" s="21" t="str">
        <f t="shared" si="22"/>
        <v>no</v>
      </c>
      <c r="O146" s="21" t="str">
        <f>IF(AND($M146&lt;=O$1,$T146&gt;=O$1),O$1,"no")</f>
        <v>no</v>
      </c>
      <c r="P146" s="21" t="str">
        <f>IF(AND($M146&lt;=P$1,$T146&gt;=P$1),P$1,"no")</f>
        <v>no</v>
      </c>
      <c r="Q146" s="21" t="str">
        <f>IF(AND($M146&lt;=Q$1,$T146&gt;=Q$1),Q$1,"no")</f>
        <v>no</v>
      </c>
      <c r="R146" s="21" t="str">
        <f t="shared" si="23"/>
        <v>no</v>
      </c>
      <c r="S146" s="21">
        <f>IF(AND($M146&lt;=S$1,$T146&gt;=S$1),S$1,"no")</f>
        <v>2020</v>
      </c>
      <c r="T146" s="9">
        <v>2020</v>
      </c>
      <c r="U146" s="9" t="s">
        <v>18</v>
      </c>
      <c r="V146" s="9">
        <v>0</v>
      </c>
      <c r="W146" s="9" t="s">
        <v>27</v>
      </c>
      <c r="X146" s="9">
        <v>1</v>
      </c>
      <c r="Y146" s="9">
        <v>1</v>
      </c>
      <c r="Z146" s="9">
        <v>0</v>
      </c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</row>
    <row r="147" spans="1:47" ht="12.75">
      <c r="A147" s="8" t="str">
        <f t="shared" si="16"/>
        <v>2020Florencia Perata</v>
      </c>
      <c r="B147" s="8" t="str">
        <f t="shared" si="17"/>
        <v>noFlorencia Perata</v>
      </c>
      <c r="C147" s="8" t="str">
        <f t="shared" si="18"/>
        <v>noFlorencia Perata</v>
      </c>
      <c r="D147" s="8" t="str">
        <f t="shared" si="19"/>
        <v>noFlorencia Perata</v>
      </c>
      <c r="E147" s="8" t="str">
        <f t="shared" si="20"/>
        <v>noFlorencia Perata</v>
      </c>
      <c r="F147" s="8" t="str">
        <f t="shared" si="21"/>
        <v>noFlorencia Perata</v>
      </c>
      <c r="G147" s="9">
        <v>5</v>
      </c>
      <c r="H147" s="10" t="s">
        <v>209</v>
      </c>
      <c r="I147" s="9" t="s">
        <v>232</v>
      </c>
      <c r="J147" s="11">
        <v>43808</v>
      </c>
      <c r="K147" s="9" t="s">
        <v>245</v>
      </c>
      <c r="L147" s="9" t="s">
        <v>241</v>
      </c>
      <c r="M147" s="21">
        <v>2020</v>
      </c>
      <c r="N147" s="21" t="str">
        <f t="shared" si="22"/>
        <v>no</v>
      </c>
      <c r="O147" s="21" t="str">
        <f>IF(AND($M147&lt;=O$1,$T147&gt;=O$1),O$1,"no")</f>
        <v>no</v>
      </c>
      <c r="P147" s="21" t="str">
        <f>IF(AND($M147&lt;=P$1,$T147&gt;=P$1),P$1,"no")</f>
        <v>no</v>
      </c>
      <c r="Q147" s="21" t="str">
        <f>IF(AND($M147&lt;=Q$1,$T147&gt;=Q$1),Q$1,"no")</f>
        <v>no</v>
      </c>
      <c r="R147" s="21" t="str">
        <f t="shared" si="23"/>
        <v>no</v>
      </c>
      <c r="S147" s="21">
        <f>IF(AND($M147&lt;=S$1,$T147&gt;=S$1),S$1,"no")</f>
        <v>2020</v>
      </c>
      <c r="T147" s="9" t="s">
        <v>50</v>
      </c>
      <c r="U147" s="9" t="s">
        <v>34</v>
      </c>
      <c r="V147" s="9">
        <v>1</v>
      </c>
      <c r="W147" s="9" t="s">
        <v>27</v>
      </c>
      <c r="X147" s="9">
        <v>0</v>
      </c>
      <c r="Y147" s="9">
        <v>1</v>
      </c>
      <c r="Z147" s="9">
        <v>0</v>
      </c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</row>
    <row r="148" spans="1:47" ht="12.75">
      <c r="A148" s="8" t="str">
        <f t="shared" si="16"/>
        <v>2020José Grazzini</v>
      </c>
      <c r="B148" s="8" t="str">
        <f t="shared" si="17"/>
        <v>noJosé Grazzini</v>
      </c>
      <c r="C148" s="8" t="str">
        <f t="shared" si="18"/>
        <v>noJosé Grazzini</v>
      </c>
      <c r="D148" s="8" t="str">
        <f t="shared" si="19"/>
        <v>noJosé Grazzini</v>
      </c>
      <c r="E148" s="8" t="str">
        <f t="shared" si="20"/>
        <v>noJosé Grazzini</v>
      </c>
      <c r="F148" s="8" t="str">
        <f t="shared" si="21"/>
        <v>noJosé Grazzini</v>
      </c>
      <c r="G148" s="9">
        <v>5</v>
      </c>
      <c r="H148" s="10" t="s">
        <v>209</v>
      </c>
      <c r="I148" s="9" t="s">
        <v>232</v>
      </c>
      <c r="J148" s="11">
        <v>43808</v>
      </c>
      <c r="K148" s="9" t="s">
        <v>246</v>
      </c>
      <c r="L148" s="9" t="s">
        <v>241</v>
      </c>
      <c r="M148" s="21">
        <v>2019</v>
      </c>
      <c r="N148" s="21" t="str">
        <f t="shared" si="22"/>
        <v>no</v>
      </c>
      <c r="O148" s="21" t="str">
        <f>IF(AND($M148&lt;=O$1,$T148&gt;=O$1),O$1,"no")</f>
        <v>no</v>
      </c>
      <c r="P148" s="21" t="str">
        <f>IF(AND($M148&lt;=P$1,$T148&gt;=P$1),P$1,"no")</f>
        <v>no</v>
      </c>
      <c r="Q148" s="21" t="str">
        <f>IF(AND($M148&lt;=Q$1,$T148&gt;=Q$1),Q$1,"no")</f>
        <v>no</v>
      </c>
      <c r="R148" s="21" t="str">
        <f t="shared" si="23"/>
        <v>no</v>
      </c>
      <c r="S148" s="21">
        <f>IF(AND($M148&lt;=S$1,$T148&gt;=S$1),S$1,"no")</f>
        <v>2020</v>
      </c>
      <c r="T148" s="9" t="s">
        <v>50</v>
      </c>
      <c r="U148" s="9" t="s">
        <v>18</v>
      </c>
      <c r="V148" s="9">
        <v>0</v>
      </c>
      <c r="W148" s="9" t="s">
        <v>112</v>
      </c>
      <c r="X148" s="9">
        <v>0</v>
      </c>
      <c r="Y148" s="9">
        <v>1</v>
      </c>
      <c r="Z148" s="9">
        <v>0</v>
      </c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</row>
    <row r="149" spans="1:47" ht="12.75">
      <c r="A149" s="8" t="str">
        <f t="shared" si="16"/>
        <v>2020Martín Cerdá</v>
      </c>
      <c r="B149" s="8" t="str">
        <f t="shared" si="17"/>
        <v>noMartín Cerdá</v>
      </c>
      <c r="C149" s="8" t="str">
        <f t="shared" si="18"/>
        <v>noMartín Cerdá</v>
      </c>
      <c r="D149" s="8" t="str">
        <f t="shared" si="19"/>
        <v>noMartín Cerdá</v>
      </c>
      <c r="E149" s="8" t="str">
        <f t="shared" si="20"/>
        <v>noMartín Cerdá</v>
      </c>
      <c r="F149" s="8" t="str">
        <f t="shared" si="21"/>
        <v>noMartín Cerdá</v>
      </c>
      <c r="G149" s="9">
        <v>5</v>
      </c>
      <c r="H149" s="10" t="s">
        <v>209</v>
      </c>
      <c r="I149" s="9" t="s">
        <v>232</v>
      </c>
      <c r="J149" s="11">
        <v>43808</v>
      </c>
      <c r="K149" s="9" t="s">
        <v>247</v>
      </c>
      <c r="L149" s="9" t="s">
        <v>241</v>
      </c>
      <c r="M149" s="21">
        <v>2019</v>
      </c>
      <c r="N149" s="21" t="str">
        <f t="shared" si="22"/>
        <v>no</v>
      </c>
      <c r="O149" s="21" t="str">
        <f>IF(AND($M149&lt;=O$1,$T149&gt;=O$1),O$1,"no")</f>
        <v>no</v>
      </c>
      <c r="P149" s="21" t="str">
        <f>IF(AND($M149&lt;=P$1,$T149&gt;=P$1),P$1,"no")</f>
        <v>no</v>
      </c>
      <c r="Q149" s="21" t="str">
        <f>IF(AND($M149&lt;=Q$1,$T149&gt;=Q$1),Q$1,"no")</f>
        <v>no</v>
      </c>
      <c r="R149" s="21" t="str">
        <f t="shared" si="23"/>
        <v>no</v>
      </c>
      <c r="S149" s="21">
        <f>IF(AND($M149&lt;=S$1,$T149&gt;=S$1),S$1,"no")</f>
        <v>2020</v>
      </c>
      <c r="T149" s="9" t="s">
        <v>50</v>
      </c>
      <c r="U149" s="9" t="s">
        <v>18</v>
      </c>
      <c r="V149" s="9">
        <v>0</v>
      </c>
      <c r="W149" s="9" t="s">
        <v>223</v>
      </c>
      <c r="X149" s="9">
        <v>0</v>
      </c>
      <c r="Y149" s="9">
        <v>1</v>
      </c>
      <c r="Z149" s="9">
        <v>0</v>
      </c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</row>
    <row r="150" spans="1:47" ht="12.75">
      <c r="A150" s="8" t="str">
        <f t="shared" si="16"/>
        <v>2020Gustavo Aguilera</v>
      </c>
      <c r="B150" s="8" t="str">
        <f t="shared" si="17"/>
        <v>noGustavo Aguilera</v>
      </c>
      <c r="C150" s="8" t="str">
        <f t="shared" si="18"/>
        <v>noGustavo Aguilera</v>
      </c>
      <c r="D150" s="8" t="str">
        <f t="shared" si="19"/>
        <v>noGustavo Aguilera</v>
      </c>
      <c r="E150" s="8" t="str">
        <f t="shared" si="20"/>
        <v>noGustavo Aguilera</v>
      </c>
      <c r="F150" s="8" t="str">
        <f t="shared" si="21"/>
        <v>noGustavo Aguilera</v>
      </c>
      <c r="G150" s="9">
        <v>5</v>
      </c>
      <c r="H150" s="10" t="s">
        <v>209</v>
      </c>
      <c r="I150" s="9" t="s">
        <v>232</v>
      </c>
      <c r="J150" s="11">
        <v>43808</v>
      </c>
      <c r="K150" s="9" t="s">
        <v>248</v>
      </c>
      <c r="L150" s="9" t="s">
        <v>241</v>
      </c>
      <c r="M150" s="21">
        <v>2019</v>
      </c>
      <c r="N150" s="21" t="str">
        <f t="shared" si="22"/>
        <v>no</v>
      </c>
      <c r="O150" s="21" t="str">
        <f>IF(AND($M150&lt;=O$1,$T150&gt;=O$1),O$1,"no")</f>
        <v>no</v>
      </c>
      <c r="P150" s="21" t="str">
        <f>IF(AND($M150&lt;=P$1,$T150&gt;=P$1),P$1,"no")</f>
        <v>no</v>
      </c>
      <c r="Q150" s="21" t="str">
        <f>IF(AND($M150&lt;=Q$1,$T150&gt;=Q$1),Q$1,"no")</f>
        <v>no</v>
      </c>
      <c r="R150" s="21" t="str">
        <f t="shared" si="23"/>
        <v>no</v>
      </c>
      <c r="S150" s="21">
        <f>IF(AND($M150&lt;=S$1,$T150&gt;=S$1),S$1,"no")</f>
        <v>2020</v>
      </c>
      <c r="T150" s="9" t="s">
        <v>50</v>
      </c>
      <c r="U150" s="9" t="s">
        <v>18</v>
      </c>
      <c r="V150" s="9">
        <v>0</v>
      </c>
      <c r="W150" s="9" t="s">
        <v>249</v>
      </c>
      <c r="X150" s="9">
        <v>0</v>
      </c>
      <c r="Y150" s="9">
        <v>1</v>
      </c>
      <c r="Z150" s="9">
        <v>0</v>
      </c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</row>
    <row r="151" spans="1:47" ht="12.75">
      <c r="A151" s="8" t="str">
        <f t="shared" si="16"/>
        <v>2020Gustavo Andrés Hermida</v>
      </c>
      <c r="B151" s="8" t="str">
        <f t="shared" si="17"/>
        <v>noGustavo Andrés Hermida</v>
      </c>
      <c r="C151" s="8" t="str">
        <f t="shared" si="18"/>
        <v>noGustavo Andrés Hermida</v>
      </c>
      <c r="D151" s="8" t="str">
        <f t="shared" si="19"/>
        <v>noGustavo Andrés Hermida</v>
      </c>
      <c r="E151" s="8" t="str">
        <f t="shared" si="20"/>
        <v>noGustavo Andrés Hermida</v>
      </c>
      <c r="F151" s="8" t="str">
        <f t="shared" si="21"/>
        <v>noGustavo Andrés Hermida</v>
      </c>
      <c r="G151" s="9">
        <v>5</v>
      </c>
      <c r="H151" s="10" t="s">
        <v>209</v>
      </c>
      <c r="I151" s="9" t="s">
        <v>232</v>
      </c>
      <c r="J151" s="11">
        <v>43808</v>
      </c>
      <c r="K151" s="9" t="s">
        <v>250</v>
      </c>
      <c r="L151" s="9" t="s">
        <v>241</v>
      </c>
      <c r="M151" s="21">
        <v>2019</v>
      </c>
      <c r="N151" s="21" t="str">
        <f t="shared" si="22"/>
        <v>no</v>
      </c>
      <c r="O151" s="21" t="str">
        <f>IF(AND($M151&lt;=O$1,$T151&gt;=O$1),O$1,"no")</f>
        <v>no</v>
      </c>
      <c r="P151" s="21" t="str">
        <f>IF(AND($M151&lt;=P$1,$T151&gt;=P$1),P$1,"no")</f>
        <v>no</v>
      </c>
      <c r="Q151" s="21" t="str">
        <f>IF(AND($M151&lt;=Q$1,$T151&gt;=Q$1),Q$1,"no")</f>
        <v>no</v>
      </c>
      <c r="R151" s="21" t="str">
        <f t="shared" si="23"/>
        <v>no</v>
      </c>
      <c r="S151" s="21">
        <f>IF(AND($M151&lt;=S$1,$T151&gt;=S$1),S$1,"no")</f>
        <v>2020</v>
      </c>
      <c r="T151" s="9" t="s">
        <v>50</v>
      </c>
      <c r="U151" s="9" t="s">
        <v>18</v>
      </c>
      <c r="V151" s="9">
        <v>0</v>
      </c>
      <c r="W151" s="9" t="s">
        <v>251</v>
      </c>
      <c r="X151" s="9">
        <v>0</v>
      </c>
      <c r="Y151" s="9">
        <v>1</v>
      </c>
      <c r="Z151" s="9">
        <v>0</v>
      </c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</row>
    <row r="152" spans="1:47" ht="12.75">
      <c r="A152" s="8" t="str">
        <f t="shared" si="16"/>
        <v>2020Leandro Cavaco</v>
      </c>
      <c r="B152" s="8" t="str">
        <f t="shared" si="17"/>
        <v>noLeandro Cavaco</v>
      </c>
      <c r="C152" s="8" t="str">
        <f t="shared" si="18"/>
        <v>noLeandro Cavaco</v>
      </c>
      <c r="D152" s="8" t="str">
        <f t="shared" si="19"/>
        <v>noLeandro Cavaco</v>
      </c>
      <c r="E152" s="8" t="str">
        <f t="shared" si="20"/>
        <v>noLeandro Cavaco</v>
      </c>
      <c r="F152" s="8" t="str">
        <f t="shared" si="21"/>
        <v>noLeandro Cavaco</v>
      </c>
      <c r="G152" s="9">
        <v>5</v>
      </c>
      <c r="H152" s="10" t="s">
        <v>209</v>
      </c>
      <c r="I152" s="9" t="s">
        <v>232</v>
      </c>
      <c r="J152" s="11">
        <v>43808</v>
      </c>
      <c r="K152" s="9" t="s">
        <v>252</v>
      </c>
      <c r="L152" s="9" t="s">
        <v>241</v>
      </c>
      <c r="M152" s="21">
        <v>2019</v>
      </c>
      <c r="N152" s="21" t="str">
        <f t="shared" si="22"/>
        <v>no</v>
      </c>
      <c r="O152" s="21" t="str">
        <f>IF(AND($M152&lt;=O$1,$T152&gt;=O$1),O$1,"no")</f>
        <v>no</v>
      </c>
      <c r="P152" s="21" t="str">
        <f>IF(AND($M152&lt;=P$1,$T152&gt;=P$1),P$1,"no")</f>
        <v>no</v>
      </c>
      <c r="Q152" s="21" t="str">
        <f>IF(AND($M152&lt;=Q$1,$T152&gt;=Q$1),Q$1,"no")</f>
        <v>no</v>
      </c>
      <c r="R152" s="21" t="str">
        <f t="shared" si="23"/>
        <v>no</v>
      </c>
      <c r="S152" s="21">
        <f>IF(AND($M152&lt;=S$1,$T152&gt;=S$1),S$1,"no")</f>
        <v>2020</v>
      </c>
      <c r="T152" s="9" t="s">
        <v>50</v>
      </c>
      <c r="U152" s="9" t="s">
        <v>18</v>
      </c>
      <c r="V152" s="9">
        <v>0</v>
      </c>
      <c r="W152" s="9" t="s">
        <v>253</v>
      </c>
      <c r="X152" s="9">
        <v>0</v>
      </c>
      <c r="Y152" s="9">
        <v>1</v>
      </c>
      <c r="Z152" s="9">
        <v>0</v>
      </c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</row>
    <row r="153" spans="1:47" ht="12.75">
      <c r="A153" s="8" t="str">
        <f t="shared" si="16"/>
        <v>2020Fabián Puratich</v>
      </c>
      <c r="B153" s="8" t="str">
        <f t="shared" si="17"/>
        <v>noFabián Puratich</v>
      </c>
      <c r="C153" s="8" t="str">
        <f t="shared" si="18"/>
        <v>noFabián Puratich</v>
      </c>
      <c r="D153" s="8" t="str">
        <f t="shared" si="19"/>
        <v>noFabián Puratich</v>
      </c>
      <c r="E153" s="8" t="str">
        <f t="shared" si="20"/>
        <v>noFabián Puratich</v>
      </c>
      <c r="F153" s="8" t="str">
        <f t="shared" si="21"/>
        <v>noFabián Puratich</v>
      </c>
      <c r="G153" s="9">
        <v>5</v>
      </c>
      <c r="H153" s="10" t="s">
        <v>209</v>
      </c>
      <c r="I153" s="9" t="s">
        <v>232</v>
      </c>
      <c r="J153" s="11">
        <v>43808</v>
      </c>
      <c r="K153" s="9" t="s">
        <v>254</v>
      </c>
      <c r="L153" s="9" t="s">
        <v>241</v>
      </c>
      <c r="M153" s="21">
        <v>2019</v>
      </c>
      <c r="N153" s="21" t="str">
        <f t="shared" si="22"/>
        <v>no</v>
      </c>
      <c r="O153" s="21" t="str">
        <f>IF(AND($M153&lt;=O$1,$T153&gt;=O$1),O$1,"no")</f>
        <v>no</v>
      </c>
      <c r="P153" s="21" t="str">
        <f>IF(AND($M153&lt;=P$1,$T153&gt;=P$1),P$1,"no")</f>
        <v>no</v>
      </c>
      <c r="Q153" s="21" t="str">
        <f>IF(AND($M153&lt;=Q$1,$T153&gt;=Q$1),Q$1,"no")</f>
        <v>no</v>
      </c>
      <c r="R153" s="21" t="str">
        <f t="shared" si="23"/>
        <v>no</v>
      </c>
      <c r="S153" s="21">
        <f>IF(AND($M153&lt;=S$1,$T153&gt;=S$1),S$1,"no")</f>
        <v>2020</v>
      </c>
      <c r="T153" s="9" t="s">
        <v>50</v>
      </c>
      <c r="U153" s="9" t="s">
        <v>18</v>
      </c>
      <c r="V153" s="9">
        <v>0</v>
      </c>
      <c r="W153" s="9" t="s">
        <v>35</v>
      </c>
      <c r="X153" s="9">
        <v>0</v>
      </c>
      <c r="Y153" s="9">
        <v>1</v>
      </c>
      <c r="Z153" s="9">
        <v>0</v>
      </c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</row>
    <row r="154" spans="1:47" ht="12.75">
      <c r="A154" s="8" t="str">
        <f t="shared" si="16"/>
        <v>2020Néstor Raúl García</v>
      </c>
      <c r="B154" s="8" t="str">
        <f t="shared" si="17"/>
        <v>noNéstor Raúl García</v>
      </c>
      <c r="C154" s="8" t="str">
        <f t="shared" si="18"/>
        <v>noNéstor Raúl García</v>
      </c>
      <c r="D154" s="8" t="str">
        <f t="shared" si="19"/>
        <v>noNéstor Raúl García</v>
      </c>
      <c r="E154" s="8" t="str">
        <f t="shared" si="20"/>
        <v>noNéstor Raúl García</v>
      </c>
      <c r="F154" s="8" t="str">
        <f t="shared" si="21"/>
        <v>noNéstor Raúl García</v>
      </c>
      <c r="G154" s="9">
        <v>5</v>
      </c>
      <c r="H154" s="10" t="s">
        <v>209</v>
      </c>
      <c r="I154" s="9" t="s">
        <v>232</v>
      </c>
      <c r="J154" s="11">
        <v>43808</v>
      </c>
      <c r="K154" s="9" t="s">
        <v>255</v>
      </c>
      <c r="L154" s="9" t="s">
        <v>241</v>
      </c>
      <c r="M154" s="21">
        <v>2019</v>
      </c>
      <c r="N154" s="21" t="str">
        <f t="shared" si="22"/>
        <v>no</v>
      </c>
      <c r="O154" s="21" t="str">
        <f>IF(AND($M154&lt;=O$1,$T154&gt;=O$1),O$1,"no")</f>
        <v>no</v>
      </c>
      <c r="P154" s="21" t="str">
        <f>IF(AND($M154&lt;=P$1,$T154&gt;=P$1),P$1,"no")</f>
        <v>no</v>
      </c>
      <c r="Q154" s="21" t="str">
        <f>IF(AND($M154&lt;=Q$1,$T154&gt;=Q$1),Q$1,"no")</f>
        <v>no</v>
      </c>
      <c r="R154" s="21" t="str">
        <f t="shared" si="23"/>
        <v>no</v>
      </c>
      <c r="S154" s="21">
        <f>IF(AND($M154&lt;=S$1,$T154&gt;=S$1),S$1,"no")</f>
        <v>2020</v>
      </c>
      <c r="T154" s="9" t="s">
        <v>50</v>
      </c>
      <c r="U154" s="9" t="s">
        <v>18</v>
      </c>
      <c r="V154" s="9">
        <v>0</v>
      </c>
      <c r="W154" s="9" t="s">
        <v>256</v>
      </c>
      <c r="X154" s="9">
        <v>0</v>
      </c>
      <c r="Y154" s="9">
        <v>1</v>
      </c>
      <c r="Z154" s="9">
        <v>0</v>
      </c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</row>
    <row r="155" spans="1:47" ht="12.75">
      <c r="A155" s="8" t="str">
        <f t="shared" si="16"/>
        <v>noJuan Carlos Massei</v>
      </c>
      <c r="B155" s="8" t="str">
        <f t="shared" si="17"/>
        <v>2019Juan Carlos Massei</v>
      </c>
      <c r="C155" s="8" t="str">
        <f t="shared" si="18"/>
        <v>2018Juan Carlos Massei</v>
      </c>
      <c r="D155" s="8" t="str">
        <f t="shared" si="19"/>
        <v>2017Juan Carlos Massei</v>
      </c>
      <c r="E155" s="8" t="str">
        <f t="shared" si="20"/>
        <v>2016Juan Carlos Massei</v>
      </c>
      <c r="F155" s="8" t="str">
        <f t="shared" si="21"/>
        <v>2015Juan Carlos Massei</v>
      </c>
      <c r="G155" s="9">
        <v>6</v>
      </c>
      <c r="H155" s="10" t="s">
        <v>257</v>
      </c>
      <c r="I155" s="9" t="s">
        <v>258</v>
      </c>
      <c r="J155" s="11">
        <v>42348</v>
      </c>
      <c r="K155" s="9" t="s">
        <v>259</v>
      </c>
      <c r="L155" s="9" t="s">
        <v>260</v>
      </c>
      <c r="M155" s="21">
        <v>2015</v>
      </c>
      <c r="N155" s="21">
        <f t="shared" si="22"/>
        <v>2015</v>
      </c>
      <c r="O155" s="21">
        <f>IF(AND($M155&lt;=O$1,$T155&gt;=O$1),O$1,"no")</f>
        <v>2016</v>
      </c>
      <c r="P155" s="21">
        <f>IF(AND($M155&lt;=P$1,$T155&gt;=P$1),P$1,"no")</f>
        <v>2017</v>
      </c>
      <c r="Q155" s="21">
        <f>IF(AND($M155&lt;=Q$1,$T155&gt;=Q$1),Q$1,"no")</f>
        <v>2018</v>
      </c>
      <c r="R155" s="21">
        <f t="shared" si="23"/>
        <v>2019</v>
      </c>
      <c r="S155" s="21" t="str">
        <f>IF(AND($M155&lt;=S$1,$T155&gt;=S$1),S$1,"no")</f>
        <v>no</v>
      </c>
      <c r="T155" s="9">
        <v>2019</v>
      </c>
      <c r="U155" s="9" t="s">
        <v>18</v>
      </c>
      <c r="V155" s="9">
        <v>0</v>
      </c>
      <c r="W155" s="9" t="s">
        <v>41</v>
      </c>
      <c r="X155" s="9">
        <v>0</v>
      </c>
      <c r="Y155" s="9">
        <v>1</v>
      </c>
      <c r="Z155" s="9">
        <v>0</v>
      </c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</row>
    <row r="156" spans="1:47" ht="12.75">
      <c r="A156" s="8" t="str">
        <f t="shared" si="16"/>
        <v>noOsvaldo Giordano</v>
      </c>
      <c r="B156" s="8" t="str">
        <f t="shared" si="17"/>
        <v>2019Osvaldo Giordano</v>
      </c>
      <c r="C156" s="8" t="str">
        <f t="shared" si="18"/>
        <v>2018Osvaldo Giordano</v>
      </c>
      <c r="D156" s="8" t="str">
        <f t="shared" si="19"/>
        <v>2017Osvaldo Giordano</v>
      </c>
      <c r="E156" s="8" t="str">
        <f t="shared" si="20"/>
        <v>2016Osvaldo Giordano</v>
      </c>
      <c r="F156" s="8" t="str">
        <f t="shared" si="21"/>
        <v>2015Osvaldo Giordano</v>
      </c>
      <c r="G156" s="9">
        <v>6</v>
      </c>
      <c r="H156" s="10" t="s">
        <v>257</v>
      </c>
      <c r="I156" s="9" t="s">
        <v>258</v>
      </c>
      <c r="J156" s="11">
        <v>42348</v>
      </c>
      <c r="K156" s="9" t="s">
        <v>261</v>
      </c>
      <c r="L156" s="9" t="s">
        <v>260</v>
      </c>
      <c r="M156" s="21">
        <v>2015</v>
      </c>
      <c r="N156" s="21">
        <f t="shared" si="22"/>
        <v>2015</v>
      </c>
      <c r="O156" s="21">
        <f>IF(AND($M156&lt;=O$1,$T156&gt;=O$1),O$1,"no")</f>
        <v>2016</v>
      </c>
      <c r="P156" s="21">
        <f>IF(AND($M156&lt;=P$1,$T156&gt;=P$1),P$1,"no")</f>
        <v>2017</v>
      </c>
      <c r="Q156" s="21">
        <f>IF(AND($M156&lt;=Q$1,$T156&gt;=Q$1),Q$1,"no")</f>
        <v>2018</v>
      </c>
      <c r="R156" s="21">
        <f t="shared" si="23"/>
        <v>2019</v>
      </c>
      <c r="S156" s="21" t="str">
        <f>IF(AND($M156&lt;=S$1,$T156&gt;=S$1),S$1,"no")</f>
        <v>no</v>
      </c>
      <c r="T156" s="9">
        <v>2019</v>
      </c>
      <c r="U156" s="9" t="s">
        <v>18</v>
      </c>
      <c r="V156" s="9">
        <v>0</v>
      </c>
      <c r="W156" s="9" t="s">
        <v>262</v>
      </c>
      <c r="X156" s="9">
        <v>0</v>
      </c>
      <c r="Y156" s="9">
        <v>1</v>
      </c>
      <c r="Z156" s="9">
        <v>0</v>
      </c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</row>
    <row r="157" spans="1:47" ht="12.75">
      <c r="A157" s="8" t="str">
        <f t="shared" si="16"/>
        <v>noLuis Angulo</v>
      </c>
      <c r="B157" s="8" t="str">
        <f t="shared" si="17"/>
        <v>noLuis Angulo</v>
      </c>
      <c r="C157" s="8" t="str">
        <f t="shared" si="18"/>
        <v>2018Luis Angulo</v>
      </c>
      <c r="D157" s="8" t="str">
        <f t="shared" si="19"/>
        <v>2017Luis Angulo</v>
      </c>
      <c r="E157" s="8" t="str">
        <f t="shared" si="20"/>
        <v>2016Luis Angulo</v>
      </c>
      <c r="F157" s="8" t="str">
        <f t="shared" si="21"/>
        <v>2015Luis Angulo</v>
      </c>
      <c r="G157" s="9">
        <v>6</v>
      </c>
      <c r="H157" s="10" t="s">
        <v>257</v>
      </c>
      <c r="I157" s="9" t="s">
        <v>258</v>
      </c>
      <c r="J157" s="11">
        <v>42348</v>
      </c>
      <c r="K157" s="9" t="s">
        <v>263</v>
      </c>
      <c r="L157" s="9" t="s">
        <v>260</v>
      </c>
      <c r="M157" s="21">
        <v>2015</v>
      </c>
      <c r="N157" s="21">
        <f t="shared" si="22"/>
        <v>2015</v>
      </c>
      <c r="O157" s="21">
        <f>IF(AND($M157&lt;=O$1,$T157&gt;=O$1),O$1,"no")</f>
        <v>2016</v>
      </c>
      <c r="P157" s="21">
        <f>IF(AND($M157&lt;=P$1,$T157&gt;=P$1),P$1,"no")</f>
        <v>2017</v>
      </c>
      <c r="Q157" s="21">
        <f>IF(AND($M157&lt;=Q$1,$T157&gt;=Q$1),Q$1,"no")</f>
        <v>2018</v>
      </c>
      <c r="R157" s="21" t="str">
        <f t="shared" si="23"/>
        <v>no</v>
      </c>
      <c r="S157" s="21" t="str">
        <f>IF(AND($M157&lt;=S$1,$T157&gt;=S$1),S$1,"no")</f>
        <v>no</v>
      </c>
      <c r="T157" s="9">
        <v>2018</v>
      </c>
      <c r="U157" s="9" t="s">
        <v>18</v>
      </c>
      <c r="V157" s="9">
        <v>0</v>
      </c>
      <c r="W157" s="9" t="s">
        <v>61</v>
      </c>
      <c r="X157" s="9">
        <v>1</v>
      </c>
      <c r="Y157" s="9">
        <v>1</v>
      </c>
      <c r="Z157" s="9">
        <v>0</v>
      </c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</row>
    <row r="158" spans="1:47" ht="12.75">
      <c r="A158" s="8" t="str">
        <f t="shared" si="16"/>
        <v>noJuan Martín Farfán</v>
      </c>
      <c r="B158" s="8" t="str">
        <f t="shared" si="17"/>
        <v>2019Juan Martín Farfán</v>
      </c>
      <c r="C158" s="8" t="str">
        <f t="shared" si="18"/>
        <v>2018Juan Martín Farfán</v>
      </c>
      <c r="D158" s="8" t="str">
        <f t="shared" si="19"/>
        <v>noJuan Martín Farfán</v>
      </c>
      <c r="E158" s="8" t="str">
        <f t="shared" si="20"/>
        <v>noJuan Martín Farfán</v>
      </c>
      <c r="F158" s="8" t="str">
        <f t="shared" si="21"/>
        <v>noJuan Martín Farfán</v>
      </c>
      <c r="G158" s="9">
        <v>6</v>
      </c>
      <c r="H158" s="10" t="s">
        <v>257</v>
      </c>
      <c r="I158" s="9" t="s">
        <v>258</v>
      </c>
      <c r="J158" s="11">
        <v>42348</v>
      </c>
      <c r="K158" s="9" t="s">
        <v>264</v>
      </c>
      <c r="L158" s="9" t="s">
        <v>260</v>
      </c>
      <c r="M158" s="21">
        <v>2018</v>
      </c>
      <c r="N158" s="21" t="str">
        <f t="shared" si="22"/>
        <v>no</v>
      </c>
      <c r="O158" s="21" t="str">
        <f>IF(AND($M158&lt;=O$1,$T158&gt;=O$1),O$1,"no")</f>
        <v>no</v>
      </c>
      <c r="P158" s="21" t="str">
        <f>IF(AND($M158&lt;=P$1,$T158&gt;=P$1),P$1,"no")</f>
        <v>no</v>
      </c>
      <c r="Q158" s="21">
        <f>IF(AND($M158&lt;=Q$1,$T158&gt;=Q$1),Q$1,"no")</f>
        <v>2018</v>
      </c>
      <c r="R158" s="21">
        <f t="shared" si="23"/>
        <v>2019</v>
      </c>
      <c r="S158" s="21" t="str">
        <f>IF(AND($M158&lt;=S$1,$T158&gt;=S$1),S$1,"no")</f>
        <v>no</v>
      </c>
      <c r="T158" s="9">
        <v>2019</v>
      </c>
      <c r="U158" s="9" t="s">
        <v>18</v>
      </c>
      <c r="V158" s="9">
        <v>0</v>
      </c>
      <c r="W158" s="9" t="s">
        <v>61</v>
      </c>
      <c r="X158" s="9">
        <v>0</v>
      </c>
      <c r="Y158" s="9">
        <v>1</v>
      </c>
      <c r="Z158" s="9">
        <v>0</v>
      </c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</row>
    <row r="159" spans="1:47" ht="12.75">
      <c r="A159" s="8" t="str">
        <f t="shared" si="16"/>
        <v>noFrancisco Fortuna</v>
      </c>
      <c r="B159" s="8" t="str">
        <f t="shared" si="17"/>
        <v>2019Francisco Fortuna</v>
      </c>
      <c r="C159" s="8" t="str">
        <f t="shared" si="18"/>
        <v>2018Francisco Fortuna</v>
      </c>
      <c r="D159" s="8" t="str">
        <f t="shared" si="19"/>
        <v>2017Francisco Fortuna</v>
      </c>
      <c r="E159" s="8" t="str">
        <f t="shared" si="20"/>
        <v>2016Francisco Fortuna</v>
      </c>
      <c r="F159" s="8" t="str">
        <f t="shared" si="21"/>
        <v>2015Francisco Fortuna</v>
      </c>
      <c r="G159" s="9">
        <v>6</v>
      </c>
      <c r="H159" s="10" t="s">
        <v>257</v>
      </c>
      <c r="I159" s="9" t="s">
        <v>258</v>
      </c>
      <c r="J159" s="11">
        <v>42348</v>
      </c>
      <c r="K159" s="9" t="s">
        <v>265</v>
      </c>
      <c r="L159" s="9" t="s">
        <v>260</v>
      </c>
      <c r="M159" s="21">
        <v>2015</v>
      </c>
      <c r="N159" s="21">
        <f t="shared" si="22"/>
        <v>2015</v>
      </c>
      <c r="O159" s="21">
        <f>IF(AND($M159&lt;=O$1,$T159&gt;=O$1),O$1,"no")</f>
        <v>2016</v>
      </c>
      <c r="P159" s="21">
        <f>IF(AND($M159&lt;=P$1,$T159&gt;=P$1),P$1,"no")</f>
        <v>2017</v>
      </c>
      <c r="Q159" s="21">
        <f>IF(AND($M159&lt;=Q$1,$T159&gt;=Q$1),Q$1,"no")</f>
        <v>2018</v>
      </c>
      <c r="R159" s="21">
        <f t="shared" si="23"/>
        <v>2019</v>
      </c>
      <c r="S159" s="21" t="str">
        <f>IF(AND($M159&lt;=S$1,$T159&gt;=S$1),S$1,"no")</f>
        <v>no</v>
      </c>
      <c r="T159" s="9">
        <v>2019</v>
      </c>
      <c r="U159" s="9" t="s">
        <v>18</v>
      </c>
      <c r="V159" s="9">
        <v>0</v>
      </c>
      <c r="W159" s="9" t="s">
        <v>35</v>
      </c>
      <c r="X159" s="9">
        <v>0</v>
      </c>
      <c r="Y159" s="9">
        <v>1</v>
      </c>
      <c r="Z159" s="9">
        <v>0</v>
      </c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</row>
    <row r="160" spans="1:47" ht="12.75">
      <c r="A160" s="8" t="str">
        <f t="shared" si="16"/>
        <v>noWalter Grahovac</v>
      </c>
      <c r="B160" s="8" t="str">
        <f t="shared" si="17"/>
        <v>2019Walter Grahovac</v>
      </c>
      <c r="C160" s="8" t="str">
        <f t="shared" si="18"/>
        <v>2018Walter Grahovac</v>
      </c>
      <c r="D160" s="8" t="str">
        <f t="shared" si="19"/>
        <v>2017Walter Grahovac</v>
      </c>
      <c r="E160" s="8" t="str">
        <f t="shared" si="20"/>
        <v>2016Walter Grahovac</v>
      </c>
      <c r="F160" s="8" t="str">
        <f t="shared" si="21"/>
        <v>2015Walter Grahovac</v>
      </c>
      <c r="G160" s="9">
        <v>6</v>
      </c>
      <c r="H160" s="10" t="s">
        <v>257</v>
      </c>
      <c r="I160" s="9" t="s">
        <v>258</v>
      </c>
      <c r="J160" s="11">
        <v>42348</v>
      </c>
      <c r="K160" s="9" t="s">
        <v>266</v>
      </c>
      <c r="L160" s="9" t="s">
        <v>260</v>
      </c>
      <c r="M160" s="21">
        <v>2015</v>
      </c>
      <c r="N160" s="21">
        <f t="shared" si="22"/>
        <v>2015</v>
      </c>
      <c r="O160" s="21">
        <f>IF(AND($M160&lt;=O$1,$T160&gt;=O$1),O$1,"no")</f>
        <v>2016</v>
      </c>
      <c r="P160" s="21">
        <f>IF(AND($M160&lt;=P$1,$T160&gt;=P$1),P$1,"no")</f>
        <v>2017</v>
      </c>
      <c r="Q160" s="21">
        <f>IF(AND($M160&lt;=Q$1,$T160&gt;=Q$1),Q$1,"no")</f>
        <v>2018</v>
      </c>
      <c r="R160" s="21">
        <f t="shared" si="23"/>
        <v>2019</v>
      </c>
      <c r="S160" s="21" t="str">
        <f>IF(AND($M160&lt;=S$1,$T160&gt;=S$1),S$1,"no")</f>
        <v>no</v>
      </c>
      <c r="T160" s="9">
        <v>2019</v>
      </c>
      <c r="U160" s="9" t="s">
        <v>18</v>
      </c>
      <c r="V160" s="9">
        <v>0</v>
      </c>
      <c r="W160" s="9" t="s">
        <v>27</v>
      </c>
      <c r="X160" s="9">
        <v>0</v>
      </c>
      <c r="Y160" s="9">
        <v>1</v>
      </c>
      <c r="Z160" s="9">
        <v>0</v>
      </c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</row>
    <row r="161" spans="1:47" ht="12.75">
      <c r="A161" s="8" t="str">
        <f t="shared" si="16"/>
        <v>noJosé Máximo García</v>
      </c>
      <c r="B161" s="8" t="str">
        <f t="shared" si="17"/>
        <v>2019José Máximo García</v>
      </c>
      <c r="C161" s="8" t="str">
        <f t="shared" si="18"/>
        <v>2018José Máximo García</v>
      </c>
      <c r="D161" s="8" t="str">
        <f t="shared" si="19"/>
        <v>2017José Máximo García</v>
      </c>
      <c r="E161" s="8" t="str">
        <f t="shared" si="20"/>
        <v>2016José Máximo García</v>
      </c>
      <c r="F161" s="8" t="str">
        <f t="shared" si="21"/>
        <v>2015José Máximo García</v>
      </c>
      <c r="G161" s="9">
        <v>6</v>
      </c>
      <c r="H161" s="10" t="s">
        <v>257</v>
      </c>
      <c r="I161" s="9" t="s">
        <v>258</v>
      </c>
      <c r="J161" s="11">
        <v>42348</v>
      </c>
      <c r="K161" s="9" t="s">
        <v>267</v>
      </c>
      <c r="L161" s="9" t="s">
        <v>260</v>
      </c>
      <c r="M161" s="21">
        <v>2015</v>
      </c>
      <c r="N161" s="21">
        <f t="shared" si="22"/>
        <v>2015</v>
      </c>
      <c r="O161" s="21">
        <f>IF(AND($M161&lt;=O$1,$T161&gt;=O$1),O$1,"no")</f>
        <v>2016</v>
      </c>
      <c r="P161" s="21">
        <f>IF(AND($M161&lt;=P$1,$T161&gt;=P$1),P$1,"no")</f>
        <v>2017</v>
      </c>
      <c r="Q161" s="21">
        <f>IF(AND($M161&lt;=Q$1,$T161&gt;=Q$1),Q$1,"no")</f>
        <v>2018</v>
      </c>
      <c r="R161" s="21">
        <f t="shared" si="23"/>
        <v>2019</v>
      </c>
      <c r="S161" s="21" t="str">
        <f>IF(AND($M161&lt;=S$1,$T161&gt;=S$1),S$1,"no")</f>
        <v>no</v>
      </c>
      <c r="T161" s="9">
        <v>2019</v>
      </c>
      <c r="U161" s="9" t="s">
        <v>18</v>
      </c>
      <c r="V161" s="9">
        <v>0</v>
      </c>
      <c r="W161" s="9" t="s">
        <v>268</v>
      </c>
      <c r="X161" s="9">
        <v>0</v>
      </c>
      <c r="Y161" s="9">
        <v>1</v>
      </c>
      <c r="Z161" s="9">
        <v>0</v>
      </c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</row>
    <row r="162" spans="1:47" ht="12.75">
      <c r="A162" s="8" t="str">
        <f t="shared" si="16"/>
        <v>noFabián López</v>
      </c>
      <c r="B162" s="8" t="str">
        <f t="shared" si="17"/>
        <v>2019Fabián López</v>
      </c>
      <c r="C162" s="8" t="str">
        <f t="shared" si="18"/>
        <v>2018Fabián López</v>
      </c>
      <c r="D162" s="8" t="str">
        <f t="shared" si="19"/>
        <v>2017Fabián López</v>
      </c>
      <c r="E162" s="8" t="str">
        <f t="shared" si="20"/>
        <v>2016Fabián López</v>
      </c>
      <c r="F162" s="8" t="str">
        <f t="shared" si="21"/>
        <v>2015Fabián López</v>
      </c>
      <c r="G162" s="9">
        <v>6</v>
      </c>
      <c r="H162" s="10" t="s">
        <v>257</v>
      </c>
      <c r="I162" s="9" t="s">
        <v>258</v>
      </c>
      <c r="J162" s="11">
        <v>42348</v>
      </c>
      <c r="K162" s="9" t="s">
        <v>269</v>
      </c>
      <c r="L162" s="9" t="s">
        <v>260</v>
      </c>
      <c r="M162" s="21">
        <v>2015</v>
      </c>
      <c r="N162" s="21">
        <f t="shared" si="22"/>
        <v>2015</v>
      </c>
      <c r="O162" s="21">
        <f>IF(AND($M162&lt;=O$1,$T162&gt;=O$1),O$1,"no")</f>
        <v>2016</v>
      </c>
      <c r="P162" s="21">
        <f>IF(AND($M162&lt;=P$1,$T162&gt;=P$1),P$1,"no")</f>
        <v>2017</v>
      </c>
      <c r="Q162" s="21">
        <f>IF(AND($M162&lt;=Q$1,$T162&gt;=Q$1),Q$1,"no")</f>
        <v>2018</v>
      </c>
      <c r="R162" s="21">
        <f t="shared" si="23"/>
        <v>2019</v>
      </c>
      <c r="S162" s="21" t="str">
        <f>IF(AND($M162&lt;=S$1,$T162&gt;=S$1),S$1,"no")</f>
        <v>no</v>
      </c>
      <c r="T162" s="9">
        <v>2019</v>
      </c>
      <c r="U162" s="9" t="s">
        <v>18</v>
      </c>
      <c r="V162" s="9">
        <v>0</v>
      </c>
      <c r="W162" s="9" t="s">
        <v>270</v>
      </c>
      <c r="X162" s="9">
        <v>0</v>
      </c>
      <c r="Y162" s="9">
        <v>1</v>
      </c>
      <c r="Z162" s="9">
        <v>0</v>
      </c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</row>
    <row r="163" spans="1:47" ht="12.75">
      <c r="A163" s="8" t="str">
        <f t="shared" si="16"/>
        <v>noRoberto Avalle</v>
      </c>
      <c r="B163" s="8" t="str">
        <f t="shared" si="17"/>
        <v>2019Roberto Avalle</v>
      </c>
      <c r="C163" s="8" t="str">
        <f t="shared" si="18"/>
        <v>2018Roberto Avalle</v>
      </c>
      <c r="D163" s="8" t="str">
        <f t="shared" si="19"/>
        <v>2017Roberto Avalle</v>
      </c>
      <c r="E163" s="8" t="str">
        <f t="shared" si="20"/>
        <v>2016Roberto Avalle</v>
      </c>
      <c r="F163" s="8" t="str">
        <f t="shared" si="21"/>
        <v>2015Roberto Avalle</v>
      </c>
      <c r="G163" s="9">
        <v>6</v>
      </c>
      <c r="H163" s="10" t="s">
        <v>257</v>
      </c>
      <c r="I163" s="9" t="s">
        <v>258</v>
      </c>
      <c r="J163" s="11">
        <v>42348</v>
      </c>
      <c r="K163" s="9" t="s">
        <v>271</v>
      </c>
      <c r="L163" s="9" t="s">
        <v>260</v>
      </c>
      <c r="M163" s="21">
        <v>2015</v>
      </c>
      <c r="N163" s="21">
        <f t="shared" si="22"/>
        <v>2015</v>
      </c>
      <c r="O163" s="21">
        <f>IF(AND($M163&lt;=O$1,$T163&gt;=O$1),O$1,"no")</f>
        <v>2016</v>
      </c>
      <c r="P163" s="21">
        <f>IF(AND($M163&lt;=P$1,$T163&gt;=P$1),P$1,"no")</f>
        <v>2017</v>
      </c>
      <c r="Q163" s="21">
        <f>IF(AND($M163&lt;=Q$1,$T163&gt;=Q$1),Q$1,"no")</f>
        <v>2018</v>
      </c>
      <c r="R163" s="21">
        <f t="shared" si="23"/>
        <v>2019</v>
      </c>
      <c r="S163" s="21" t="str">
        <f>IF(AND($M163&lt;=S$1,$T163&gt;=S$1),S$1,"no")</f>
        <v>no</v>
      </c>
      <c r="T163" s="9">
        <v>2019</v>
      </c>
      <c r="U163" s="9" t="s">
        <v>18</v>
      </c>
      <c r="V163" s="9">
        <v>0</v>
      </c>
      <c r="W163" s="9" t="s">
        <v>272</v>
      </c>
      <c r="X163" s="9">
        <v>0</v>
      </c>
      <c r="Y163" s="9">
        <v>1</v>
      </c>
      <c r="Z163" s="9">
        <v>0</v>
      </c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</row>
    <row r="164" spans="1:47" ht="12.75">
      <c r="A164" s="8" t="str">
        <f t="shared" si="16"/>
        <v>noSergio Busso</v>
      </c>
      <c r="B164" s="8" t="str">
        <f t="shared" si="17"/>
        <v>2019Sergio Busso</v>
      </c>
      <c r="C164" s="8" t="str">
        <f t="shared" si="18"/>
        <v>2018Sergio Busso</v>
      </c>
      <c r="D164" s="8" t="str">
        <f t="shared" si="19"/>
        <v>2017Sergio Busso</v>
      </c>
      <c r="E164" s="8" t="str">
        <f t="shared" si="20"/>
        <v>2016Sergio Busso</v>
      </c>
      <c r="F164" s="8" t="str">
        <f t="shared" si="21"/>
        <v>2015Sergio Busso</v>
      </c>
      <c r="G164" s="9">
        <v>6</v>
      </c>
      <c r="H164" s="10" t="s">
        <v>257</v>
      </c>
      <c r="I164" s="9" t="s">
        <v>258</v>
      </c>
      <c r="J164" s="11">
        <v>42348</v>
      </c>
      <c r="K164" s="9" t="s">
        <v>273</v>
      </c>
      <c r="L164" s="9" t="s">
        <v>260</v>
      </c>
      <c r="M164" s="21">
        <v>2015</v>
      </c>
      <c r="N164" s="21">
        <f t="shared" si="22"/>
        <v>2015</v>
      </c>
      <c r="O164" s="21">
        <f>IF(AND($M164&lt;=O$1,$T164&gt;=O$1),O$1,"no")</f>
        <v>2016</v>
      </c>
      <c r="P164" s="21">
        <f>IF(AND($M164&lt;=P$1,$T164&gt;=P$1),P$1,"no")</f>
        <v>2017</v>
      </c>
      <c r="Q164" s="21">
        <f>IF(AND($M164&lt;=Q$1,$T164&gt;=Q$1),Q$1,"no")</f>
        <v>2018</v>
      </c>
      <c r="R164" s="21">
        <f t="shared" si="23"/>
        <v>2019</v>
      </c>
      <c r="S164" s="21" t="str">
        <f>IF(AND($M164&lt;=S$1,$T164&gt;=S$1),S$1,"no")</f>
        <v>no</v>
      </c>
      <c r="T164" s="9">
        <v>2019</v>
      </c>
      <c r="U164" s="9" t="s">
        <v>18</v>
      </c>
      <c r="V164" s="9">
        <v>0</v>
      </c>
      <c r="W164" s="9" t="s">
        <v>274</v>
      </c>
      <c r="X164" s="9">
        <v>0</v>
      </c>
      <c r="Y164" s="9">
        <v>1</v>
      </c>
      <c r="Z164" s="9">
        <v>0</v>
      </c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</row>
    <row r="165" spans="1:47" ht="12.75">
      <c r="A165" s="8" t="str">
        <f t="shared" si="16"/>
        <v>noWalter Robledo</v>
      </c>
      <c r="B165" s="8" t="str">
        <f t="shared" si="17"/>
        <v>2019Walter Robledo</v>
      </c>
      <c r="C165" s="8" t="str">
        <f t="shared" si="18"/>
        <v>2018Walter Robledo</v>
      </c>
      <c r="D165" s="8" t="str">
        <f t="shared" si="19"/>
        <v>2017Walter Robledo</v>
      </c>
      <c r="E165" s="8" t="str">
        <f t="shared" si="20"/>
        <v>2016Walter Robledo</v>
      </c>
      <c r="F165" s="8" t="str">
        <f t="shared" si="21"/>
        <v>2015Walter Robledo</v>
      </c>
      <c r="G165" s="9">
        <v>6</v>
      </c>
      <c r="H165" s="10" t="s">
        <v>257</v>
      </c>
      <c r="I165" s="9" t="s">
        <v>258</v>
      </c>
      <c r="J165" s="11">
        <v>42348</v>
      </c>
      <c r="K165" s="9" t="s">
        <v>275</v>
      </c>
      <c r="L165" s="9" t="s">
        <v>260</v>
      </c>
      <c r="M165" s="21">
        <v>2015</v>
      </c>
      <c r="N165" s="21">
        <f t="shared" si="22"/>
        <v>2015</v>
      </c>
      <c r="O165" s="21">
        <f>IF(AND($M165&lt;=O$1,$T165&gt;=O$1),O$1,"no")</f>
        <v>2016</v>
      </c>
      <c r="P165" s="21">
        <f>IF(AND($M165&lt;=P$1,$T165&gt;=P$1),P$1,"no")</f>
        <v>2017</v>
      </c>
      <c r="Q165" s="21">
        <f>IF(AND($M165&lt;=Q$1,$T165&gt;=Q$1),Q$1,"no")</f>
        <v>2018</v>
      </c>
      <c r="R165" s="21">
        <f t="shared" si="23"/>
        <v>2019</v>
      </c>
      <c r="S165" s="21" t="str">
        <f>IF(AND($M165&lt;=S$1,$T165&gt;=S$1),S$1,"no")</f>
        <v>no</v>
      </c>
      <c r="T165" s="9">
        <v>2019</v>
      </c>
      <c r="U165" s="9" t="s">
        <v>18</v>
      </c>
      <c r="V165" s="9">
        <v>0</v>
      </c>
      <c r="W165" s="9" t="s">
        <v>276</v>
      </c>
      <c r="X165" s="9">
        <v>0</v>
      </c>
      <c r="Y165" s="9">
        <v>1</v>
      </c>
      <c r="Z165" s="9">
        <v>0</v>
      </c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</row>
    <row r="166" spans="1:47" ht="12.75">
      <c r="A166" s="8" t="str">
        <f t="shared" si="16"/>
        <v>noOmar Sereno</v>
      </c>
      <c r="B166" s="8" t="str">
        <f t="shared" si="17"/>
        <v>2019Omar Sereno</v>
      </c>
      <c r="C166" s="8" t="str">
        <f t="shared" si="18"/>
        <v>2018Omar Sereno</v>
      </c>
      <c r="D166" s="8" t="str">
        <f t="shared" si="19"/>
        <v>2017Omar Sereno</v>
      </c>
      <c r="E166" s="8" t="str">
        <f t="shared" si="20"/>
        <v>2016Omar Sereno</v>
      </c>
      <c r="F166" s="8" t="str">
        <f t="shared" si="21"/>
        <v>2015Omar Sereno</v>
      </c>
      <c r="G166" s="9">
        <v>6</v>
      </c>
      <c r="H166" s="10" t="s">
        <v>257</v>
      </c>
      <c r="I166" s="9" t="s">
        <v>258</v>
      </c>
      <c r="J166" s="11">
        <v>42348</v>
      </c>
      <c r="K166" s="9" t="s">
        <v>277</v>
      </c>
      <c r="L166" s="9" t="s">
        <v>260</v>
      </c>
      <c r="M166" s="21">
        <v>2015</v>
      </c>
      <c r="N166" s="21">
        <f t="shared" si="22"/>
        <v>2015</v>
      </c>
      <c r="O166" s="21">
        <f>IF(AND($M166&lt;=O$1,$T166&gt;=O$1),O$1,"no")</f>
        <v>2016</v>
      </c>
      <c r="P166" s="21">
        <f>IF(AND($M166&lt;=P$1,$T166&gt;=P$1),P$1,"no")</f>
        <v>2017</v>
      </c>
      <c r="Q166" s="21">
        <f>IF(AND($M166&lt;=Q$1,$T166&gt;=Q$1),Q$1,"no")</f>
        <v>2018</v>
      </c>
      <c r="R166" s="21">
        <f t="shared" si="23"/>
        <v>2019</v>
      </c>
      <c r="S166" s="21" t="str">
        <f>IF(AND($M166&lt;=S$1,$T166&gt;=S$1),S$1,"no")</f>
        <v>no</v>
      </c>
      <c r="T166" s="9">
        <v>2019</v>
      </c>
      <c r="U166" s="9" t="s">
        <v>18</v>
      </c>
      <c r="V166" s="9">
        <v>0</v>
      </c>
      <c r="W166" s="9" t="s">
        <v>39</v>
      </c>
      <c r="X166" s="9">
        <v>0</v>
      </c>
      <c r="Y166" s="9">
        <v>1</v>
      </c>
      <c r="Z166" s="9">
        <v>0</v>
      </c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</row>
    <row r="167" spans="1:47" ht="12.75">
      <c r="A167" s="8" t="str">
        <f t="shared" si="16"/>
        <v>noRodrigo Rufeil</v>
      </c>
      <c r="B167" s="8" t="str">
        <f t="shared" si="17"/>
        <v>2019Rodrigo Rufeil</v>
      </c>
      <c r="C167" s="8" t="str">
        <f t="shared" si="18"/>
        <v>2018Rodrigo Rufeil</v>
      </c>
      <c r="D167" s="8" t="str">
        <f t="shared" si="19"/>
        <v>2017Rodrigo Rufeil</v>
      </c>
      <c r="E167" s="8" t="str">
        <f t="shared" si="20"/>
        <v>2016Rodrigo Rufeil</v>
      </c>
      <c r="F167" s="8" t="str">
        <f t="shared" si="21"/>
        <v>2015Rodrigo Rufeil</v>
      </c>
      <c r="G167" s="9">
        <v>6</v>
      </c>
      <c r="H167" s="10" t="s">
        <v>257</v>
      </c>
      <c r="I167" s="9" t="s">
        <v>258</v>
      </c>
      <c r="J167" s="11">
        <v>42348</v>
      </c>
      <c r="K167" s="9" t="s">
        <v>278</v>
      </c>
      <c r="L167" s="9" t="s">
        <v>260</v>
      </c>
      <c r="M167" s="21">
        <v>2015</v>
      </c>
      <c r="N167" s="21">
        <f t="shared" si="22"/>
        <v>2015</v>
      </c>
      <c r="O167" s="21">
        <f>IF(AND($M167&lt;=O$1,$T167&gt;=O$1),O$1,"no")</f>
        <v>2016</v>
      </c>
      <c r="P167" s="21">
        <f>IF(AND($M167&lt;=P$1,$T167&gt;=P$1),P$1,"no")</f>
        <v>2017</v>
      </c>
      <c r="Q167" s="21">
        <f>IF(AND($M167&lt;=Q$1,$T167&gt;=Q$1),Q$1,"no")</f>
        <v>2018</v>
      </c>
      <c r="R167" s="21">
        <f t="shared" si="23"/>
        <v>2019</v>
      </c>
      <c r="S167" s="21" t="str">
        <f>IF(AND($M167&lt;=S$1,$T167&gt;=S$1),S$1,"no")</f>
        <v>no</v>
      </c>
      <c r="T167" s="9">
        <v>2019</v>
      </c>
      <c r="U167" s="9" t="s">
        <v>18</v>
      </c>
      <c r="V167" s="9">
        <v>0</v>
      </c>
      <c r="W167" s="9" t="s">
        <v>32</v>
      </c>
      <c r="X167" s="9">
        <v>0</v>
      </c>
      <c r="Y167" s="9">
        <v>1</v>
      </c>
      <c r="Z167" s="9">
        <v>0</v>
      </c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</row>
    <row r="168" spans="1:47" ht="12.75">
      <c r="A168" s="8" t="str">
        <f t="shared" si="16"/>
        <v>noRicardo Sosa</v>
      </c>
      <c r="B168" s="8" t="str">
        <f t="shared" si="17"/>
        <v>2019Ricardo Sosa</v>
      </c>
      <c r="C168" s="8" t="str">
        <f t="shared" si="18"/>
        <v>2018Ricardo Sosa</v>
      </c>
      <c r="D168" s="8" t="str">
        <f t="shared" si="19"/>
        <v>2017Ricardo Sosa</v>
      </c>
      <c r="E168" s="8" t="str">
        <f t="shared" si="20"/>
        <v>2016Ricardo Sosa</v>
      </c>
      <c r="F168" s="8" t="str">
        <f t="shared" si="21"/>
        <v>2015Ricardo Sosa</v>
      </c>
      <c r="G168" s="9">
        <v>6</v>
      </c>
      <c r="H168" s="10" t="s">
        <v>257</v>
      </c>
      <c r="I168" s="9" t="s">
        <v>258</v>
      </c>
      <c r="J168" s="11">
        <v>42348</v>
      </c>
      <c r="K168" s="9" t="s">
        <v>279</v>
      </c>
      <c r="L168" s="9" t="s">
        <v>260</v>
      </c>
      <c r="M168" s="21">
        <v>2015</v>
      </c>
      <c r="N168" s="21">
        <f t="shared" si="22"/>
        <v>2015</v>
      </c>
      <c r="O168" s="21">
        <f>IF(AND($M168&lt;=O$1,$T168&gt;=O$1),O$1,"no")</f>
        <v>2016</v>
      </c>
      <c r="P168" s="21">
        <f>IF(AND($M168&lt;=P$1,$T168&gt;=P$1),P$1,"no")</f>
        <v>2017</v>
      </c>
      <c r="Q168" s="21">
        <f>IF(AND($M168&lt;=Q$1,$T168&gt;=Q$1),Q$1,"no")</f>
        <v>2018</v>
      </c>
      <c r="R168" s="21">
        <f t="shared" si="23"/>
        <v>2019</v>
      </c>
      <c r="S168" s="21" t="str">
        <f>IF(AND($M168&lt;=S$1,$T168&gt;=S$1),S$1,"no")</f>
        <v>no</v>
      </c>
      <c r="T168" s="9">
        <v>2019</v>
      </c>
      <c r="U168" s="9" t="s">
        <v>18</v>
      </c>
      <c r="V168" s="9">
        <v>0</v>
      </c>
      <c r="W168" s="9" t="s">
        <v>280</v>
      </c>
      <c r="X168" s="9">
        <v>0</v>
      </c>
      <c r="Y168" s="9">
        <v>1</v>
      </c>
      <c r="Z168" s="9">
        <v>0</v>
      </c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</row>
    <row r="169" spans="1:47" ht="12.75">
      <c r="A169" s="8" t="str">
        <f t="shared" si="16"/>
        <v>2020Sergio Busso</v>
      </c>
      <c r="B169" s="8" t="str">
        <f t="shared" si="17"/>
        <v>noSergio Busso</v>
      </c>
      <c r="C169" s="8" t="str">
        <f t="shared" si="18"/>
        <v>noSergio Busso</v>
      </c>
      <c r="D169" s="8" t="str">
        <f t="shared" si="19"/>
        <v>noSergio Busso</v>
      </c>
      <c r="E169" s="8" t="str">
        <f t="shared" si="20"/>
        <v>noSergio Busso</v>
      </c>
      <c r="F169" s="8" t="str">
        <f t="shared" si="21"/>
        <v>noSergio Busso</v>
      </c>
      <c r="G169" s="9">
        <v>6</v>
      </c>
      <c r="H169" s="10" t="s">
        <v>257</v>
      </c>
      <c r="I169" s="9" t="s">
        <v>281</v>
      </c>
      <c r="J169" s="11">
        <v>43809</v>
      </c>
      <c r="K169" s="9" t="s">
        <v>273</v>
      </c>
      <c r="L169" s="9" t="s">
        <v>284</v>
      </c>
      <c r="M169" s="21">
        <v>2019</v>
      </c>
      <c r="N169" s="21" t="str">
        <f t="shared" si="22"/>
        <v>no</v>
      </c>
      <c r="O169" s="21" t="str">
        <f>IF(AND($M169&lt;=O$1,$T169&gt;=O$1),O$1,"no")</f>
        <v>no</v>
      </c>
      <c r="P169" s="21" t="str">
        <f>IF(AND($M169&lt;=P$1,$T169&gt;=P$1),P$1,"no")</f>
        <v>no</v>
      </c>
      <c r="Q169" s="21" t="str">
        <f>IF(AND($M169&lt;=Q$1,$T169&gt;=Q$1),Q$1,"no")</f>
        <v>no</v>
      </c>
      <c r="R169" s="21" t="str">
        <f t="shared" si="23"/>
        <v>no</v>
      </c>
      <c r="S169" s="21">
        <f>IF(AND($M169&lt;=S$1,$T169&gt;=S$1),S$1,"no")</f>
        <v>2020</v>
      </c>
      <c r="T169" s="9" t="s">
        <v>50</v>
      </c>
      <c r="U169" s="9" t="s">
        <v>18</v>
      </c>
      <c r="V169" s="9">
        <v>0</v>
      </c>
      <c r="W169" s="9" t="s">
        <v>274</v>
      </c>
      <c r="X169" s="9">
        <v>0</v>
      </c>
      <c r="Y169" s="9">
        <v>1</v>
      </c>
      <c r="Z169" s="9">
        <v>0</v>
      </c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</row>
    <row r="170" spans="1:47" ht="12.75">
      <c r="A170" s="8" t="str">
        <f t="shared" si="16"/>
        <v>2020Pablo Javier De Chiara</v>
      </c>
      <c r="B170" s="8" t="str">
        <f t="shared" si="17"/>
        <v>noPablo Javier De Chiara</v>
      </c>
      <c r="C170" s="8" t="str">
        <f t="shared" si="18"/>
        <v>noPablo Javier De Chiara</v>
      </c>
      <c r="D170" s="8" t="str">
        <f t="shared" si="19"/>
        <v>noPablo Javier De Chiara</v>
      </c>
      <c r="E170" s="8" t="str">
        <f t="shared" si="20"/>
        <v>noPablo Javier De Chiara</v>
      </c>
      <c r="F170" s="8" t="str">
        <f t="shared" si="21"/>
        <v>noPablo Javier De Chiara</v>
      </c>
      <c r="G170" s="9">
        <v>6</v>
      </c>
      <c r="H170" s="10" t="s">
        <v>257</v>
      </c>
      <c r="I170" s="9" t="s">
        <v>281</v>
      </c>
      <c r="J170" s="11">
        <v>43809</v>
      </c>
      <c r="K170" s="9" t="s">
        <v>283</v>
      </c>
      <c r="L170" s="9" t="s">
        <v>284</v>
      </c>
      <c r="M170" s="21">
        <v>2019</v>
      </c>
      <c r="N170" s="21" t="str">
        <f t="shared" si="22"/>
        <v>no</v>
      </c>
      <c r="O170" s="21" t="str">
        <f>IF(AND($M170&lt;=O$1,$T170&gt;=O$1),O$1,"no")</f>
        <v>no</v>
      </c>
      <c r="P170" s="21" t="str">
        <f>IF(AND($M170&lt;=P$1,$T170&gt;=P$1),P$1,"no")</f>
        <v>no</v>
      </c>
      <c r="Q170" s="21" t="str">
        <f>IF(AND($M170&lt;=Q$1,$T170&gt;=Q$1),Q$1,"no")</f>
        <v>no</v>
      </c>
      <c r="R170" s="21" t="str">
        <f t="shared" si="23"/>
        <v>no</v>
      </c>
      <c r="S170" s="21">
        <f>IF(AND($M170&lt;=S$1,$T170&gt;=S$1),S$1,"no")</f>
        <v>2020</v>
      </c>
      <c r="T170" s="9" t="s">
        <v>50</v>
      </c>
      <c r="U170" s="9" t="s">
        <v>18</v>
      </c>
      <c r="V170" s="9">
        <v>0</v>
      </c>
      <c r="W170" s="9" t="s">
        <v>276</v>
      </c>
      <c r="X170" s="9">
        <v>0</v>
      </c>
      <c r="Y170" s="9">
        <v>1</v>
      </c>
      <c r="Z170" s="9">
        <v>0</v>
      </c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</row>
    <row r="171" spans="1:47" ht="12.75">
      <c r="A171" s="8" t="str">
        <f t="shared" si="16"/>
        <v>2020Walter Mario Grahovac</v>
      </c>
      <c r="B171" s="8" t="str">
        <f t="shared" si="17"/>
        <v>noWalter Mario Grahovac</v>
      </c>
      <c r="C171" s="8" t="str">
        <f t="shared" si="18"/>
        <v>noWalter Mario Grahovac</v>
      </c>
      <c r="D171" s="8" t="str">
        <f t="shared" si="19"/>
        <v>noWalter Mario Grahovac</v>
      </c>
      <c r="E171" s="8" t="str">
        <f t="shared" si="20"/>
        <v>noWalter Mario Grahovac</v>
      </c>
      <c r="F171" s="8" t="str">
        <f t="shared" si="21"/>
        <v>noWalter Mario Grahovac</v>
      </c>
      <c r="G171" s="9">
        <v>6</v>
      </c>
      <c r="H171" s="10" t="s">
        <v>257</v>
      </c>
      <c r="I171" s="9" t="s">
        <v>281</v>
      </c>
      <c r="J171" s="11">
        <v>43809</v>
      </c>
      <c r="K171" s="9" t="s">
        <v>285</v>
      </c>
      <c r="L171" s="9" t="s">
        <v>284</v>
      </c>
      <c r="M171" s="21">
        <v>2019</v>
      </c>
      <c r="N171" s="21" t="str">
        <f t="shared" si="22"/>
        <v>no</v>
      </c>
      <c r="O171" s="21" t="str">
        <f>IF(AND($M171&lt;=O$1,$T171&gt;=O$1),O$1,"no")</f>
        <v>no</v>
      </c>
      <c r="P171" s="21" t="str">
        <f>IF(AND($M171&lt;=P$1,$T171&gt;=P$1),P$1,"no")</f>
        <v>no</v>
      </c>
      <c r="Q171" s="21" t="str">
        <f>IF(AND($M171&lt;=Q$1,$T171&gt;=Q$1),Q$1,"no")</f>
        <v>no</v>
      </c>
      <c r="R171" s="21" t="str">
        <f t="shared" si="23"/>
        <v>no</v>
      </c>
      <c r="S171" s="21">
        <f>IF(AND($M171&lt;=S$1,$T171&gt;=S$1),S$1,"no")</f>
        <v>2020</v>
      </c>
      <c r="T171" s="9" t="s">
        <v>50</v>
      </c>
      <c r="U171" s="9" t="s">
        <v>18</v>
      </c>
      <c r="V171" s="9">
        <v>0</v>
      </c>
      <c r="W171" s="9" t="s">
        <v>27</v>
      </c>
      <c r="X171" s="9">
        <v>0</v>
      </c>
      <c r="Y171" s="9">
        <v>1</v>
      </c>
      <c r="Z171" s="9">
        <v>0</v>
      </c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</row>
    <row r="172" spans="1:47" ht="12.75">
      <c r="A172" s="8" t="str">
        <f t="shared" si="16"/>
        <v>2020Osvaldo Giordano</v>
      </c>
      <c r="B172" s="8" t="str">
        <f t="shared" si="17"/>
        <v>noOsvaldo Giordano</v>
      </c>
      <c r="C172" s="8" t="str">
        <f t="shared" si="18"/>
        <v>noOsvaldo Giordano</v>
      </c>
      <c r="D172" s="8" t="str">
        <f t="shared" si="19"/>
        <v>noOsvaldo Giordano</v>
      </c>
      <c r="E172" s="8" t="str">
        <f t="shared" si="20"/>
        <v>noOsvaldo Giordano</v>
      </c>
      <c r="F172" s="8" t="str">
        <f t="shared" si="21"/>
        <v>noOsvaldo Giordano</v>
      </c>
      <c r="G172" s="9">
        <v>6</v>
      </c>
      <c r="H172" s="10" t="s">
        <v>257</v>
      </c>
      <c r="I172" s="9" t="s">
        <v>281</v>
      </c>
      <c r="J172" s="11">
        <v>43809</v>
      </c>
      <c r="K172" s="9" t="s">
        <v>261</v>
      </c>
      <c r="L172" s="9" t="s">
        <v>284</v>
      </c>
      <c r="M172" s="21">
        <v>2019</v>
      </c>
      <c r="N172" s="21" t="str">
        <f t="shared" si="22"/>
        <v>no</v>
      </c>
      <c r="O172" s="21" t="str">
        <f>IF(AND($M172&lt;=O$1,$T172&gt;=O$1),O$1,"no")</f>
        <v>no</v>
      </c>
      <c r="P172" s="21" t="str">
        <f>IF(AND($M172&lt;=P$1,$T172&gt;=P$1),P$1,"no")</f>
        <v>no</v>
      </c>
      <c r="Q172" s="21" t="str">
        <f>IF(AND($M172&lt;=Q$1,$T172&gt;=Q$1),Q$1,"no")</f>
        <v>no</v>
      </c>
      <c r="R172" s="21" t="str">
        <f t="shared" si="23"/>
        <v>no</v>
      </c>
      <c r="S172" s="21">
        <f>IF(AND($M172&lt;=S$1,$T172&gt;=S$1),S$1,"no")</f>
        <v>2020</v>
      </c>
      <c r="T172" s="9" t="s">
        <v>50</v>
      </c>
      <c r="U172" s="9" t="s">
        <v>18</v>
      </c>
      <c r="V172" s="9">
        <v>0</v>
      </c>
      <c r="W172" s="9" t="s">
        <v>262</v>
      </c>
      <c r="X172" s="9">
        <v>0</v>
      </c>
      <c r="Y172" s="9">
        <v>1</v>
      </c>
      <c r="Z172" s="9">
        <v>0</v>
      </c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</row>
    <row r="173" spans="1:47" ht="12.75">
      <c r="A173" s="8" t="str">
        <f t="shared" si="16"/>
        <v>2020Facundo Torres</v>
      </c>
      <c r="B173" s="8" t="str">
        <f t="shared" si="17"/>
        <v>noFacundo Torres</v>
      </c>
      <c r="C173" s="8" t="str">
        <f t="shared" si="18"/>
        <v>noFacundo Torres</v>
      </c>
      <c r="D173" s="8" t="str">
        <f t="shared" si="19"/>
        <v>noFacundo Torres</v>
      </c>
      <c r="E173" s="8" t="str">
        <f t="shared" si="20"/>
        <v>noFacundo Torres</v>
      </c>
      <c r="F173" s="8" t="str">
        <f t="shared" si="21"/>
        <v>noFacundo Torres</v>
      </c>
      <c r="G173" s="9">
        <v>6</v>
      </c>
      <c r="H173" s="10" t="s">
        <v>257</v>
      </c>
      <c r="I173" s="9" t="s">
        <v>281</v>
      </c>
      <c r="J173" s="11">
        <v>43809</v>
      </c>
      <c r="K173" s="9" t="s">
        <v>286</v>
      </c>
      <c r="L173" s="9" t="s">
        <v>284</v>
      </c>
      <c r="M173" s="21">
        <v>2019</v>
      </c>
      <c r="N173" s="21" t="str">
        <f t="shared" si="22"/>
        <v>no</v>
      </c>
      <c r="O173" s="21" t="str">
        <f>IF(AND($M173&lt;=O$1,$T173&gt;=O$1),O$1,"no")</f>
        <v>no</v>
      </c>
      <c r="P173" s="21" t="str">
        <f>IF(AND($M173&lt;=P$1,$T173&gt;=P$1),P$1,"no")</f>
        <v>no</v>
      </c>
      <c r="Q173" s="21" t="str">
        <f>IF(AND($M173&lt;=Q$1,$T173&gt;=Q$1),Q$1,"no")</f>
        <v>no</v>
      </c>
      <c r="R173" s="21" t="str">
        <f t="shared" si="23"/>
        <v>no</v>
      </c>
      <c r="S173" s="21">
        <f>IF(AND($M173&lt;=S$1,$T173&gt;=S$1),S$1,"no")</f>
        <v>2020</v>
      </c>
      <c r="T173" s="9" t="s">
        <v>50</v>
      </c>
      <c r="U173" s="9" t="s">
        <v>18</v>
      </c>
      <c r="V173" s="9">
        <v>0</v>
      </c>
      <c r="W173" s="9" t="s">
        <v>41</v>
      </c>
      <c r="X173" s="9">
        <v>0</v>
      </c>
      <c r="Y173" s="9">
        <v>1</v>
      </c>
      <c r="Z173" s="9">
        <v>0</v>
      </c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</row>
    <row r="174" spans="1:47" ht="12.75">
      <c r="A174" s="8" t="str">
        <f t="shared" si="16"/>
        <v>2020Eduardo Luis Accastello</v>
      </c>
      <c r="B174" s="8" t="str">
        <f t="shared" si="17"/>
        <v>noEduardo Luis Accastello</v>
      </c>
      <c r="C174" s="8" t="str">
        <f t="shared" si="18"/>
        <v>noEduardo Luis Accastello</v>
      </c>
      <c r="D174" s="8" t="str">
        <f t="shared" si="19"/>
        <v>noEduardo Luis Accastello</v>
      </c>
      <c r="E174" s="8" t="str">
        <f t="shared" si="20"/>
        <v>noEduardo Luis Accastello</v>
      </c>
      <c r="F174" s="8" t="str">
        <f t="shared" si="21"/>
        <v>noEduardo Luis Accastello</v>
      </c>
      <c r="G174" s="9">
        <v>6</v>
      </c>
      <c r="H174" s="10" t="s">
        <v>257</v>
      </c>
      <c r="I174" s="9" t="s">
        <v>281</v>
      </c>
      <c r="J174" s="11">
        <v>43809</v>
      </c>
      <c r="K174" s="9" t="s">
        <v>287</v>
      </c>
      <c r="L174" s="9" t="s">
        <v>284</v>
      </c>
      <c r="M174" s="21">
        <v>2019</v>
      </c>
      <c r="N174" s="21" t="str">
        <f t="shared" si="22"/>
        <v>no</v>
      </c>
      <c r="O174" s="21" t="str">
        <f>IF(AND($M174&lt;=O$1,$T174&gt;=O$1),O$1,"no")</f>
        <v>no</v>
      </c>
      <c r="P174" s="21" t="str">
        <f>IF(AND($M174&lt;=P$1,$T174&gt;=P$1),P$1,"no")</f>
        <v>no</v>
      </c>
      <c r="Q174" s="21" t="str">
        <f>IF(AND($M174&lt;=Q$1,$T174&gt;=Q$1),Q$1,"no")</f>
        <v>no</v>
      </c>
      <c r="R174" s="21" t="str">
        <f t="shared" si="23"/>
        <v>no</v>
      </c>
      <c r="S174" s="21">
        <f>IF(AND($M174&lt;=S$1,$T174&gt;=S$1),S$1,"no")</f>
        <v>2020</v>
      </c>
      <c r="T174" s="9" t="s">
        <v>50</v>
      </c>
      <c r="U174" s="9" t="s">
        <v>18</v>
      </c>
      <c r="V174" s="9">
        <v>0</v>
      </c>
      <c r="W174" s="9" t="s">
        <v>272</v>
      </c>
      <c r="X174" s="9">
        <v>0</v>
      </c>
      <c r="Y174" s="9">
        <v>1</v>
      </c>
      <c r="Z174" s="9">
        <v>0</v>
      </c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</row>
    <row r="175" spans="1:47" ht="12.75">
      <c r="A175" s="8" t="str">
        <f t="shared" si="16"/>
        <v>2020Julián María López</v>
      </c>
      <c r="B175" s="8" t="str">
        <f t="shared" si="17"/>
        <v>noJulián María López</v>
      </c>
      <c r="C175" s="8" t="str">
        <f t="shared" si="18"/>
        <v>noJulián María López</v>
      </c>
      <c r="D175" s="8" t="str">
        <f t="shared" si="19"/>
        <v>noJulián María López</v>
      </c>
      <c r="E175" s="8" t="str">
        <f t="shared" si="20"/>
        <v>noJulián María López</v>
      </c>
      <c r="F175" s="8" t="str">
        <f t="shared" si="21"/>
        <v>noJulián María López</v>
      </c>
      <c r="G175" s="9">
        <v>6</v>
      </c>
      <c r="H175" s="10" t="s">
        <v>257</v>
      </c>
      <c r="I175" s="9" t="s">
        <v>281</v>
      </c>
      <c r="J175" s="11">
        <v>43809</v>
      </c>
      <c r="K175" s="9" t="s">
        <v>288</v>
      </c>
      <c r="L175" s="9" t="s">
        <v>284</v>
      </c>
      <c r="M175" s="21">
        <v>2019</v>
      </c>
      <c r="N175" s="21" t="str">
        <f t="shared" si="22"/>
        <v>no</v>
      </c>
      <c r="O175" s="21" t="str">
        <f>IF(AND($M175&lt;=O$1,$T175&gt;=O$1),O$1,"no")</f>
        <v>no</v>
      </c>
      <c r="P175" s="21" t="str">
        <f>IF(AND($M175&lt;=P$1,$T175&gt;=P$1),P$1,"no")</f>
        <v>no</v>
      </c>
      <c r="Q175" s="21" t="str">
        <f>IF(AND($M175&lt;=Q$1,$T175&gt;=Q$1),Q$1,"no")</f>
        <v>no</v>
      </c>
      <c r="R175" s="21" t="str">
        <f t="shared" si="23"/>
        <v>no</v>
      </c>
      <c r="S175" s="21">
        <f>IF(AND($M175&lt;=S$1,$T175&gt;=S$1),S$1,"no")</f>
        <v>2020</v>
      </c>
      <c r="T175" s="9" t="s">
        <v>50</v>
      </c>
      <c r="U175" s="9" t="s">
        <v>18</v>
      </c>
      <c r="V175" s="9">
        <v>0</v>
      </c>
      <c r="W175" s="9" t="s">
        <v>61</v>
      </c>
      <c r="X175" s="9">
        <v>0</v>
      </c>
      <c r="Y175" s="9">
        <v>1</v>
      </c>
      <c r="Z175" s="9">
        <v>0</v>
      </c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</row>
    <row r="176" spans="1:47" ht="12.75">
      <c r="A176" s="8" t="str">
        <f t="shared" si="16"/>
        <v>2020Ricardo Sosa</v>
      </c>
      <c r="B176" s="8" t="str">
        <f t="shared" si="17"/>
        <v>noRicardo Sosa</v>
      </c>
      <c r="C176" s="8" t="str">
        <f t="shared" si="18"/>
        <v>noRicardo Sosa</v>
      </c>
      <c r="D176" s="8" t="str">
        <f t="shared" si="19"/>
        <v>noRicardo Sosa</v>
      </c>
      <c r="E176" s="8" t="str">
        <f t="shared" si="20"/>
        <v>noRicardo Sosa</v>
      </c>
      <c r="F176" s="8" t="str">
        <f t="shared" si="21"/>
        <v>noRicardo Sosa</v>
      </c>
      <c r="G176" s="9">
        <v>6</v>
      </c>
      <c r="H176" s="10" t="s">
        <v>257</v>
      </c>
      <c r="I176" s="9" t="s">
        <v>281</v>
      </c>
      <c r="J176" s="11">
        <v>43809</v>
      </c>
      <c r="K176" s="9" t="s">
        <v>279</v>
      </c>
      <c r="L176" s="9" t="s">
        <v>284</v>
      </c>
      <c r="M176" s="21">
        <v>2019</v>
      </c>
      <c r="N176" s="21" t="str">
        <f t="shared" si="22"/>
        <v>no</v>
      </c>
      <c r="O176" s="21" t="str">
        <f>IF(AND($M176&lt;=O$1,$T176&gt;=O$1),O$1,"no")</f>
        <v>no</v>
      </c>
      <c r="P176" s="21" t="str">
        <f>IF(AND($M176&lt;=P$1,$T176&gt;=P$1),P$1,"no")</f>
        <v>no</v>
      </c>
      <c r="Q176" s="21" t="str">
        <f>IF(AND($M176&lt;=Q$1,$T176&gt;=Q$1),Q$1,"no")</f>
        <v>no</v>
      </c>
      <c r="R176" s="21" t="str">
        <f t="shared" si="23"/>
        <v>no</v>
      </c>
      <c r="S176" s="21">
        <f>IF(AND($M176&lt;=S$1,$T176&gt;=S$1),S$1,"no")</f>
        <v>2020</v>
      </c>
      <c r="T176" s="9" t="s">
        <v>50</v>
      </c>
      <c r="U176" s="9" t="s">
        <v>18</v>
      </c>
      <c r="V176" s="9">
        <v>0</v>
      </c>
      <c r="W176" s="9" t="s">
        <v>120</v>
      </c>
      <c r="X176" s="9">
        <v>0</v>
      </c>
      <c r="Y176" s="9">
        <v>1</v>
      </c>
      <c r="Z176" s="9">
        <v>0</v>
      </c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</row>
    <row r="177" spans="1:47" ht="12.75">
      <c r="A177" s="8" t="str">
        <f t="shared" si="16"/>
        <v>2020Diego Cardozo</v>
      </c>
      <c r="B177" s="8" t="str">
        <f t="shared" si="17"/>
        <v>noDiego Cardozo</v>
      </c>
      <c r="C177" s="8" t="str">
        <f t="shared" si="18"/>
        <v>noDiego Cardozo</v>
      </c>
      <c r="D177" s="8" t="str">
        <f t="shared" si="19"/>
        <v>noDiego Cardozo</v>
      </c>
      <c r="E177" s="8" t="str">
        <f t="shared" si="20"/>
        <v>noDiego Cardozo</v>
      </c>
      <c r="F177" s="8" t="str">
        <f t="shared" si="21"/>
        <v>noDiego Cardozo</v>
      </c>
      <c r="G177" s="9">
        <v>6</v>
      </c>
      <c r="H177" s="10" t="s">
        <v>257</v>
      </c>
      <c r="I177" s="9" t="s">
        <v>281</v>
      </c>
      <c r="J177" s="11">
        <v>43809</v>
      </c>
      <c r="K177" s="9" t="s">
        <v>289</v>
      </c>
      <c r="L177" s="9" t="s">
        <v>284</v>
      </c>
      <c r="M177" s="21">
        <v>2019</v>
      </c>
      <c r="N177" s="21" t="str">
        <f t="shared" si="22"/>
        <v>no</v>
      </c>
      <c r="O177" s="21" t="str">
        <f>IF(AND($M177&lt;=O$1,$T177&gt;=O$1),O$1,"no")</f>
        <v>no</v>
      </c>
      <c r="P177" s="21" t="str">
        <f>IF(AND($M177&lt;=P$1,$T177&gt;=P$1),P$1,"no")</f>
        <v>no</v>
      </c>
      <c r="Q177" s="21" t="str">
        <f>IF(AND($M177&lt;=Q$1,$T177&gt;=Q$1),Q$1,"no")</f>
        <v>no</v>
      </c>
      <c r="R177" s="21" t="str">
        <f t="shared" si="23"/>
        <v>no</v>
      </c>
      <c r="S177" s="21">
        <f>IF(AND($M177&lt;=S$1,$T177&gt;=S$1),S$1,"no")</f>
        <v>2020</v>
      </c>
      <c r="T177" s="9" t="s">
        <v>50</v>
      </c>
      <c r="U177" s="9" t="s">
        <v>18</v>
      </c>
      <c r="V177" s="9">
        <v>0</v>
      </c>
      <c r="W177" s="9" t="s">
        <v>35</v>
      </c>
      <c r="X177" s="9">
        <v>0</v>
      </c>
      <c r="Y177" s="9">
        <v>1</v>
      </c>
      <c r="Z177" s="9">
        <v>0</v>
      </c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</row>
    <row r="178" spans="1:47" ht="12.75">
      <c r="A178" s="8" t="str">
        <f t="shared" si="16"/>
        <v>2020Fabián López</v>
      </c>
      <c r="B178" s="8" t="str">
        <f t="shared" si="17"/>
        <v>noFabián López</v>
      </c>
      <c r="C178" s="8" t="str">
        <f t="shared" si="18"/>
        <v>noFabián López</v>
      </c>
      <c r="D178" s="8" t="str">
        <f t="shared" si="19"/>
        <v>noFabián López</v>
      </c>
      <c r="E178" s="8" t="str">
        <f t="shared" si="20"/>
        <v>noFabián López</v>
      </c>
      <c r="F178" s="8" t="str">
        <f t="shared" si="21"/>
        <v>noFabián López</v>
      </c>
      <c r="G178" s="9">
        <v>6</v>
      </c>
      <c r="H178" s="10" t="s">
        <v>257</v>
      </c>
      <c r="I178" s="9" t="s">
        <v>281</v>
      </c>
      <c r="J178" s="11">
        <v>43809</v>
      </c>
      <c r="K178" s="9" t="s">
        <v>269</v>
      </c>
      <c r="L178" s="9" t="s">
        <v>284</v>
      </c>
      <c r="M178" s="21">
        <v>2019</v>
      </c>
      <c r="N178" s="21" t="str">
        <f t="shared" si="22"/>
        <v>no</v>
      </c>
      <c r="O178" s="21" t="str">
        <f>IF(AND($M178&lt;=O$1,$T178&gt;=O$1),O$1,"no")</f>
        <v>no</v>
      </c>
      <c r="P178" s="21" t="str">
        <f>IF(AND($M178&lt;=P$1,$T178&gt;=P$1),P$1,"no")</f>
        <v>no</v>
      </c>
      <c r="Q178" s="21" t="str">
        <f>IF(AND($M178&lt;=Q$1,$T178&gt;=Q$1),Q$1,"no")</f>
        <v>no</v>
      </c>
      <c r="R178" s="21" t="str">
        <f t="shared" si="23"/>
        <v>no</v>
      </c>
      <c r="S178" s="21">
        <f>IF(AND($M178&lt;=S$1,$T178&gt;=S$1),S$1,"no")</f>
        <v>2020</v>
      </c>
      <c r="T178" s="9" t="s">
        <v>50</v>
      </c>
      <c r="U178" s="9" t="s">
        <v>18</v>
      </c>
      <c r="V178" s="9">
        <v>0</v>
      </c>
      <c r="W178" s="9" t="s">
        <v>118</v>
      </c>
      <c r="X178" s="9">
        <v>0</v>
      </c>
      <c r="Y178" s="9">
        <v>1</v>
      </c>
      <c r="Z178" s="9">
        <v>0</v>
      </c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</row>
    <row r="179" spans="1:47" ht="12.75">
      <c r="A179" s="8" t="str">
        <f t="shared" si="16"/>
        <v>2020Omar Hugo Sereno</v>
      </c>
      <c r="B179" s="8" t="str">
        <f t="shared" si="17"/>
        <v>noOmar Hugo Sereno</v>
      </c>
      <c r="C179" s="8" t="str">
        <f t="shared" si="18"/>
        <v>noOmar Hugo Sereno</v>
      </c>
      <c r="D179" s="8" t="str">
        <f t="shared" si="19"/>
        <v>noOmar Hugo Sereno</v>
      </c>
      <c r="E179" s="8" t="str">
        <f t="shared" si="20"/>
        <v>noOmar Hugo Sereno</v>
      </c>
      <c r="F179" s="8" t="str">
        <f t="shared" si="21"/>
        <v>noOmar Hugo Sereno</v>
      </c>
      <c r="G179" s="9">
        <v>6</v>
      </c>
      <c r="H179" s="10" t="s">
        <v>257</v>
      </c>
      <c r="I179" s="9" t="s">
        <v>281</v>
      </c>
      <c r="J179" s="11">
        <v>43809</v>
      </c>
      <c r="K179" s="9" t="s">
        <v>290</v>
      </c>
      <c r="L179" s="9" t="s">
        <v>284</v>
      </c>
      <c r="M179" s="21">
        <v>2019</v>
      </c>
      <c r="N179" s="21" t="str">
        <f t="shared" si="22"/>
        <v>no</v>
      </c>
      <c r="O179" s="21" t="str">
        <f>IF(AND($M179&lt;=O$1,$T179&gt;=O$1),O$1,"no")</f>
        <v>no</v>
      </c>
      <c r="P179" s="21" t="str">
        <f>IF(AND($M179&lt;=P$1,$T179&gt;=P$1),P$1,"no")</f>
        <v>no</v>
      </c>
      <c r="Q179" s="21" t="str">
        <f>IF(AND($M179&lt;=Q$1,$T179&gt;=Q$1),Q$1,"no")</f>
        <v>no</v>
      </c>
      <c r="R179" s="21" t="str">
        <f t="shared" si="23"/>
        <v>no</v>
      </c>
      <c r="S179" s="21">
        <f>IF(AND($M179&lt;=S$1,$T179&gt;=S$1),S$1,"no")</f>
        <v>2020</v>
      </c>
      <c r="T179" s="9" t="s">
        <v>50</v>
      </c>
      <c r="U179" s="9" t="s">
        <v>18</v>
      </c>
      <c r="V179" s="9">
        <v>0</v>
      </c>
      <c r="W179" s="9" t="s">
        <v>39</v>
      </c>
      <c r="X179" s="9">
        <v>0</v>
      </c>
      <c r="Y179" s="9">
        <v>1</v>
      </c>
      <c r="Z179" s="9">
        <v>0</v>
      </c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</row>
    <row r="180" spans="1:47" ht="12.75">
      <c r="A180" s="8" t="str">
        <f t="shared" si="16"/>
        <v>2020Alfonso Mosquera</v>
      </c>
      <c r="B180" s="8" t="str">
        <f t="shared" si="17"/>
        <v>noAlfonso Mosquera</v>
      </c>
      <c r="C180" s="8" t="str">
        <f t="shared" si="18"/>
        <v>noAlfonso Mosquera</v>
      </c>
      <c r="D180" s="8" t="str">
        <f t="shared" si="19"/>
        <v>noAlfonso Mosquera</v>
      </c>
      <c r="E180" s="8" t="str">
        <f t="shared" si="20"/>
        <v>noAlfonso Mosquera</v>
      </c>
      <c r="F180" s="8" t="str">
        <f t="shared" si="21"/>
        <v>noAlfonso Mosquera</v>
      </c>
      <c r="G180" s="9">
        <v>6</v>
      </c>
      <c r="H180" s="10" t="s">
        <v>257</v>
      </c>
      <c r="I180" s="9" t="s">
        <v>281</v>
      </c>
      <c r="J180" s="11">
        <v>43809</v>
      </c>
      <c r="K180" s="9" t="s">
        <v>291</v>
      </c>
      <c r="L180" s="9" t="s">
        <v>284</v>
      </c>
      <c r="M180" s="21">
        <v>2019</v>
      </c>
      <c r="N180" s="21" t="str">
        <f t="shared" si="22"/>
        <v>no</v>
      </c>
      <c r="O180" s="21" t="str">
        <f>IF(AND($M180&lt;=O$1,$T180&gt;=O$1),O$1,"no")</f>
        <v>no</v>
      </c>
      <c r="P180" s="21" t="str">
        <f>IF(AND($M180&lt;=P$1,$T180&gt;=P$1),P$1,"no")</f>
        <v>no</v>
      </c>
      <c r="Q180" s="21" t="str">
        <f>IF(AND($M180&lt;=Q$1,$T180&gt;=Q$1),Q$1,"no")</f>
        <v>no</v>
      </c>
      <c r="R180" s="21" t="str">
        <f t="shared" si="23"/>
        <v>no</v>
      </c>
      <c r="S180" s="21">
        <f>IF(AND($M180&lt;=S$1,$T180&gt;=S$1),S$1,"no")</f>
        <v>2020</v>
      </c>
      <c r="T180" s="9" t="s">
        <v>50</v>
      </c>
      <c r="U180" s="9" t="s">
        <v>18</v>
      </c>
      <c r="V180" s="9">
        <v>0</v>
      </c>
      <c r="W180" s="9" t="s">
        <v>23</v>
      </c>
      <c r="X180" s="9">
        <v>0</v>
      </c>
      <c r="Y180" s="9">
        <v>1</v>
      </c>
      <c r="Z180" s="9">
        <v>0</v>
      </c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</row>
    <row r="181" spans="1:47" ht="12.75">
      <c r="A181" s="8" t="str">
        <f t="shared" si="16"/>
        <v>2020Silvina Rivero</v>
      </c>
      <c r="B181" s="8" t="str">
        <f t="shared" si="17"/>
        <v>noSilvina Rivero</v>
      </c>
      <c r="C181" s="8" t="str">
        <f t="shared" si="18"/>
        <v>noSilvina Rivero</v>
      </c>
      <c r="D181" s="8" t="str">
        <f t="shared" si="19"/>
        <v>noSilvina Rivero</v>
      </c>
      <c r="E181" s="8" t="str">
        <f t="shared" si="20"/>
        <v>noSilvina Rivero</v>
      </c>
      <c r="F181" s="8" t="str">
        <f t="shared" si="21"/>
        <v>noSilvina Rivero</v>
      </c>
      <c r="G181" s="9">
        <v>6</v>
      </c>
      <c r="H181" s="10" t="s">
        <v>257</v>
      </c>
      <c r="I181" s="9" t="s">
        <v>281</v>
      </c>
      <c r="J181" s="11">
        <v>43809</v>
      </c>
      <c r="K181" s="9" t="s">
        <v>292</v>
      </c>
      <c r="L181" s="9" t="s">
        <v>284</v>
      </c>
      <c r="M181" s="21">
        <v>2019</v>
      </c>
      <c r="N181" s="21" t="str">
        <f t="shared" si="22"/>
        <v>no</v>
      </c>
      <c r="O181" s="21" t="str">
        <f>IF(AND($M181&lt;=O$1,$T181&gt;=O$1),O$1,"no")</f>
        <v>no</v>
      </c>
      <c r="P181" s="21" t="str">
        <f>IF(AND($M181&lt;=P$1,$T181&gt;=P$1),P$1,"no")</f>
        <v>no</v>
      </c>
      <c r="Q181" s="21" t="str">
        <f>IF(AND($M181&lt;=Q$1,$T181&gt;=Q$1),Q$1,"no")</f>
        <v>no</v>
      </c>
      <c r="R181" s="21" t="str">
        <f t="shared" si="23"/>
        <v>no</v>
      </c>
      <c r="S181" s="21">
        <f>IF(AND($M181&lt;=S$1,$T181&gt;=S$1),S$1,"no")</f>
        <v>2020</v>
      </c>
      <c r="T181" s="9" t="s">
        <v>50</v>
      </c>
      <c r="U181" s="9" t="s">
        <v>34</v>
      </c>
      <c r="V181" s="9">
        <v>1</v>
      </c>
      <c r="W181" s="9" t="s">
        <v>293</v>
      </c>
      <c r="X181" s="9">
        <v>0</v>
      </c>
      <c r="Y181" s="9">
        <v>1</v>
      </c>
      <c r="Z181" s="9">
        <v>0</v>
      </c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</row>
    <row r="182" spans="1:47" ht="12.75">
      <c r="A182" s="8" t="str">
        <f t="shared" si="16"/>
        <v>2020Juan Carlos Massei</v>
      </c>
      <c r="B182" s="8" t="str">
        <f t="shared" si="17"/>
        <v>noJuan Carlos Massei</v>
      </c>
      <c r="C182" s="8" t="str">
        <f t="shared" si="18"/>
        <v>noJuan Carlos Massei</v>
      </c>
      <c r="D182" s="8" t="str">
        <f t="shared" si="19"/>
        <v>noJuan Carlos Massei</v>
      </c>
      <c r="E182" s="8" t="str">
        <f t="shared" si="20"/>
        <v>noJuan Carlos Massei</v>
      </c>
      <c r="F182" s="8" t="str">
        <f t="shared" si="21"/>
        <v>noJuan Carlos Massei</v>
      </c>
      <c r="G182" s="9">
        <v>6</v>
      </c>
      <c r="H182" s="10" t="s">
        <v>257</v>
      </c>
      <c r="I182" s="9" t="s">
        <v>281</v>
      </c>
      <c r="J182" s="11">
        <v>43809</v>
      </c>
      <c r="K182" s="9" t="s">
        <v>259</v>
      </c>
      <c r="L182" s="9" t="s">
        <v>284</v>
      </c>
      <c r="M182" s="21">
        <v>2019</v>
      </c>
      <c r="N182" s="21" t="str">
        <f t="shared" si="22"/>
        <v>no</v>
      </c>
      <c r="O182" s="21" t="str">
        <f>IF(AND($M182&lt;=O$1,$T182&gt;=O$1),O$1,"no")</f>
        <v>no</v>
      </c>
      <c r="P182" s="21" t="str">
        <f>IF(AND($M182&lt;=P$1,$T182&gt;=P$1),P$1,"no")</f>
        <v>no</v>
      </c>
      <c r="Q182" s="21" t="str">
        <f>IF(AND($M182&lt;=Q$1,$T182&gt;=Q$1),Q$1,"no")</f>
        <v>no</v>
      </c>
      <c r="R182" s="21" t="str">
        <f t="shared" si="23"/>
        <v>no</v>
      </c>
      <c r="S182" s="21">
        <f>IF(AND($M182&lt;=S$1,$T182&gt;=S$1),S$1,"no")</f>
        <v>2020</v>
      </c>
      <c r="T182" s="9" t="s">
        <v>50</v>
      </c>
      <c r="U182" s="9" t="s">
        <v>18</v>
      </c>
      <c r="V182" s="9">
        <v>0</v>
      </c>
      <c r="W182" s="9" t="s">
        <v>32</v>
      </c>
      <c r="X182" s="9">
        <v>0</v>
      </c>
      <c r="Y182" s="9">
        <v>1</v>
      </c>
      <c r="Z182" s="9">
        <v>0</v>
      </c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</row>
    <row r="183" spans="1:47" ht="12.75">
      <c r="A183" s="8" t="str">
        <f t="shared" si="16"/>
        <v>2020Claudia Roxana Martínez</v>
      </c>
      <c r="B183" s="8" t="str">
        <f t="shared" si="17"/>
        <v>noClaudia Roxana Martínez</v>
      </c>
      <c r="C183" s="8" t="str">
        <f t="shared" si="18"/>
        <v>noClaudia Roxana Martínez</v>
      </c>
      <c r="D183" s="8" t="str">
        <f t="shared" si="19"/>
        <v>noClaudia Roxana Martínez</v>
      </c>
      <c r="E183" s="8" t="str">
        <f t="shared" si="20"/>
        <v>noClaudia Roxana Martínez</v>
      </c>
      <c r="F183" s="8" t="str">
        <f t="shared" si="21"/>
        <v>noClaudia Roxana Martínez</v>
      </c>
      <c r="G183" s="9">
        <v>6</v>
      </c>
      <c r="H183" s="10" t="s">
        <v>257</v>
      </c>
      <c r="I183" s="9" t="s">
        <v>281</v>
      </c>
      <c r="J183" s="11">
        <v>43809</v>
      </c>
      <c r="K183" s="9" t="s">
        <v>294</v>
      </c>
      <c r="L183" s="9" t="s">
        <v>284</v>
      </c>
      <c r="M183" s="21">
        <v>2019</v>
      </c>
      <c r="N183" s="21" t="str">
        <f t="shared" si="22"/>
        <v>no</v>
      </c>
      <c r="O183" s="21" t="str">
        <f>IF(AND($M183&lt;=O$1,$T183&gt;=O$1),O$1,"no")</f>
        <v>no</v>
      </c>
      <c r="P183" s="21" t="str">
        <f>IF(AND($M183&lt;=P$1,$T183&gt;=P$1),P$1,"no")</f>
        <v>no</v>
      </c>
      <c r="Q183" s="21" t="str">
        <f>IF(AND($M183&lt;=Q$1,$T183&gt;=Q$1),Q$1,"no")</f>
        <v>no</v>
      </c>
      <c r="R183" s="21" t="str">
        <f t="shared" si="23"/>
        <v>no</v>
      </c>
      <c r="S183" s="21">
        <f>IF(AND($M183&lt;=S$1,$T183&gt;=S$1),S$1,"no")</f>
        <v>2020</v>
      </c>
      <c r="T183" s="9" t="s">
        <v>50</v>
      </c>
      <c r="U183" s="9" t="s">
        <v>34</v>
      </c>
      <c r="V183" s="9">
        <v>1</v>
      </c>
      <c r="W183" s="9" t="s">
        <v>295</v>
      </c>
      <c r="X183" s="9">
        <v>0</v>
      </c>
      <c r="Y183" s="9">
        <v>1</v>
      </c>
      <c r="Z183" s="9">
        <v>0</v>
      </c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</row>
    <row r="184" spans="1:47" ht="12.75">
      <c r="A184" s="8" t="str">
        <f t="shared" si="16"/>
        <v>2020Laura Judith Jure</v>
      </c>
      <c r="B184" s="8" t="str">
        <f t="shared" si="17"/>
        <v>noLaura Judith Jure</v>
      </c>
      <c r="C184" s="8" t="str">
        <f t="shared" si="18"/>
        <v>noLaura Judith Jure</v>
      </c>
      <c r="D184" s="8" t="str">
        <f t="shared" si="19"/>
        <v>noLaura Judith Jure</v>
      </c>
      <c r="E184" s="8" t="str">
        <f t="shared" si="20"/>
        <v>noLaura Judith Jure</v>
      </c>
      <c r="F184" s="8" t="str">
        <f t="shared" si="21"/>
        <v>noLaura Judith Jure</v>
      </c>
      <c r="G184" s="9">
        <v>6</v>
      </c>
      <c r="H184" s="10" t="s">
        <v>257</v>
      </c>
      <c r="I184" s="9" t="s">
        <v>281</v>
      </c>
      <c r="J184" s="11">
        <v>43809</v>
      </c>
      <c r="K184" s="9" t="s">
        <v>296</v>
      </c>
      <c r="L184" s="9" t="s">
        <v>284</v>
      </c>
      <c r="M184" s="21">
        <v>2019</v>
      </c>
      <c r="N184" s="21" t="str">
        <f t="shared" si="22"/>
        <v>no</v>
      </c>
      <c r="O184" s="21" t="str">
        <f>IF(AND($M184&lt;=O$1,$T184&gt;=O$1),O$1,"no")</f>
        <v>no</v>
      </c>
      <c r="P184" s="21" t="str">
        <f>IF(AND($M184&lt;=P$1,$T184&gt;=P$1),P$1,"no")</f>
        <v>no</v>
      </c>
      <c r="Q184" s="21" t="str">
        <f>IF(AND($M184&lt;=Q$1,$T184&gt;=Q$1),Q$1,"no")</f>
        <v>no</v>
      </c>
      <c r="R184" s="21" t="str">
        <f t="shared" si="23"/>
        <v>no</v>
      </c>
      <c r="S184" s="21">
        <f>IF(AND($M184&lt;=S$1,$T184&gt;=S$1),S$1,"no")</f>
        <v>2020</v>
      </c>
      <c r="T184" s="9" t="s">
        <v>50</v>
      </c>
      <c r="U184" s="9" t="s">
        <v>34</v>
      </c>
      <c r="V184" s="9">
        <v>1</v>
      </c>
      <c r="W184" s="9" t="s">
        <v>297</v>
      </c>
      <c r="X184" s="9">
        <v>0</v>
      </c>
      <c r="Y184" s="9">
        <v>1</v>
      </c>
      <c r="Z184" s="9">
        <v>0</v>
      </c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</row>
    <row r="185" spans="1:47" ht="12.75">
      <c r="A185" s="8" t="str">
        <f t="shared" si="16"/>
        <v>2020Julio César Comello</v>
      </c>
      <c r="B185" s="8" t="str">
        <f t="shared" si="17"/>
        <v>noJulio César Comello</v>
      </c>
      <c r="C185" s="8" t="str">
        <f t="shared" si="18"/>
        <v>noJulio César Comello</v>
      </c>
      <c r="D185" s="8" t="str">
        <f t="shared" si="19"/>
        <v>noJulio César Comello</v>
      </c>
      <c r="E185" s="8" t="str">
        <f t="shared" si="20"/>
        <v>noJulio César Comello</v>
      </c>
      <c r="F185" s="8" t="str">
        <f t="shared" si="21"/>
        <v>noJulio César Comello</v>
      </c>
      <c r="G185" s="9">
        <v>6</v>
      </c>
      <c r="H185" s="10" t="s">
        <v>257</v>
      </c>
      <c r="I185" s="9" t="s">
        <v>281</v>
      </c>
      <c r="J185" s="11">
        <v>43809</v>
      </c>
      <c r="K185" s="9" t="s">
        <v>298</v>
      </c>
      <c r="L185" s="9" t="s">
        <v>284</v>
      </c>
      <c r="M185" s="21">
        <v>2019</v>
      </c>
      <c r="N185" s="21" t="str">
        <f t="shared" si="22"/>
        <v>no</v>
      </c>
      <c r="O185" s="21" t="str">
        <f>IF(AND($M185&lt;=O$1,$T185&gt;=O$1),O$1,"no")</f>
        <v>no</v>
      </c>
      <c r="P185" s="21" t="str">
        <f>IF(AND($M185&lt;=P$1,$T185&gt;=P$1),P$1,"no")</f>
        <v>no</v>
      </c>
      <c r="Q185" s="21" t="str">
        <f>IF(AND($M185&lt;=Q$1,$T185&gt;=Q$1),Q$1,"no")</f>
        <v>no</v>
      </c>
      <c r="R185" s="21" t="str">
        <f t="shared" si="23"/>
        <v>no</v>
      </c>
      <c r="S185" s="21">
        <f>IF(AND($M185&lt;=S$1,$T185&gt;=S$1),S$1,"no")</f>
        <v>2020</v>
      </c>
      <c r="T185" s="9" t="s">
        <v>50</v>
      </c>
      <c r="U185" s="9" t="s">
        <v>18</v>
      </c>
      <c r="V185" s="9">
        <v>0</v>
      </c>
      <c r="W185" s="9" t="s">
        <v>122</v>
      </c>
      <c r="X185" s="9">
        <v>0</v>
      </c>
      <c r="Y185" s="9">
        <v>0</v>
      </c>
      <c r="Z185" s="9">
        <v>1</v>
      </c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</row>
    <row r="186" spans="1:47" ht="12.75">
      <c r="A186" s="8" t="str">
        <f t="shared" si="16"/>
        <v>noEnrique Vaz Torres</v>
      </c>
      <c r="B186" s="8" t="str">
        <f t="shared" si="17"/>
        <v>noEnrique Vaz Torres</v>
      </c>
      <c r="C186" s="8" t="str">
        <f t="shared" si="18"/>
        <v>noEnrique Vaz Torres</v>
      </c>
      <c r="D186" s="8" t="str">
        <f t="shared" si="19"/>
        <v>2017Enrique Vaz Torres</v>
      </c>
      <c r="E186" s="8" t="str">
        <f t="shared" si="20"/>
        <v>2016Enrique Vaz Torres</v>
      </c>
      <c r="F186" s="8" t="str">
        <f t="shared" si="21"/>
        <v>2015Enrique Vaz Torres</v>
      </c>
      <c r="G186" s="9">
        <v>7</v>
      </c>
      <c r="H186" s="10" t="s">
        <v>299</v>
      </c>
      <c r="I186" s="9" t="s">
        <v>300</v>
      </c>
      <c r="J186" s="11">
        <v>41619</v>
      </c>
      <c r="K186" s="9" t="s">
        <v>301</v>
      </c>
      <c r="L186" s="9" t="s">
        <v>282</v>
      </c>
      <c r="M186" s="21">
        <v>2013</v>
      </c>
      <c r="N186" s="21">
        <f t="shared" si="22"/>
        <v>2015</v>
      </c>
      <c r="O186" s="21">
        <f>IF(AND($M186&lt;=O$1,$T186&gt;=O$1),O$1,"no")</f>
        <v>2016</v>
      </c>
      <c r="P186" s="21">
        <f>IF(AND($M186&lt;=P$1,$T186&gt;=P$1),P$1,"no")</f>
        <v>2017</v>
      </c>
      <c r="Q186" s="21" t="str">
        <f>IF(AND($M186&lt;=Q$1,$T186&gt;=Q$1),Q$1,"no")</f>
        <v>no</v>
      </c>
      <c r="R186" s="21" t="str">
        <f t="shared" si="23"/>
        <v>no</v>
      </c>
      <c r="S186" s="21" t="str">
        <f>IF(AND($M186&lt;=S$1,$T186&gt;=S$1),S$1,"no")</f>
        <v>no</v>
      </c>
      <c r="T186" s="9">
        <v>2017</v>
      </c>
      <c r="U186" s="9" t="s">
        <v>18</v>
      </c>
      <c r="V186" s="9">
        <v>0</v>
      </c>
      <c r="W186" s="9" t="s">
        <v>91</v>
      </c>
      <c r="X186" s="9">
        <v>0</v>
      </c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</row>
    <row r="187" spans="1:47" ht="12.75">
      <c r="A187" s="8" t="str">
        <f t="shared" si="16"/>
        <v>noCarlos Vignolo</v>
      </c>
      <c r="B187" s="8" t="str">
        <f t="shared" si="17"/>
        <v>noCarlos Vignolo</v>
      </c>
      <c r="C187" s="8" t="str">
        <f t="shared" si="18"/>
        <v>noCarlos Vignolo</v>
      </c>
      <c r="D187" s="8" t="str">
        <f t="shared" si="19"/>
        <v>2017Carlos Vignolo</v>
      </c>
      <c r="E187" s="8" t="str">
        <f t="shared" si="20"/>
        <v>2016Carlos Vignolo</v>
      </c>
      <c r="F187" s="8" t="str">
        <f t="shared" si="21"/>
        <v>2015Carlos Vignolo</v>
      </c>
      <c r="G187" s="9">
        <v>7</v>
      </c>
      <c r="H187" s="10" t="s">
        <v>299</v>
      </c>
      <c r="I187" s="9" t="s">
        <v>300</v>
      </c>
      <c r="J187" s="11">
        <v>41619</v>
      </c>
      <c r="K187" s="9" t="s">
        <v>302</v>
      </c>
      <c r="L187" s="9" t="s">
        <v>282</v>
      </c>
      <c r="M187" s="21">
        <v>2013</v>
      </c>
      <c r="N187" s="21">
        <f t="shared" si="22"/>
        <v>2015</v>
      </c>
      <c r="O187" s="21">
        <f>IF(AND($M187&lt;=O$1,$T187&gt;=O$1),O$1,"no")</f>
        <v>2016</v>
      </c>
      <c r="P187" s="21">
        <f>IF(AND($M187&lt;=P$1,$T187&gt;=P$1),P$1,"no")</f>
        <v>2017</v>
      </c>
      <c r="Q187" s="21" t="str">
        <f>IF(AND($M187&lt;=Q$1,$T187&gt;=Q$1),Q$1,"no")</f>
        <v>no</v>
      </c>
      <c r="R187" s="21" t="str">
        <f t="shared" si="23"/>
        <v>no</v>
      </c>
      <c r="S187" s="21" t="str">
        <f>IF(AND($M187&lt;=S$1,$T187&gt;=S$1),S$1,"no")</f>
        <v>no</v>
      </c>
      <c r="T187" s="9">
        <v>2017</v>
      </c>
      <c r="U187" s="9" t="s">
        <v>18</v>
      </c>
      <c r="V187" s="9">
        <v>0</v>
      </c>
      <c r="W187" s="9" t="s">
        <v>122</v>
      </c>
      <c r="X187" s="9">
        <v>0</v>
      </c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</row>
    <row r="188" spans="1:47" ht="12.75">
      <c r="A188" s="8" t="str">
        <f t="shared" si="16"/>
        <v>noRaúl Cardozo</v>
      </c>
      <c r="B188" s="8" t="str">
        <f t="shared" si="17"/>
        <v>noRaúl Cardozo</v>
      </c>
      <c r="C188" s="8" t="str">
        <f t="shared" si="18"/>
        <v>noRaúl Cardozo</v>
      </c>
      <c r="D188" s="8" t="str">
        <f t="shared" si="19"/>
        <v>2017Raúl Cardozo</v>
      </c>
      <c r="E188" s="8" t="str">
        <f t="shared" si="20"/>
        <v>2016Raúl Cardozo</v>
      </c>
      <c r="F188" s="8" t="str">
        <f t="shared" si="21"/>
        <v>2015Raúl Cardozo</v>
      </c>
      <c r="G188" s="9">
        <v>7</v>
      </c>
      <c r="H188" s="10" t="s">
        <v>299</v>
      </c>
      <c r="I188" s="9" t="s">
        <v>300</v>
      </c>
      <c r="J188" s="11">
        <v>41619</v>
      </c>
      <c r="K188" s="9" t="s">
        <v>303</v>
      </c>
      <c r="L188" s="9" t="s">
        <v>282</v>
      </c>
      <c r="M188" s="21">
        <v>2013</v>
      </c>
      <c r="N188" s="21">
        <f t="shared" si="22"/>
        <v>2015</v>
      </c>
      <c r="O188" s="21">
        <f>IF(AND($M188&lt;=O$1,$T188&gt;=O$1),O$1,"no")</f>
        <v>2016</v>
      </c>
      <c r="P188" s="21">
        <f>IF(AND($M188&lt;=P$1,$T188&gt;=P$1),P$1,"no")</f>
        <v>2017</v>
      </c>
      <c r="Q188" s="21" t="str">
        <f>IF(AND($M188&lt;=Q$1,$T188&gt;=Q$1),Q$1,"no")</f>
        <v>no</v>
      </c>
      <c r="R188" s="21" t="str">
        <f t="shared" si="23"/>
        <v>no</v>
      </c>
      <c r="S188" s="21" t="str">
        <f>IF(AND($M188&lt;=S$1,$T188&gt;=S$1),S$1,"no")</f>
        <v>no</v>
      </c>
      <c r="T188" s="9">
        <v>2017</v>
      </c>
      <c r="U188" s="9" t="s">
        <v>18</v>
      </c>
      <c r="V188" s="9">
        <v>0</v>
      </c>
      <c r="W188" s="9" t="s">
        <v>304</v>
      </c>
      <c r="X188" s="9">
        <v>0</v>
      </c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</row>
    <row r="189" spans="1:47" ht="12.75">
      <c r="A189" s="8" t="str">
        <f t="shared" si="16"/>
        <v>noEduardo Vischi</v>
      </c>
      <c r="B189" s="8" t="str">
        <f t="shared" si="17"/>
        <v>noEduardo Vischi</v>
      </c>
      <c r="C189" s="8" t="str">
        <f t="shared" si="18"/>
        <v>noEduardo Vischi</v>
      </c>
      <c r="D189" s="8" t="str">
        <f t="shared" si="19"/>
        <v>2017Eduardo Vischi</v>
      </c>
      <c r="E189" s="8" t="str">
        <f t="shared" si="20"/>
        <v>2016Eduardo Vischi</v>
      </c>
      <c r="F189" s="8" t="str">
        <f t="shared" si="21"/>
        <v>2015Eduardo Vischi</v>
      </c>
      <c r="G189" s="9">
        <v>7</v>
      </c>
      <c r="H189" s="10" t="s">
        <v>299</v>
      </c>
      <c r="I189" s="9" t="s">
        <v>300</v>
      </c>
      <c r="J189" s="11">
        <v>41619</v>
      </c>
      <c r="K189" s="9" t="s">
        <v>305</v>
      </c>
      <c r="L189" s="9" t="s">
        <v>282</v>
      </c>
      <c r="M189" s="21">
        <v>2013</v>
      </c>
      <c r="N189" s="21">
        <f t="shared" si="22"/>
        <v>2015</v>
      </c>
      <c r="O189" s="21">
        <f>IF(AND($M189&lt;=O$1,$T189&gt;=O$1),O$1,"no")</f>
        <v>2016</v>
      </c>
      <c r="P189" s="21">
        <f>IF(AND($M189&lt;=P$1,$T189&gt;=P$1),P$1,"no")</f>
        <v>2017</v>
      </c>
      <c r="Q189" s="21" t="str">
        <f>IF(AND($M189&lt;=Q$1,$T189&gt;=Q$1),Q$1,"no")</f>
        <v>no</v>
      </c>
      <c r="R189" s="21" t="str">
        <f t="shared" si="23"/>
        <v>no</v>
      </c>
      <c r="S189" s="21" t="str">
        <f>IF(AND($M189&lt;=S$1,$T189&gt;=S$1),S$1,"no")</f>
        <v>no</v>
      </c>
      <c r="T189" s="9">
        <v>2017</v>
      </c>
      <c r="U189" s="9" t="s">
        <v>18</v>
      </c>
      <c r="V189" s="9">
        <v>0</v>
      </c>
      <c r="W189" s="29" t="s">
        <v>293</v>
      </c>
      <c r="X189" s="9">
        <v>0</v>
      </c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</row>
    <row r="190" spans="1:47" ht="12.75">
      <c r="A190" s="8" t="str">
        <f t="shared" si="16"/>
        <v>noOrlando Macció</v>
      </c>
      <c r="B190" s="8" t="str">
        <f t="shared" si="17"/>
        <v>noOrlando Macció</v>
      </c>
      <c r="C190" s="8" t="str">
        <f t="shared" si="18"/>
        <v>noOrlando Macció</v>
      </c>
      <c r="D190" s="8" t="str">
        <f t="shared" si="19"/>
        <v>noOrlando Macció</v>
      </c>
      <c r="E190" s="8" t="str">
        <f t="shared" si="20"/>
        <v>noOrlando Macció</v>
      </c>
      <c r="F190" s="8" t="str">
        <f t="shared" si="21"/>
        <v>2015Orlando Macció</v>
      </c>
      <c r="G190" s="9">
        <v>7</v>
      </c>
      <c r="H190" s="10" t="s">
        <v>299</v>
      </c>
      <c r="I190" s="9" t="s">
        <v>300</v>
      </c>
      <c r="J190" s="11">
        <v>41619</v>
      </c>
      <c r="K190" s="9" t="s">
        <v>306</v>
      </c>
      <c r="L190" s="9" t="s">
        <v>282</v>
      </c>
      <c r="M190" s="21">
        <v>2013</v>
      </c>
      <c r="N190" s="21">
        <f t="shared" si="22"/>
        <v>2015</v>
      </c>
      <c r="O190" s="21" t="str">
        <f>IF(AND($M190&lt;=O$1,$T190&gt;=O$1),O$1,"no")</f>
        <v>no</v>
      </c>
      <c r="P190" s="21" t="str">
        <f>IF(AND($M190&lt;=P$1,$T190&gt;=P$1),P$1,"no")</f>
        <v>no</v>
      </c>
      <c r="Q190" s="21" t="str">
        <f>IF(AND($M190&lt;=Q$1,$T190&gt;=Q$1),Q$1,"no")</f>
        <v>no</v>
      </c>
      <c r="R190" s="21" t="str">
        <f t="shared" si="23"/>
        <v>no</v>
      </c>
      <c r="S190" s="21" t="str">
        <f>IF(AND($M190&lt;=S$1,$T190&gt;=S$1),S$1,"no")</f>
        <v>no</v>
      </c>
      <c r="T190" s="9">
        <v>2015</v>
      </c>
      <c r="U190" s="9" t="s">
        <v>18</v>
      </c>
      <c r="V190" s="9">
        <v>0</v>
      </c>
      <c r="W190" s="9" t="s">
        <v>27</v>
      </c>
      <c r="X190" s="9">
        <v>1</v>
      </c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</row>
    <row r="191" spans="1:47" ht="12.75">
      <c r="A191" s="8" t="str">
        <f t="shared" si="16"/>
        <v>noSusana Mariel Benítez</v>
      </c>
      <c r="B191" s="8" t="str">
        <f t="shared" si="17"/>
        <v>noSusana Mariel Benítez</v>
      </c>
      <c r="C191" s="8" t="str">
        <f t="shared" si="18"/>
        <v>noSusana Mariel Benítez</v>
      </c>
      <c r="D191" s="8" t="str">
        <f t="shared" si="19"/>
        <v>2017Susana Mariel Benítez</v>
      </c>
      <c r="E191" s="8" t="str">
        <f t="shared" si="20"/>
        <v>2016Susana Mariel Benítez</v>
      </c>
      <c r="F191" s="8" t="str">
        <f t="shared" si="21"/>
        <v>2015Susana Mariel Benítez</v>
      </c>
      <c r="G191" s="9">
        <v>7</v>
      </c>
      <c r="H191" s="10" t="s">
        <v>299</v>
      </c>
      <c r="I191" s="9" t="s">
        <v>300</v>
      </c>
      <c r="J191" s="11">
        <v>41619</v>
      </c>
      <c r="K191" s="9" t="s">
        <v>307</v>
      </c>
      <c r="L191" s="9" t="s">
        <v>282</v>
      </c>
      <c r="M191" s="21">
        <v>2015</v>
      </c>
      <c r="N191" s="21">
        <f t="shared" si="22"/>
        <v>2015</v>
      </c>
      <c r="O191" s="21">
        <f>IF(AND($M191&lt;=O$1,$T191&gt;=O$1),O$1,"no")</f>
        <v>2016</v>
      </c>
      <c r="P191" s="21">
        <f>IF(AND($M191&lt;=P$1,$T191&gt;=P$1),P$1,"no")</f>
        <v>2017</v>
      </c>
      <c r="Q191" s="21" t="str">
        <f>IF(AND($M191&lt;=Q$1,$T191&gt;=Q$1),Q$1,"no")</f>
        <v>no</v>
      </c>
      <c r="R191" s="21" t="str">
        <f t="shared" si="23"/>
        <v>no</v>
      </c>
      <c r="S191" s="21" t="str">
        <f>IF(AND($M191&lt;=S$1,$T191&gt;=S$1),S$1,"no")</f>
        <v>no</v>
      </c>
      <c r="T191" s="9">
        <v>2017</v>
      </c>
      <c r="U191" s="9" t="s">
        <v>34</v>
      </c>
      <c r="V191" s="9">
        <v>1</v>
      </c>
      <c r="W191" s="9" t="s">
        <v>27</v>
      </c>
      <c r="X191" s="9">
        <v>0</v>
      </c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</row>
    <row r="192" spans="1:47" ht="12.75">
      <c r="A192" s="8" t="str">
        <f t="shared" si="16"/>
        <v>noIgnacio Osella</v>
      </c>
      <c r="B192" s="8" t="str">
        <f t="shared" si="17"/>
        <v>noIgnacio Osella</v>
      </c>
      <c r="C192" s="8" t="str">
        <f t="shared" si="18"/>
        <v>noIgnacio Osella</v>
      </c>
      <c r="D192" s="8" t="str">
        <f t="shared" si="19"/>
        <v>2017Ignacio Osella</v>
      </c>
      <c r="E192" s="8" t="str">
        <f t="shared" si="20"/>
        <v>2016Ignacio Osella</v>
      </c>
      <c r="F192" s="8" t="str">
        <f t="shared" si="21"/>
        <v>2015Ignacio Osella</v>
      </c>
      <c r="G192" s="9">
        <v>7</v>
      </c>
      <c r="H192" s="10" t="s">
        <v>299</v>
      </c>
      <c r="I192" s="9" t="s">
        <v>300</v>
      </c>
      <c r="J192" s="11">
        <v>41619</v>
      </c>
      <c r="K192" s="9" t="s">
        <v>308</v>
      </c>
      <c r="L192" s="9" t="s">
        <v>282</v>
      </c>
      <c r="M192" s="21">
        <v>2013</v>
      </c>
      <c r="N192" s="21">
        <f t="shared" si="22"/>
        <v>2015</v>
      </c>
      <c r="O192" s="21">
        <f>IF(AND($M192&lt;=O$1,$T192&gt;=O$1),O$1,"no")</f>
        <v>2016</v>
      </c>
      <c r="P192" s="21">
        <f>IF(AND($M192&lt;=P$1,$T192&gt;=P$1),P$1,"no")</f>
        <v>2017</v>
      </c>
      <c r="Q192" s="21" t="str">
        <f>IF(AND($M192&lt;=Q$1,$T192&gt;=Q$1),Q$1,"no")</f>
        <v>no</v>
      </c>
      <c r="R192" s="21" t="str">
        <f t="shared" si="23"/>
        <v>no</v>
      </c>
      <c r="S192" s="21" t="str">
        <f>IF(AND($M192&lt;=S$1,$T192&gt;=S$1),S$1,"no")</f>
        <v>no</v>
      </c>
      <c r="T192" s="9">
        <v>2017</v>
      </c>
      <c r="U192" s="9" t="s">
        <v>18</v>
      </c>
      <c r="V192" s="9">
        <v>0</v>
      </c>
      <c r="W192" s="9" t="s">
        <v>309</v>
      </c>
      <c r="X192" s="9">
        <v>0</v>
      </c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</row>
    <row r="193" spans="1:47" ht="12.75">
      <c r="A193" s="8" t="str">
        <f t="shared" si="16"/>
        <v>noInés Presman</v>
      </c>
      <c r="B193" s="8" t="str">
        <f t="shared" si="17"/>
        <v>noInés Presman</v>
      </c>
      <c r="C193" s="8" t="str">
        <f t="shared" si="18"/>
        <v>noInés Presman</v>
      </c>
      <c r="D193" s="8" t="str">
        <f t="shared" si="19"/>
        <v>2017Inés Presman</v>
      </c>
      <c r="E193" s="8" t="str">
        <f t="shared" si="20"/>
        <v>2016Inés Presman</v>
      </c>
      <c r="F193" s="8" t="str">
        <f t="shared" si="21"/>
        <v>2015Inés Presman</v>
      </c>
      <c r="G193" s="9">
        <v>7</v>
      </c>
      <c r="H193" s="10" t="s">
        <v>299</v>
      </c>
      <c r="I193" s="9" t="s">
        <v>300</v>
      </c>
      <c r="J193" s="11">
        <v>41619</v>
      </c>
      <c r="K193" s="9" t="s">
        <v>310</v>
      </c>
      <c r="L193" s="9" t="s">
        <v>282</v>
      </c>
      <c r="M193" s="21">
        <v>2013</v>
      </c>
      <c r="N193" s="21">
        <f t="shared" si="22"/>
        <v>2015</v>
      </c>
      <c r="O193" s="21">
        <f>IF(AND($M193&lt;=O$1,$T193&gt;=O$1),O$1,"no")</f>
        <v>2016</v>
      </c>
      <c r="P193" s="21">
        <f>IF(AND($M193&lt;=P$1,$T193&gt;=P$1),P$1,"no")</f>
        <v>2017</v>
      </c>
      <c r="Q193" s="21" t="str">
        <f>IF(AND($M193&lt;=Q$1,$T193&gt;=Q$1),Q$1,"no")</f>
        <v>no</v>
      </c>
      <c r="R193" s="21" t="str">
        <f t="shared" si="23"/>
        <v>no</v>
      </c>
      <c r="S193" s="21" t="str">
        <f>IF(AND($M193&lt;=S$1,$T193&gt;=S$1),S$1,"no")</f>
        <v>no</v>
      </c>
      <c r="T193" s="9">
        <v>2017</v>
      </c>
      <c r="U193" s="9" t="s">
        <v>34</v>
      </c>
      <c r="V193" s="9">
        <v>1</v>
      </c>
      <c r="W193" s="9" t="s">
        <v>225</v>
      </c>
      <c r="X193" s="9">
        <v>0</v>
      </c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</row>
    <row r="194" spans="1:47" ht="12.75">
      <c r="A194" s="8" t="str">
        <f t="shared" si="16"/>
        <v>noJorge Quintana</v>
      </c>
      <c r="B194" s="8" t="str">
        <f t="shared" si="17"/>
        <v>noJorge Quintana</v>
      </c>
      <c r="C194" s="8" t="str">
        <f t="shared" si="18"/>
        <v>noJorge Quintana</v>
      </c>
      <c r="D194" s="8" t="str">
        <f t="shared" si="19"/>
        <v>2017Jorge Quintana</v>
      </c>
      <c r="E194" s="8" t="str">
        <f t="shared" si="20"/>
        <v>2016Jorge Quintana</v>
      </c>
      <c r="F194" s="8" t="str">
        <f t="shared" si="21"/>
        <v>2015Jorge Quintana</v>
      </c>
      <c r="G194" s="9">
        <v>7</v>
      </c>
      <c r="H194" s="10" t="s">
        <v>299</v>
      </c>
      <c r="I194" s="9" t="s">
        <v>300</v>
      </c>
      <c r="J194" s="11">
        <v>41619</v>
      </c>
      <c r="K194" s="9" t="s">
        <v>311</v>
      </c>
      <c r="L194" s="9" t="s">
        <v>282</v>
      </c>
      <c r="M194" s="21">
        <v>2013</v>
      </c>
      <c r="N194" s="21">
        <f t="shared" si="22"/>
        <v>2015</v>
      </c>
      <c r="O194" s="21">
        <f>IF(AND($M194&lt;=O$1,$T194&gt;=O$1),O$1,"no")</f>
        <v>2016</v>
      </c>
      <c r="P194" s="21">
        <f>IF(AND($M194&lt;=P$1,$T194&gt;=P$1),P$1,"no")</f>
        <v>2017</v>
      </c>
      <c r="Q194" s="21" t="str">
        <f>IF(AND($M194&lt;=Q$1,$T194&gt;=Q$1),Q$1,"no")</f>
        <v>no</v>
      </c>
      <c r="R194" s="21" t="str">
        <f t="shared" si="23"/>
        <v>no</v>
      </c>
      <c r="S194" s="21" t="str">
        <f>IF(AND($M194&lt;=S$1,$T194&gt;=S$1),S$1,"no")</f>
        <v>no</v>
      </c>
      <c r="T194" s="9">
        <v>2017</v>
      </c>
      <c r="U194" s="9" t="s">
        <v>18</v>
      </c>
      <c r="V194" s="9">
        <v>0</v>
      </c>
      <c r="W194" s="9" t="s">
        <v>29</v>
      </c>
      <c r="X194" s="9">
        <v>0</v>
      </c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</row>
    <row r="195" spans="1:47" ht="12.75">
      <c r="A195" s="8" t="str">
        <f t="shared" ref="A195:A258" si="24">CONCATENATE(S195,K195)</f>
        <v>noNéstor Pedro Braillard Poccard</v>
      </c>
      <c r="B195" s="8" t="str">
        <f t="shared" ref="B195:B258" si="25">CONCATENATE(R195,K195)</f>
        <v>noNéstor Pedro Braillard Poccard</v>
      </c>
      <c r="C195" s="8" t="str">
        <f t="shared" ref="C195:C258" si="26">CONCATENATE(Q195,K195)</f>
        <v>noNéstor Pedro Braillard Poccard</v>
      </c>
      <c r="D195" s="8" t="str">
        <f t="shared" ref="D195:D258" si="27">CONCATENATE(P195,K195)</f>
        <v>noNéstor Pedro Braillard Poccard</v>
      </c>
      <c r="E195" s="8" t="str">
        <f t="shared" ref="E195:E258" si="28">CONCATENATE(O195,K195)</f>
        <v>noNéstor Pedro Braillard Poccard</v>
      </c>
      <c r="F195" s="8" t="str">
        <f t="shared" ref="F195:F258" si="29">CONCATENATE(N195,K195)</f>
        <v>2015Néstor Pedro Braillard Poccard</v>
      </c>
      <c r="G195" s="9">
        <v>7</v>
      </c>
      <c r="H195" s="10" t="s">
        <v>299</v>
      </c>
      <c r="I195" s="9" t="s">
        <v>300</v>
      </c>
      <c r="J195" s="11">
        <v>41619</v>
      </c>
      <c r="K195" s="9" t="s">
        <v>312</v>
      </c>
      <c r="L195" s="9" t="s">
        <v>282</v>
      </c>
      <c r="M195" s="21">
        <v>2013</v>
      </c>
      <c r="N195" s="21">
        <f t="shared" ref="N195:N258" si="30">IF(AND($M195&lt;=N$1,$T195&gt;=N$1),N$1,"no")</f>
        <v>2015</v>
      </c>
      <c r="O195" s="21" t="str">
        <f>IF(AND($M195&lt;=O$1,$T195&gt;=O$1),O$1,"no")</f>
        <v>no</v>
      </c>
      <c r="P195" s="21" t="str">
        <f>IF(AND($M195&lt;=P$1,$T195&gt;=P$1),P$1,"no")</f>
        <v>no</v>
      </c>
      <c r="Q195" s="21" t="str">
        <f>IF(AND($M195&lt;=Q$1,$T195&gt;=Q$1),Q$1,"no")</f>
        <v>no</v>
      </c>
      <c r="R195" s="21" t="str">
        <f t="shared" ref="R195:R258" si="31">IF(AND($M195&lt;R$1,$T195&gt;=R$1),R$1,"no")</f>
        <v>no</v>
      </c>
      <c r="S195" s="21" t="str">
        <f>IF(AND($M195&lt;=S$1,$T195&gt;=S$1),S$1,"no")</f>
        <v>no</v>
      </c>
      <c r="T195" s="9">
        <v>2015</v>
      </c>
      <c r="U195" s="9" t="s">
        <v>18</v>
      </c>
      <c r="V195" s="9">
        <v>0</v>
      </c>
      <c r="W195" s="9" t="s">
        <v>313</v>
      </c>
      <c r="X195" s="9">
        <v>1</v>
      </c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</row>
    <row r="196" spans="1:47" ht="12.75">
      <c r="A196" s="8" t="str">
        <f t="shared" si="24"/>
        <v>noHoracio David Ortega</v>
      </c>
      <c r="B196" s="8" t="str">
        <f t="shared" si="25"/>
        <v>noHoracio David Ortega</v>
      </c>
      <c r="C196" s="8" t="str">
        <f t="shared" si="26"/>
        <v>noHoracio David Ortega</v>
      </c>
      <c r="D196" s="8" t="str">
        <f t="shared" si="27"/>
        <v>2017Horacio David Ortega</v>
      </c>
      <c r="E196" s="8" t="str">
        <f t="shared" si="28"/>
        <v>2016Horacio David Ortega</v>
      </c>
      <c r="F196" s="8" t="str">
        <f t="shared" si="29"/>
        <v>2015Horacio David Ortega</v>
      </c>
      <c r="G196" s="9">
        <v>7</v>
      </c>
      <c r="H196" s="10" t="s">
        <v>299</v>
      </c>
      <c r="I196" s="9" t="s">
        <v>300</v>
      </c>
      <c r="J196" s="11">
        <v>41619</v>
      </c>
      <c r="K196" s="9" t="s">
        <v>314</v>
      </c>
      <c r="L196" s="9" t="s">
        <v>282</v>
      </c>
      <c r="M196" s="21">
        <v>2015</v>
      </c>
      <c r="N196" s="21">
        <f t="shared" si="30"/>
        <v>2015</v>
      </c>
      <c r="O196" s="21">
        <f>IF(AND($M196&lt;=O$1,$T196&gt;=O$1),O$1,"no")</f>
        <v>2016</v>
      </c>
      <c r="P196" s="21">
        <f>IF(AND($M196&lt;=P$1,$T196&gt;=P$1),P$1,"no")</f>
        <v>2017</v>
      </c>
      <c r="Q196" s="21" t="str">
        <f>IF(AND($M196&lt;=Q$1,$T196&gt;=Q$1),Q$1,"no")</f>
        <v>no</v>
      </c>
      <c r="R196" s="21" t="str">
        <f t="shared" si="31"/>
        <v>no</v>
      </c>
      <c r="S196" s="21" t="str">
        <f>IF(AND($M196&lt;=S$1,$T196&gt;=S$1),S$1,"no")</f>
        <v>no</v>
      </c>
      <c r="T196" s="9">
        <v>2017</v>
      </c>
      <c r="U196" s="9" t="s">
        <v>18</v>
      </c>
      <c r="V196" s="9">
        <v>0</v>
      </c>
      <c r="W196" s="9" t="s">
        <v>313</v>
      </c>
      <c r="X196" s="9">
        <v>0</v>
      </c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</row>
    <row r="197" spans="1:47" ht="12.75">
      <c r="A197" s="8" t="str">
        <f t="shared" si="24"/>
        <v>noAníbal Daniel Godoy</v>
      </c>
      <c r="B197" s="8" t="str">
        <f t="shared" si="25"/>
        <v>noAníbal Daniel Godoy</v>
      </c>
      <c r="C197" s="8" t="str">
        <f t="shared" si="26"/>
        <v>noAníbal Daniel Godoy</v>
      </c>
      <c r="D197" s="8" t="str">
        <f t="shared" si="27"/>
        <v>2017Aníbal Daniel Godoy</v>
      </c>
      <c r="E197" s="8" t="str">
        <f t="shared" si="28"/>
        <v>2016Aníbal Daniel Godoy</v>
      </c>
      <c r="F197" s="8" t="str">
        <f t="shared" si="29"/>
        <v>2015Aníbal Daniel Godoy</v>
      </c>
      <c r="G197" s="9">
        <v>7</v>
      </c>
      <c r="H197" s="10" t="s">
        <v>299</v>
      </c>
      <c r="I197" s="9" t="s">
        <v>300</v>
      </c>
      <c r="J197" s="11">
        <v>41619</v>
      </c>
      <c r="K197" s="9" t="s">
        <v>315</v>
      </c>
      <c r="L197" s="9" t="s">
        <v>282</v>
      </c>
      <c r="M197" s="21">
        <v>2013</v>
      </c>
      <c r="N197" s="21">
        <f t="shared" si="30"/>
        <v>2015</v>
      </c>
      <c r="O197" s="21">
        <f>IF(AND($M197&lt;=O$1,$T197&gt;=O$1),O$1,"no")</f>
        <v>2016</v>
      </c>
      <c r="P197" s="21">
        <f>IF(AND($M197&lt;=P$1,$T197&gt;=P$1),P$1,"no")</f>
        <v>2017</v>
      </c>
      <c r="Q197" s="21" t="str">
        <f>IF(AND($M197&lt;=Q$1,$T197&gt;=Q$1),Q$1,"no")</f>
        <v>no</v>
      </c>
      <c r="R197" s="21" t="str">
        <f t="shared" si="31"/>
        <v>no</v>
      </c>
      <c r="S197" s="21" t="str">
        <f>IF(AND($M197&lt;=S$1,$T197&gt;=S$1),S$1,"no")</f>
        <v>no</v>
      </c>
      <c r="T197" s="9">
        <v>2017</v>
      </c>
      <c r="U197" s="9" t="s">
        <v>18</v>
      </c>
      <c r="V197" s="9">
        <v>0</v>
      </c>
      <c r="W197" s="9" t="s">
        <v>316</v>
      </c>
      <c r="X197" s="9">
        <v>0</v>
      </c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</row>
    <row r="198" spans="1:47" ht="12.75">
      <c r="A198" s="8" t="str">
        <f t="shared" si="24"/>
        <v>noFederico Martín Mouliá</v>
      </c>
      <c r="B198" s="8" t="str">
        <f t="shared" si="25"/>
        <v>noFederico Martín Mouliá</v>
      </c>
      <c r="C198" s="8" t="str">
        <f t="shared" si="26"/>
        <v>noFederico Martín Mouliá</v>
      </c>
      <c r="D198" s="8" t="str">
        <f t="shared" si="27"/>
        <v>2017Federico Martín Mouliá</v>
      </c>
      <c r="E198" s="8" t="str">
        <f t="shared" si="28"/>
        <v>2016Federico Martín Mouliá</v>
      </c>
      <c r="F198" s="8" t="str">
        <f t="shared" si="29"/>
        <v>2015Federico Martín Mouliá</v>
      </c>
      <c r="G198" s="9">
        <v>7</v>
      </c>
      <c r="H198" s="10" t="s">
        <v>299</v>
      </c>
      <c r="I198" s="9" t="s">
        <v>300</v>
      </c>
      <c r="J198" s="11">
        <v>41619</v>
      </c>
      <c r="K198" s="9" t="s">
        <v>317</v>
      </c>
      <c r="L198" s="9" t="s">
        <v>282</v>
      </c>
      <c r="M198" s="21">
        <v>2013</v>
      </c>
      <c r="N198" s="21">
        <f t="shared" si="30"/>
        <v>2015</v>
      </c>
      <c r="O198" s="21">
        <f>IF(AND($M198&lt;=O$1,$T198&gt;=O$1),O$1,"no")</f>
        <v>2016</v>
      </c>
      <c r="P198" s="21">
        <f>IF(AND($M198&lt;=P$1,$T198&gt;=P$1),P$1,"no")</f>
        <v>2017</v>
      </c>
      <c r="Q198" s="21" t="str">
        <f>IF(AND($M198&lt;=Q$1,$T198&gt;=Q$1),Q$1,"no")</f>
        <v>no</v>
      </c>
      <c r="R198" s="21" t="str">
        <f t="shared" si="31"/>
        <v>no</v>
      </c>
      <c r="S198" s="21" t="str">
        <f>IF(AND($M198&lt;=S$1,$T198&gt;=S$1),S$1,"no")</f>
        <v>no</v>
      </c>
      <c r="T198" s="9">
        <v>2017</v>
      </c>
      <c r="U198" s="9" t="s">
        <v>18</v>
      </c>
      <c r="V198" s="9">
        <v>0</v>
      </c>
      <c r="W198" s="9" t="s">
        <v>32</v>
      </c>
      <c r="X198" s="9">
        <v>0</v>
      </c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</row>
    <row r="199" spans="1:47" ht="12.75">
      <c r="A199" s="8" t="str">
        <f t="shared" si="24"/>
        <v>2020Horacio Ortega</v>
      </c>
      <c r="B199" s="8" t="str">
        <f t="shared" si="25"/>
        <v>2019Horacio Ortega</v>
      </c>
      <c r="C199" s="8" t="str">
        <f t="shared" si="26"/>
        <v>2018Horacio Ortega</v>
      </c>
      <c r="D199" s="8" t="str">
        <f t="shared" si="27"/>
        <v>2017Horacio Ortega</v>
      </c>
      <c r="E199" s="8" t="str">
        <f t="shared" si="28"/>
        <v>noHoracio Ortega</v>
      </c>
      <c r="F199" s="8" t="str">
        <f t="shared" si="29"/>
        <v>noHoracio Ortega</v>
      </c>
      <c r="G199" s="9">
        <v>7</v>
      </c>
      <c r="H199" s="10" t="s">
        <v>299</v>
      </c>
      <c r="I199" s="9" t="s">
        <v>318</v>
      </c>
      <c r="J199" s="11">
        <v>43079</v>
      </c>
      <c r="K199" s="9" t="s">
        <v>319</v>
      </c>
      <c r="L199" s="9" t="s">
        <v>282</v>
      </c>
      <c r="M199" s="21">
        <v>2017</v>
      </c>
      <c r="N199" s="21" t="str">
        <f t="shared" si="30"/>
        <v>no</v>
      </c>
      <c r="O199" s="21" t="str">
        <f>IF(AND($M199&lt;=O$1,$T199&gt;=O$1),O$1,"no")</f>
        <v>no</v>
      </c>
      <c r="P199" s="21">
        <f>IF(AND($M199&lt;=P$1,$T199&gt;=P$1),P$1,"no")</f>
        <v>2017</v>
      </c>
      <c r="Q199" s="21">
        <f>IF(AND($M199&lt;=Q$1,$T199&gt;=Q$1),Q$1,"no")</f>
        <v>2018</v>
      </c>
      <c r="R199" s="21">
        <f t="shared" si="31"/>
        <v>2019</v>
      </c>
      <c r="S199" s="21">
        <f>IF(AND($M199&lt;=S$1,$T199&gt;=S$1),S$1,"no")</f>
        <v>2020</v>
      </c>
      <c r="T199" s="9" t="s">
        <v>50</v>
      </c>
      <c r="U199" s="9" t="s">
        <v>18</v>
      </c>
      <c r="V199" s="9">
        <v>0</v>
      </c>
      <c r="W199" s="9" t="s">
        <v>320</v>
      </c>
      <c r="X199" s="9">
        <v>0</v>
      </c>
      <c r="Y199" s="9">
        <v>1</v>
      </c>
      <c r="Z199" s="9">
        <v>0</v>
      </c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</row>
    <row r="200" spans="1:47" ht="12.75">
      <c r="A200" s="8" t="str">
        <f t="shared" si="24"/>
        <v>noJuan Carlos Alvarez</v>
      </c>
      <c r="B200" s="8" t="str">
        <f t="shared" si="25"/>
        <v>2019Juan Carlos Alvarez</v>
      </c>
      <c r="C200" s="8" t="str">
        <f t="shared" si="26"/>
        <v>2018Juan Carlos Alvarez</v>
      </c>
      <c r="D200" s="8" t="str">
        <f t="shared" si="27"/>
        <v>2017Juan Carlos Alvarez</v>
      </c>
      <c r="E200" s="8" t="str">
        <f t="shared" si="28"/>
        <v>noJuan Carlos Alvarez</v>
      </c>
      <c r="F200" s="8" t="str">
        <f t="shared" si="29"/>
        <v>noJuan Carlos Alvarez</v>
      </c>
      <c r="G200" s="9">
        <v>7</v>
      </c>
      <c r="H200" s="10" t="s">
        <v>299</v>
      </c>
      <c r="I200" s="9" t="s">
        <v>318</v>
      </c>
      <c r="J200" s="11">
        <v>43079</v>
      </c>
      <c r="K200" s="9" t="s">
        <v>321</v>
      </c>
      <c r="L200" s="9" t="s">
        <v>282</v>
      </c>
      <c r="M200" s="21">
        <v>2017</v>
      </c>
      <c r="N200" s="21" t="str">
        <f t="shared" si="30"/>
        <v>no</v>
      </c>
      <c r="O200" s="21" t="str">
        <f>IF(AND($M200&lt;=O$1,$T200&gt;=O$1),O$1,"no")</f>
        <v>no</v>
      </c>
      <c r="P200" s="21">
        <f>IF(AND($M200&lt;=P$1,$T200&gt;=P$1),P$1,"no")</f>
        <v>2017</v>
      </c>
      <c r="Q200" s="21">
        <f>IF(AND($M200&lt;=Q$1,$T200&gt;=Q$1),Q$1,"no")</f>
        <v>2018</v>
      </c>
      <c r="R200" s="21">
        <f t="shared" si="31"/>
        <v>2019</v>
      </c>
      <c r="S200" s="21" t="str">
        <f>IF(AND($M200&lt;=S$1,$T200&gt;=S$1),S$1,"no")</f>
        <v>no</v>
      </c>
      <c r="T200" s="9">
        <v>2019</v>
      </c>
      <c r="U200" s="9" t="s">
        <v>18</v>
      </c>
      <c r="V200" s="9">
        <v>0</v>
      </c>
      <c r="W200" s="9" t="s">
        <v>322</v>
      </c>
      <c r="X200" s="9">
        <v>1</v>
      </c>
      <c r="Y200" s="9">
        <v>1</v>
      </c>
      <c r="Z200" s="9">
        <v>0</v>
      </c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</row>
    <row r="201" spans="1:47" ht="12.75">
      <c r="A201" s="8" t="str">
        <f t="shared" si="24"/>
        <v>2020Carlos Vignolo</v>
      </c>
      <c r="B201" s="8" t="str">
        <f t="shared" si="25"/>
        <v>noCarlos Vignolo</v>
      </c>
      <c r="C201" s="8" t="str">
        <f t="shared" si="26"/>
        <v>noCarlos Vignolo</v>
      </c>
      <c r="D201" s="8" t="str">
        <f t="shared" si="27"/>
        <v>noCarlos Vignolo</v>
      </c>
      <c r="E201" s="8" t="str">
        <f t="shared" si="28"/>
        <v>noCarlos Vignolo</v>
      </c>
      <c r="F201" s="8" t="str">
        <f t="shared" si="29"/>
        <v>noCarlos Vignolo</v>
      </c>
      <c r="G201" s="9">
        <v>7</v>
      </c>
      <c r="H201" s="10" t="s">
        <v>299</v>
      </c>
      <c r="I201" s="9" t="s">
        <v>318</v>
      </c>
      <c r="J201" s="11">
        <v>43079</v>
      </c>
      <c r="K201" s="9" t="s">
        <v>302</v>
      </c>
      <c r="L201" s="9" t="s">
        <v>282</v>
      </c>
      <c r="M201" s="21">
        <v>2019</v>
      </c>
      <c r="N201" s="21" t="str">
        <f t="shared" si="30"/>
        <v>no</v>
      </c>
      <c r="O201" s="21" t="str">
        <f>IF(AND($M201&lt;=O$1,$T201&gt;=O$1),O$1,"no")</f>
        <v>no</v>
      </c>
      <c r="P201" s="21" t="str">
        <f>IF(AND($M201&lt;=P$1,$T201&gt;=P$1),P$1,"no")</f>
        <v>no</v>
      </c>
      <c r="Q201" s="21" t="str">
        <f>IF(AND($M201&lt;=Q$1,$T201&gt;=Q$1),Q$1,"no")</f>
        <v>no</v>
      </c>
      <c r="R201" s="21" t="str">
        <f t="shared" si="31"/>
        <v>no</v>
      </c>
      <c r="S201" s="21">
        <f>IF(AND($M201&lt;=S$1,$T201&gt;=S$1),S$1,"no")</f>
        <v>2020</v>
      </c>
      <c r="T201" s="9" t="s">
        <v>50</v>
      </c>
      <c r="U201" s="9" t="s">
        <v>18</v>
      </c>
      <c r="V201" s="9">
        <v>0</v>
      </c>
      <c r="W201" s="9" t="s">
        <v>322</v>
      </c>
      <c r="X201" s="9">
        <v>0</v>
      </c>
      <c r="Y201" s="9">
        <v>1</v>
      </c>
      <c r="Z201" s="9">
        <v>0</v>
      </c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</row>
    <row r="202" spans="1:47" ht="12.75">
      <c r="A202" s="8" t="str">
        <f t="shared" si="24"/>
        <v>noEnrique Vaz Torres</v>
      </c>
      <c r="B202" s="8" t="str">
        <f t="shared" si="25"/>
        <v>noEnrique Vaz Torres</v>
      </c>
      <c r="C202" s="8" t="str">
        <f t="shared" si="26"/>
        <v>2018Enrique Vaz Torres</v>
      </c>
      <c r="D202" s="8" t="str">
        <f t="shared" si="27"/>
        <v>2017Enrique Vaz Torres</v>
      </c>
      <c r="E202" s="8" t="str">
        <f t="shared" si="28"/>
        <v>noEnrique Vaz Torres</v>
      </c>
      <c r="F202" s="8" t="str">
        <f t="shared" si="29"/>
        <v>noEnrique Vaz Torres</v>
      </c>
      <c r="G202" s="9">
        <v>7</v>
      </c>
      <c r="H202" s="10" t="s">
        <v>299</v>
      </c>
      <c r="I202" s="9" t="s">
        <v>318</v>
      </c>
      <c r="J202" s="11">
        <v>43079</v>
      </c>
      <c r="K202" s="9" t="s">
        <v>301</v>
      </c>
      <c r="L202" s="9" t="s">
        <v>282</v>
      </c>
      <c r="M202" s="21">
        <v>2017</v>
      </c>
      <c r="N202" s="21" t="str">
        <f t="shared" si="30"/>
        <v>no</v>
      </c>
      <c r="O202" s="21" t="str">
        <f>IF(AND($M202&lt;=O$1,$T202&gt;=O$1),O$1,"no")</f>
        <v>no</v>
      </c>
      <c r="P202" s="21">
        <f>IF(AND($M202&lt;=P$1,$T202&gt;=P$1),P$1,"no")</f>
        <v>2017</v>
      </c>
      <c r="Q202" s="21">
        <f>IF(AND($M202&lt;=Q$1,$T202&gt;=Q$1),Q$1,"no")</f>
        <v>2018</v>
      </c>
      <c r="R202" s="21" t="str">
        <f t="shared" si="31"/>
        <v>no</v>
      </c>
      <c r="S202" s="21" t="str">
        <f>IF(AND($M202&lt;=S$1,$T202&gt;=S$1),S$1,"no")</f>
        <v>no</v>
      </c>
      <c r="T202" s="9">
        <v>2018</v>
      </c>
      <c r="U202" s="9" t="s">
        <v>18</v>
      </c>
      <c r="V202" s="9">
        <v>0</v>
      </c>
      <c r="W202" s="9" t="s">
        <v>59</v>
      </c>
      <c r="X202" s="9">
        <v>1</v>
      </c>
      <c r="Y202" s="9">
        <v>1</v>
      </c>
      <c r="Z202" s="9">
        <v>0</v>
      </c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</row>
    <row r="203" spans="1:47" ht="12.75">
      <c r="A203" s="8" t="str">
        <f t="shared" si="24"/>
        <v>2020Marcelo Gustavo Rivas</v>
      </c>
      <c r="B203" s="8" t="str">
        <f t="shared" si="25"/>
        <v>2019Marcelo Gustavo Rivas</v>
      </c>
      <c r="C203" s="8" t="str">
        <f t="shared" si="26"/>
        <v>2018Marcelo Gustavo Rivas</v>
      </c>
      <c r="D203" s="8" t="str">
        <f t="shared" si="27"/>
        <v>noMarcelo Gustavo Rivas</v>
      </c>
      <c r="E203" s="8" t="str">
        <f t="shared" si="28"/>
        <v>noMarcelo Gustavo Rivas</v>
      </c>
      <c r="F203" s="8" t="str">
        <f t="shared" si="29"/>
        <v>noMarcelo Gustavo Rivas</v>
      </c>
      <c r="G203" s="9">
        <v>7</v>
      </c>
      <c r="H203" s="10" t="s">
        <v>299</v>
      </c>
      <c r="I203" s="9" t="s">
        <v>318</v>
      </c>
      <c r="J203" s="11">
        <v>43079</v>
      </c>
      <c r="K203" s="9" t="s">
        <v>323</v>
      </c>
      <c r="L203" s="9" t="s">
        <v>282</v>
      </c>
      <c r="M203" s="21">
        <v>2018</v>
      </c>
      <c r="N203" s="21" t="str">
        <f t="shared" si="30"/>
        <v>no</v>
      </c>
      <c r="O203" s="21" t="str">
        <f>IF(AND($M203&lt;=O$1,$T203&gt;=O$1),O$1,"no")</f>
        <v>no</v>
      </c>
      <c r="P203" s="21" t="str">
        <f>IF(AND($M203&lt;=P$1,$T203&gt;=P$1),P$1,"no")</f>
        <v>no</v>
      </c>
      <c r="Q203" s="21">
        <f>IF(AND($M203&lt;=Q$1,$T203&gt;=Q$1),Q$1,"no")</f>
        <v>2018</v>
      </c>
      <c r="R203" s="21">
        <f t="shared" si="31"/>
        <v>2019</v>
      </c>
      <c r="S203" s="21">
        <f>IF(AND($M203&lt;=S$1,$T203&gt;=S$1),S$1,"no")</f>
        <v>2020</v>
      </c>
      <c r="T203" s="9" t="s">
        <v>50</v>
      </c>
      <c r="U203" s="9" t="s">
        <v>18</v>
      </c>
      <c r="V203" s="9">
        <v>0</v>
      </c>
      <c r="W203" s="9" t="s">
        <v>59</v>
      </c>
      <c r="X203" s="9">
        <v>0</v>
      </c>
      <c r="Y203" s="9">
        <v>1</v>
      </c>
      <c r="Z203" s="9">
        <v>0</v>
      </c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</row>
    <row r="204" spans="1:47" ht="12.75">
      <c r="A204" s="8" t="str">
        <f t="shared" si="24"/>
        <v>2020Susana Benítez</v>
      </c>
      <c r="B204" s="8" t="str">
        <f t="shared" si="25"/>
        <v>2019Susana Benítez</v>
      </c>
      <c r="C204" s="8" t="str">
        <f t="shared" si="26"/>
        <v>2018Susana Benítez</v>
      </c>
      <c r="D204" s="8" t="str">
        <f t="shared" si="27"/>
        <v>2017Susana Benítez</v>
      </c>
      <c r="E204" s="8" t="str">
        <f t="shared" si="28"/>
        <v>noSusana Benítez</v>
      </c>
      <c r="F204" s="8" t="str">
        <f t="shared" si="29"/>
        <v>noSusana Benítez</v>
      </c>
      <c r="G204" s="9">
        <v>7</v>
      </c>
      <c r="H204" s="10" t="s">
        <v>299</v>
      </c>
      <c r="I204" s="9" t="s">
        <v>318</v>
      </c>
      <c r="J204" s="11">
        <v>43079</v>
      </c>
      <c r="K204" s="9" t="s">
        <v>324</v>
      </c>
      <c r="L204" s="9" t="s">
        <v>282</v>
      </c>
      <c r="M204" s="21">
        <v>2017</v>
      </c>
      <c r="N204" s="21" t="str">
        <f t="shared" si="30"/>
        <v>no</v>
      </c>
      <c r="O204" s="21" t="str">
        <f>IF(AND($M204&lt;=O$1,$T204&gt;=O$1),O$1,"no")</f>
        <v>no</v>
      </c>
      <c r="P204" s="21">
        <f>IF(AND($M204&lt;=P$1,$T204&gt;=P$1),P$1,"no")</f>
        <v>2017</v>
      </c>
      <c r="Q204" s="21">
        <f>IF(AND($M204&lt;=Q$1,$T204&gt;=Q$1),Q$1,"no")</f>
        <v>2018</v>
      </c>
      <c r="R204" s="21">
        <f t="shared" si="31"/>
        <v>2019</v>
      </c>
      <c r="S204" s="21">
        <f>IF(AND($M204&lt;=S$1,$T204&gt;=S$1),S$1,"no")</f>
        <v>2020</v>
      </c>
      <c r="T204" s="9" t="s">
        <v>50</v>
      </c>
      <c r="U204" s="9" t="s">
        <v>34</v>
      </c>
      <c r="V204" s="9">
        <v>1</v>
      </c>
      <c r="W204" s="9" t="s">
        <v>27</v>
      </c>
      <c r="X204" s="9">
        <v>0</v>
      </c>
      <c r="Y204" s="9">
        <v>1</v>
      </c>
      <c r="Z204" s="9">
        <v>0</v>
      </c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</row>
    <row r="205" spans="1:47" ht="12.75">
      <c r="A205" s="8" t="str">
        <f t="shared" si="24"/>
        <v>2020Ricardo Cardozo</v>
      </c>
      <c r="B205" s="8" t="str">
        <f t="shared" si="25"/>
        <v>2019Ricardo Cardozo</v>
      </c>
      <c r="C205" s="8" t="str">
        <f t="shared" si="26"/>
        <v>2018Ricardo Cardozo</v>
      </c>
      <c r="D205" s="8" t="str">
        <f t="shared" si="27"/>
        <v>2017Ricardo Cardozo</v>
      </c>
      <c r="E205" s="8" t="str">
        <f t="shared" si="28"/>
        <v>noRicardo Cardozo</v>
      </c>
      <c r="F205" s="8" t="str">
        <f t="shared" si="29"/>
        <v>noRicardo Cardozo</v>
      </c>
      <c r="G205" s="9">
        <v>7</v>
      </c>
      <c r="H205" s="10" t="s">
        <v>299</v>
      </c>
      <c r="I205" s="9" t="s">
        <v>318</v>
      </c>
      <c r="J205" s="11">
        <v>43079</v>
      </c>
      <c r="K205" s="9" t="s">
        <v>325</v>
      </c>
      <c r="L205" s="9" t="s">
        <v>282</v>
      </c>
      <c r="M205" s="21">
        <v>2017</v>
      </c>
      <c r="N205" s="21" t="str">
        <f t="shared" si="30"/>
        <v>no</v>
      </c>
      <c r="O205" s="21" t="str">
        <f>IF(AND($M205&lt;=O$1,$T205&gt;=O$1),O$1,"no")</f>
        <v>no</v>
      </c>
      <c r="P205" s="21">
        <f>IF(AND($M205&lt;=P$1,$T205&gt;=P$1),P$1,"no")</f>
        <v>2017</v>
      </c>
      <c r="Q205" s="21">
        <f>IF(AND($M205&lt;=Q$1,$T205&gt;=Q$1),Q$1,"no")</f>
        <v>2018</v>
      </c>
      <c r="R205" s="21">
        <f t="shared" si="31"/>
        <v>2019</v>
      </c>
      <c r="S205" s="21">
        <f>IF(AND($M205&lt;=S$1,$T205&gt;=S$1),S$1,"no")</f>
        <v>2020</v>
      </c>
      <c r="T205" s="9" t="s">
        <v>50</v>
      </c>
      <c r="U205" s="9" t="s">
        <v>18</v>
      </c>
      <c r="V205" s="9">
        <v>0</v>
      </c>
      <c r="W205" s="9" t="s">
        <v>304</v>
      </c>
      <c r="X205" s="9">
        <v>0</v>
      </c>
      <c r="Y205" s="9">
        <v>1</v>
      </c>
      <c r="Z205" s="9">
        <v>0</v>
      </c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</row>
    <row r="206" spans="1:47" ht="12.75">
      <c r="A206" s="8" t="str">
        <f t="shared" si="24"/>
        <v>noJorge Vara</v>
      </c>
      <c r="B206" s="8" t="str">
        <f t="shared" si="25"/>
        <v>2019Jorge Vara</v>
      </c>
      <c r="C206" s="8" t="str">
        <f t="shared" si="26"/>
        <v>2018Jorge Vara</v>
      </c>
      <c r="D206" s="8" t="str">
        <f t="shared" si="27"/>
        <v>2017Jorge Vara</v>
      </c>
      <c r="E206" s="8" t="str">
        <f t="shared" si="28"/>
        <v>noJorge Vara</v>
      </c>
      <c r="F206" s="8" t="str">
        <f t="shared" si="29"/>
        <v>noJorge Vara</v>
      </c>
      <c r="G206" s="9">
        <v>7</v>
      </c>
      <c r="H206" s="10" t="s">
        <v>299</v>
      </c>
      <c r="I206" s="9" t="s">
        <v>318</v>
      </c>
      <c r="J206" s="11">
        <v>43079</v>
      </c>
      <c r="K206" s="9" t="s">
        <v>326</v>
      </c>
      <c r="L206" s="9" t="s">
        <v>282</v>
      </c>
      <c r="M206" s="21">
        <v>2017</v>
      </c>
      <c r="N206" s="21" t="str">
        <f t="shared" si="30"/>
        <v>no</v>
      </c>
      <c r="O206" s="21" t="str">
        <f>IF(AND($M206&lt;=O$1,$T206&gt;=O$1),O$1,"no")</f>
        <v>no</v>
      </c>
      <c r="P206" s="21">
        <f>IF(AND($M206&lt;=P$1,$T206&gt;=P$1),P$1,"no")</f>
        <v>2017</v>
      </c>
      <c r="Q206" s="21">
        <f>IF(AND($M206&lt;=Q$1,$T206&gt;=Q$1),Q$1,"no")</f>
        <v>2018</v>
      </c>
      <c r="R206" s="21">
        <f t="shared" si="31"/>
        <v>2019</v>
      </c>
      <c r="S206" s="21" t="str">
        <f>IF(AND($M206&lt;=S$1,$T206&gt;=S$1),S$1,"no")</f>
        <v>no</v>
      </c>
      <c r="T206" s="9">
        <v>2019</v>
      </c>
      <c r="U206" s="9" t="s">
        <v>18</v>
      </c>
      <c r="V206" s="9">
        <v>0</v>
      </c>
      <c r="W206" s="9" t="s">
        <v>37</v>
      </c>
      <c r="X206" s="9">
        <v>1</v>
      </c>
      <c r="Y206" s="9">
        <v>1</v>
      </c>
      <c r="Z206" s="9">
        <v>0</v>
      </c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</row>
    <row r="207" spans="1:47" ht="12.75">
      <c r="A207" s="8" t="str">
        <f t="shared" si="24"/>
        <v>2020Claudio Anselmo</v>
      </c>
      <c r="B207" s="8" t="str">
        <f t="shared" si="25"/>
        <v>noClaudio Anselmo</v>
      </c>
      <c r="C207" s="8" t="str">
        <f t="shared" si="26"/>
        <v>noClaudio Anselmo</v>
      </c>
      <c r="D207" s="8" t="str">
        <f t="shared" si="27"/>
        <v>noClaudio Anselmo</v>
      </c>
      <c r="E207" s="8" t="str">
        <f t="shared" si="28"/>
        <v>noClaudio Anselmo</v>
      </c>
      <c r="F207" s="8" t="str">
        <f t="shared" si="29"/>
        <v>noClaudio Anselmo</v>
      </c>
      <c r="G207" s="9">
        <v>7</v>
      </c>
      <c r="H207" s="10" t="s">
        <v>299</v>
      </c>
      <c r="I207" s="9" t="s">
        <v>318</v>
      </c>
      <c r="J207" s="11">
        <v>43079</v>
      </c>
      <c r="K207" s="9" t="s">
        <v>327</v>
      </c>
      <c r="L207" s="9" t="s">
        <v>282</v>
      </c>
      <c r="M207" s="21">
        <v>2019</v>
      </c>
      <c r="N207" s="21" t="str">
        <f t="shared" si="30"/>
        <v>no</v>
      </c>
      <c r="O207" s="21" t="str">
        <f>IF(AND($M207&lt;=O$1,$T207&gt;=O$1),O$1,"no")</f>
        <v>no</v>
      </c>
      <c r="P207" s="21" t="str">
        <f>IF(AND($M207&lt;=P$1,$T207&gt;=P$1),P$1,"no")</f>
        <v>no</v>
      </c>
      <c r="Q207" s="21" t="str">
        <f>IF(AND($M207&lt;=Q$1,$T207&gt;=Q$1),Q$1,"no")</f>
        <v>no</v>
      </c>
      <c r="R207" s="21" t="str">
        <f t="shared" si="31"/>
        <v>no</v>
      </c>
      <c r="S207" s="21">
        <f>IF(AND($M207&lt;=S$1,$T207&gt;=S$1),S$1,"no")</f>
        <v>2020</v>
      </c>
      <c r="T207" s="9" t="s">
        <v>50</v>
      </c>
      <c r="U207" s="9" t="s">
        <v>18</v>
      </c>
      <c r="V207" s="9">
        <v>0</v>
      </c>
      <c r="W207" s="9" t="s">
        <v>37</v>
      </c>
      <c r="X207" s="9">
        <v>0</v>
      </c>
      <c r="Y207" s="9">
        <v>1</v>
      </c>
      <c r="Z207" s="9">
        <v>0</v>
      </c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</row>
    <row r="208" spans="1:47" ht="12.75">
      <c r="A208" s="8" t="str">
        <f t="shared" si="24"/>
        <v>2020Raúl Schiavi</v>
      </c>
      <c r="B208" s="8" t="str">
        <f t="shared" si="25"/>
        <v>2019Raúl Schiavi</v>
      </c>
      <c r="C208" s="8" t="str">
        <f t="shared" si="26"/>
        <v>2018Raúl Schiavi</v>
      </c>
      <c r="D208" s="8" t="str">
        <f t="shared" si="27"/>
        <v>2017Raúl Schiavi</v>
      </c>
      <c r="E208" s="8" t="str">
        <f t="shared" si="28"/>
        <v>noRaúl Schiavi</v>
      </c>
      <c r="F208" s="8" t="str">
        <f t="shared" si="29"/>
        <v>noRaúl Schiavi</v>
      </c>
      <c r="G208" s="9">
        <v>7</v>
      </c>
      <c r="H208" s="10" t="s">
        <v>299</v>
      </c>
      <c r="I208" s="9" t="s">
        <v>318</v>
      </c>
      <c r="J208" s="11">
        <v>43079</v>
      </c>
      <c r="K208" s="9" t="s">
        <v>907</v>
      </c>
      <c r="L208" s="9" t="s">
        <v>282</v>
      </c>
      <c r="M208" s="21">
        <v>2017</v>
      </c>
      <c r="N208" s="21" t="str">
        <f t="shared" si="30"/>
        <v>no</v>
      </c>
      <c r="O208" s="21" t="str">
        <f>IF(AND($M208&lt;=O$1,$T208&gt;=O$1),O$1,"no")</f>
        <v>no</v>
      </c>
      <c r="P208" s="21">
        <f>IF(AND($M208&lt;=P$1,$T208&gt;=P$1),P$1,"no")</f>
        <v>2017</v>
      </c>
      <c r="Q208" s="21">
        <f>IF(AND($M208&lt;=Q$1,$T208&gt;=Q$1),Q$1,"no")</f>
        <v>2018</v>
      </c>
      <c r="R208" s="21">
        <f t="shared" si="31"/>
        <v>2019</v>
      </c>
      <c r="S208" s="21">
        <f>IF(AND($M208&lt;=S$1,$T208&gt;=S$1),S$1,"no")</f>
        <v>2020</v>
      </c>
      <c r="T208" s="9" t="s">
        <v>50</v>
      </c>
      <c r="U208" s="9" t="s">
        <v>18</v>
      </c>
      <c r="V208" s="9">
        <v>0</v>
      </c>
      <c r="W208" s="9" t="s">
        <v>328</v>
      </c>
      <c r="X208" s="9">
        <v>0</v>
      </c>
      <c r="Y208" s="9">
        <v>1</v>
      </c>
      <c r="Z208" s="9">
        <v>0</v>
      </c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</row>
    <row r="209" spans="1:47" ht="12.75">
      <c r="A209" s="8" t="str">
        <f t="shared" si="24"/>
        <v>2020Juan José López Desimoni</v>
      </c>
      <c r="B209" s="8" t="str">
        <f t="shared" si="25"/>
        <v>2019Juan José López Desimoni</v>
      </c>
      <c r="C209" s="8" t="str">
        <f t="shared" si="26"/>
        <v>2018Juan José López Desimoni</v>
      </c>
      <c r="D209" s="8" t="str">
        <f t="shared" si="27"/>
        <v>2017Juan José López Desimoni</v>
      </c>
      <c r="E209" s="8" t="str">
        <f t="shared" si="28"/>
        <v>noJuan José López Desimoni</v>
      </c>
      <c r="F209" s="8" t="str">
        <f t="shared" si="29"/>
        <v>noJuan José López Desimoni</v>
      </c>
      <c r="G209" s="9">
        <v>7</v>
      </c>
      <c r="H209" s="10" t="s">
        <v>299</v>
      </c>
      <c r="I209" s="9" t="s">
        <v>318</v>
      </c>
      <c r="J209" s="11">
        <v>43079</v>
      </c>
      <c r="K209" s="9" t="s">
        <v>329</v>
      </c>
      <c r="L209" s="9" t="s">
        <v>282</v>
      </c>
      <c r="M209" s="21">
        <v>2017</v>
      </c>
      <c r="N209" s="21" t="str">
        <f t="shared" si="30"/>
        <v>no</v>
      </c>
      <c r="O209" s="21" t="str">
        <f>IF(AND($M209&lt;=O$1,$T209&gt;=O$1),O$1,"no")</f>
        <v>no</v>
      </c>
      <c r="P209" s="21">
        <f>IF(AND($M209&lt;=P$1,$T209&gt;=P$1),P$1,"no")</f>
        <v>2017</v>
      </c>
      <c r="Q209" s="21">
        <f>IF(AND($M209&lt;=Q$1,$T209&gt;=Q$1),Q$1,"no")</f>
        <v>2018</v>
      </c>
      <c r="R209" s="21">
        <f t="shared" si="31"/>
        <v>2019</v>
      </c>
      <c r="S209" s="21">
        <f>IF(AND($M209&lt;=S$1,$T209&gt;=S$1),S$1,"no")</f>
        <v>2020</v>
      </c>
      <c r="T209" s="9" t="s">
        <v>50</v>
      </c>
      <c r="U209" s="9" t="s">
        <v>18</v>
      </c>
      <c r="V209" s="9">
        <v>0</v>
      </c>
      <c r="W209" s="9" t="s">
        <v>23</v>
      </c>
      <c r="X209" s="9">
        <v>0</v>
      </c>
      <c r="Y209" s="9">
        <v>1</v>
      </c>
      <c r="Z209" s="9">
        <v>0</v>
      </c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</row>
    <row r="210" spans="1:47" ht="12.75">
      <c r="A210" s="8" t="str">
        <f t="shared" si="24"/>
        <v>noBernardo Rodriguez</v>
      </c>
      <c r="B210" s="8" t="str">
        <f t="shared" si="25"/>
        <v>2019Bernardo Rodriguez</v>
      </c>
      <c r="C210" s="8" t="str">
        <f t="shared" si="26"/>
        <v>2018Bernardo Rodriguez</v>
      </c>
      <c r="D210" s="8" t="str">
        <f t="shared" si="27"/>
        <v>2017Bernardo Rodriguez</v>
      </c>
      <c r="E210" s="8" t="str">
        <f t="shared" si="28"/>
        <v>noBernardo Rodriguez</v>
      </c>
      <c r="F210" s="8" t="str">
        <f t="shared" si="29"/>
        <v>noBernardo Rodriguez</v>
      </c>
      <c r="G210" s="9">
        <v>7</v>
      </c>
      <c r="H210" s="10" t="s">
        <v>299</v>
      </c>
      <c r="I210" s="9" t="s">
        <v>318</v>
      </c>
      <c r="J210" s="11">
        <v>43079</v>
      </c>
      <c r="K210" s="9" t="s">
        <v>330</v>
      </c>
      <c r="L210" s="9" t="s">
        <v>282</v>
      </c>
      <c r="M210" s="21">
        <v>2017</v>
      </c>
      <c r="N210" s="21" t="str">
        <f t="shared" si="30"/>
        <v>no</v>
      </c>
      <c r="O210" s="21" t="str">
        <f>IF(AND($M210&lt;=O$1,$T210&gt;=O$1),O$1,"no")</f>
        <v>no</v>
      </c>
      <c r="P210" s="21">
        <f>IF(AND($M210&lt;=P$1,$T210&gt;=P$1),P$1,"no")</f>
        <v>2017</v>
      </c>
      <c r="Q210" s="21">
        <f>IF(AND($M210&lt;=Q$1,$T210&gt;=Q$1),Q$1,"no")</f>
        <v>2018</v>
      </c>
      <c r="R210" s="21">
        <f t="shared" si="31"/>
        <v>2019</v>
      </c>
      <c r="S210" s="21" t="str">
        <f>IF(AND($M210&lt;=S$1,$T210&gt;=S$1),S$1,"no")</f>
        <v>no</v>
      </c>
      <c r="T210" s="9">
        <v>2019</v>
      </c>
      <c r="U210" s="9" t="s">
        <v>18</v>
      </c>
      <c r="V210" s="9">
        <v>0</v>
      </c>
      <c r="W210" s="9" t="s">
        <v>316</v>
      </c>
      <c r="X210" s="9">
        <v>1</v>
      </c>
      <c r="Y210" s="9">
        <v>1</v>
      </c>
      <c r="Z210" s="9">
        <v>0</v>
      </c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</row>
    <row r="211" spans="1:47" ht="12.75">
      <c r="A211" s="8" t="str">
        <f t="shared" si="24"/>
        <v>2020Claudio Polich</v>
      </c>
      <c r="B211" s="8" t="str">
        <f t="shared" si="25"/>
        <v>noClaudio Polich</v>
      </c>
      <c r="C211" s="8" t="str">
        <f t="shared" si="26"/>
        <v>noClaudio Polich</v>
      </c>
      <c r="D211" s="8" t="str">
        <f t="shared" si="27"/>
        <v>noClaudio Polich</v>
      </c>
      <c r="E211" s="8" t="str">
        <f t="shared" si="28"/>
        <v>noClaudio Polich</v>
      </c>
      <c r="F211" s="8" t="str">
        <f t="shared" si="29"/>
        <v>noClaudio Polich</v>
      </c>
      <c r="G211" s="9">
        <v>7</v>
      </c>
      <c r="H211" s="10" t="s">
        <v>299</v>
      </c>
      <c r="I211" s="9" t="s">
        <v>318</v>
      </c>
      <c r="J211" s="11">
        <v>43079</v>
      </c>
      <c r="K211" s="9" t="s">
        <v>331</v>
      </c>
      <c r="L211" s="9" t="s">
        <v>282</v>
      </c>
      <c r="M211" s="21">
        <v>2019</v>
      </c>
      <c r="N211" s="21" t="str">
        <f t="shared" si="30"/>
        <v>no</v>
      </c>
      <c r="O211" s="21" t="str">
        <f>IF(AND($M211&lt;=O$1,$T211&gt;=O$1),O$1,"no")</f>
        <v>no</v>
      </c>
      <c r="P211" s="21" t="str">
        <f>IF(AND($M211&lt;=P$1,$T211&gt;=P$1),P$1,"no")</f>
        <v>no</v>
      </c>
      <c r="Q211" s="21" t="str">
        <f>IF(AND($M211&lt;=Q$1,$T211&gt;=Q$1),Q$1,"no")</f>
        <v>no</v>
      </c>
      <c r="R211" s="21" t="str">
        <f t="shared" si="31"/>
        <v>no</v>
      </c>
      <c r="S211" s="21">
        <f>IF(AND($M211&lt;=S$1,$T211&gt;=S$1),S$1,"no")</f>
        <v>2020</v>
      </c>
      <c r="T211" s="9" t="s">
        <v>50</v>
      </c>
      <c r="U211" s="9" t="s">
        <v>18</v>
      </c>
      <c r="V211" s="9">
        <v>0</v>
      </c>
      <c r="W211" s="9" t="s">
        <v>316</v>
      </c>
      <c r="X211" s="9">
        <v>0</v>
      </c>
      <c r="Y211" s="9">
        <v>1</v>
      </c>
      <c r="Z211" s="9">
        <v>0</v>
      </c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</row>
    <row r="212" spans="1:47" ht="12.75">
      <c r="A212" s="8" t="str">
        <f t="shared" si="24"/>
        <v>noFederico Mouliá</v>
      </c>
      <c r="B212" s="8" t="str">
        <f t="shared" si="25"/>
        <v>2019Federico Mouliá</v>
      </c>
      <c r="C212" s="8" t="str">
        <f t="shared" si="26"/>
        <v>2018Federico Mouliá</v>
      </c>
      <c r="D212" s="8" t="str">
        <f t="shared" si="27"/>
        <v>2017Federico Mouliá</v>
      </c>
      <c r="E212" s="8" t="str">
        <f t="shared" si="28"/>
        <v>noFederico Mouliá</v>
      </c>
      <c r="F212" s="8" t="str">
        <f t="shared" si="29"/>
        <v>noFederico Mouliá</v>
      </c>
      <c r="G212" s="9">
        <v>7</v>
      </c>
      <c r="H212" s="10" t="s">
        <v>299</v>
      </c>
      <c r="I212" s="9" t="s">
        <v>318</v>
      </c>
      <c r="J212" s="11">
        <v>43079</v>
      </c>
      <c r="K212" s="9" t="s">
        <v>908</v>
      </c>
      <c r="L212" s="9" t="s">
        <v>282</v>
      </c>
      <c r="M212" s="21">
        <v>2017</v>
      </c>
      <c r="N212" s="21" t="str">
        <f t="shared" si="30"/>
        <v>no</v>
      </c>
      <c r="O212" s="21" t="str">
        <f>IF(AND($M212&lt;=O$1,$T212&gt;=O$1),O$1,"no")</f>
        <v>no</v>
      </c>
      <c r="P212" s="21">
        <f>IF(AND($M212&lt;=P$1,$T212&gt;=P$1),P$1,"no")</f>
        <v>2017</v>
      </c>
      <c r="Q212" s="21">
        <f>IF(AND($M212&lt;=Q$1,$T212&gt;=Q$1),Q$1,"no")</f>
        <v>2018</v>
      </c>
      <c r="R212" s="21">
        <f t="shared" si="31"/>
        <v>2019</v>
      </c>
      <c r="S212" s="21" t="str">
        <f>IF(AND($M212&lt;=S$1,$T212&gt;=S$1),S$1,"no")</f>
        <v>no</v>
      </c>
      <c r="T212" s="9">
        <v>2019</v>
      </c>
      <c r="U212" s="9" t="s">
        <v>18</v>
      </c>
      <c r="V212" s="9">
        <v>0</v>
      </c>
      <c r="W212" s="9" t="s">
        <v>32</v>
      </c>
      <c r="X212" s="9">
        <v>1</v>
      </c>
      <c r="Y212" s="9">
        <v>1</v>
      </c>
      <c r="Z212" s="9">
        <v>0</v>
      </c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</row>
    <row r="213" spans="1:47" ht="12.75">
      <c r="A213" s="8" t="str">
        <f t="shared" si="24"/>
        <v>2020Adán Gaya</v>
      </c>
      <c r="B213" s="8" t="str">
        <f t="shared" si="25"/>
        <v>noAdán Gaya</v>
      </c>
      <c r="C213" s="8" t="str">
        <f t="shared" si="26"/>
        <v>noAdán Gaya</v>
      </c>
      <c r="D213" s="8" t="str">
        <f t="shared" si="27"/>
        <v>noAdán Gaya</v>
      </c>
      <c r="E213" s="8" t="str">
        <f t="shared" si="28"/>
        <v>noAdán Gaya</v>
      </c>
      <c r="F213" s="8" t="str">
        <f t="shared" si="29"/>
        <v>noAdán Gaya</v>
      </c>
      <c r="G213" s="9">
        <v>7</v>
      </c>
      <c r="H213" s="10" t="s">
        <v>299</v>
      </c>
      <c r="I213" s="9" t="s">
        <v>318</v>
      </c>
      <c r="J213" s="11">
        <v>43079</v>
      </c>
      <c r="K213" s="9" t="s">
        <v>909</v>
      </c>
      <c r="L213" s="9" t="s">
        <v>282</v>
      </c>
      <c r="M213" s="21">
        <v>2019</v>
      </c>
      <c r="N213" s="21" t="str">
        <f t="shared" si="30"/>
        <v>no</v>
      </c>
      <c r="O213" s="21" t="str">
        <f>IF(AND($M213&lt;=O$1,$T213&gt;=O$1),O$1,"no")</f>
        <v>no</v>
      </c>
      <c r="P213" s="21" t="str">
        <f>IF(AND($M213&lt;=P$1,$T213&gt;=P$1),P$1,"no")</f>
        <v>no</v>
      </c>
      <c r="Q213" s="21" t="str">
        <f>IF(AND($M213&lt;=Q$1,$T213&gt;=Q$1),Q$1,"no")</f>
        <v>no</v>
      </c>
      <c r="R213" s="21" t="str">
        <f t="shared" si="31"/>
        <v>no</v>
      </c>
      <c r="S213" s="21">
        <f>IF(AND($M213&lt;=S$1,$T213&gt;=S$1),S$1,"no")</f>
        <v>2020</v>
      </c>
      <c r="T213" s="9" t="s">
        <v>50</v>
      </c>
      <c r="U213" s="9" t="s">
        <v>18</v>
      </c>
      <c r="V213" s="9">
        <v>0</v>
      </c>
      <c r="W213" s="9" t="s">
        <v>32</v>
      </c>
      <c r="X213" s="9">
        <v>0</v>
      </c>
      <c r="Y213" s="9">
        <v>1</v>
      </c>
      <c r="Z213" s="9">
        <v>0</v>
      </c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</row>
    <row r="214" spans="1:47" ht="12.75">
      <c r="A214" s="8" t="str">
        <f t="shared" si="24"/>
        <v>noJorge Quintana</v>
      </c>
      <c r="B214" s="8" t="str">
        <f t="shared" si="25"/>
        <v>2019Jorge Quintana</v>
      </c>
      <c r="C214" s="8" t="str">
        <f t="shared" si="26"/>
        <v>2018Jorge Quintana</v>
      </c>
      <c r="D214" s="8" t="str">
        <f t="shared" si="27"/>
        <v>2017Jorge Quintana</v>
      </c>
      <c r="E214" s="8" t="str">
        <f t="shared" si="28"/>
        <v>noJorge Quintana</v>
      </c>
      <c r="F214" s="8" t="str">
        <f t="shared" si="29"/>
        <v>noJorge Quintana</v>
      </c>
      <c r="G214" s="9">
        <v>7</v>
      </c>
      <c r="H214" s="10" t="s">
        <v>299</v>
      </c>
      <c r="I214" s="9" t="s">
        <v>318</v>
      </c>
      <c r="J214" s="11">
        <v>43079</v>
      </c>
      <c r="K214" s="9" t="s">
        <v>311</v>
      </c>
      <c r="L214" s="9" t="s">
        <v>282</v>
      </c>
      <c r="M214" s="21">
        <v>2017</v>
      </c>
      <c r="N214" s="21" t="str">
        <f t="shared" si="30"/>
        <v>no</v>
      </c>
      <c r="O214" s="21" t="str">
        <f>IF(AND($M214&lt;=O$1,$T214&gt;=O$1),O$1,"no")</f>
        <v>no</v>
      </c>
      <c r="P214" s="21">
        <f>IF(AND($M214&lt;=P$1,$T214&gt;=P$1),P$1,"no")</f>
        <v>2017</v>
      </c>
      <c r="Q214" s="21">
        <f>IF(AND($M214&lt;=Q$1,$T214&gt;=Q$1),Q$1,"no")</f>
        <v>2018</v>
      </c>
      <c r="R214" s="21">
        <f t="shared" si="31"/>
        <v>2019</v>
      </c>
      <c r="S214" s="21" t="str">
        <f>IF(AND($M214&lt;=S$1,$T214&gt;=S$1),S$1,"no")</f>
        <v>no</v>
      </c>
      <c r="T214" s="9">
        <v>2019</v>
      </c>
      <c r="U214" s="9" t="s">
        <v>18</v>
      </c>
      <c r="V214" s="9">
        <v>0</v>
      </c>
      <c r="W214" s="9" t="s">
        <v>61</v>
      </c>
      <c r="X214" s="9">
        <v>1</v>
      </c>
      <c r="Y214" s="9">
        <v>1</v>
      </c>
      <c r="Z214" s="9">
        <v>0</v>
      </c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</row>
    <row r="215" spans="1:47" ht="12.75">
      <c r="A215" s="8" t="str">
        <f t="shared" si="24"/>
        <v>2020Buenaventura Duarte</v>
      </c>
      <c r="B215" s="8" t="str">
        <f t="shared" si="25"/>
        <v>noBuenaventura Duarte</v>
      </c>
      <c r="C215" s="8" t="str">
        <f t="shared" si="26"/>
        <v>noBuenaventura Duarte</v>
      </c>
      <c r="D215" s="8" t="str">
        <f t="shared" si="27"/>
        <v>noBuenaventura Duarte</v>
      </c>
      <c r="E215" s="8" t="str">
        <f t="shared" si="28"/>
        <v>noBuenaventura Duarte</v>
      </c>
      <c r="F215" s="8" t="str">
        <f t="shared" si="29"/>
        <v>noBuenaventura Duarte</v>
      </c>
      <c r="G215" s="9">
        <v>7</v>
      </c>
      <c r="H215" s="10" t="s">
        <v>299</v>
      </c>
      <c r="I215" s="9" t="s">
        <v>318</v>
      </c>
      <c r="J215" s="11">
        <v>43079</v>
      </c>
      <c r="K215" s="9" t="s">
        <v>332</v>
      </c>
      <c r="L215" s="9" t="s">
        <v>282</v>
      </c>
      <c r="M215" s="21">
        <v>2019</v>
      </c>
      <c r="N215" s="21" t="str">
        <f t="shared" si="30"/>
        <v>no</v>
      </c>
      <c r="O215" s="21" t="str">
        <f>IF(AND($M215&lt;=O$1,$T215&gt;=O$1),O$1,"no")</f>
        <v>no</v>
      </c>
      <c r="P215" s="21" t="str">
        <f>IF(AND($M215&lt;=P$1,$T215&gt;=P$1),P$1,"no")</f>
        <v>no</v>
      </c>
      <c r="Q215" s="21" t="str">
        <f>IF(AND($M215&lt;=Q$1,$T215&gt;=Q$1),Q$1,"no")</f>
        <v>no</v>
      </c>
      <c r="R215" s="21" t="str">
        <f t="shared" si="31"/>
        <v>no</v>
      </c>
      <c r="S215" s="21">
        <f>IF(AND($M215&lt;=S$1,$T215&gt;=S$1),S$1,"no")</f>
        <v>2020</v>
      </c>
      <c r="T215" s="9" t="s">
        <v>50</v>
      </c>
      <c r="U215" s="9" t="s">
        <v>18</v>
      </c>
      <c r="V215" s="9">
        <v>0</v>
      </c>
      <c r="W215" s="9" t="s">
        <v>61</v>
      </c>
      <c r="X215" s="9">
        <v>0</v>
      </c>
      <c r="Y215" s="9">
        <v>1</v>
      </c>
      <c r="Z215" s="9">
        <v>0</v>
      </c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</row>
    <row r="216" spans="1:47" ht="12.75">
      <c r="A216" s="8" t="str">
        <f t="shared" si="24"/>
        <v>noCristian Piris</v>
      </c>
      <c r="B216" s="8" t="str">
        <f t="shared" si="25"/>
        <v>2019Cristian Piris</v>
      </c>
      <c r="C216" s="8" t="str">
        <f t="shared" si="26"/>
        <v>2018Cristian Piris</v>
      </c>
      <c r="D216" s="8" t="str">
        <f t="shared" si="27"/>
        <v>2017Cristian Piris</v>
      </c>
      <c r="E216" s="8" t="str">
        <f t="shared" si="28"/>
        <v>noCristian Piris</v>
      </c>
      <c r="F216" s="8" t="str">
        <f t="shared" si="29"/>
        <v>noCristian Piris</v>
      </c>
      <c r="G216" s="9">
        <v>7</v>
      </c>
      <c r="H216" s="10" t="s">
        <v>299</v>
      </c>
      <c r="I216" s="9" t="s">
        <v>318</v>
      </c>
      <c r="J216" s="11">
        <v>43079</v>
      </c>
      <c r="K216" s="9" t="s">
        <v>333</v>
      </c>
      <c r="L216" s="9" t="s">
        <v>282</v>
      </c>
      <c r="M216" s="21">
        <v>2017</v>
      </c>
      <c r="N216" s="21" t="str">
        <f t="shared" si="30"/>
        <v>no</v>
      </c>
      <c r="O216" s="21" t="str">
        <f>IF(AND($M216&lt;=O$1,$T216&gt;=O$1),O$1,"no")</f>
        <v>no</v>
      </c>
      <c r="P216" s="21">
        <f>IF(AND($M216&lt;=P$1,$T216&gt;=P$1),P$1,"no")</f>
        <v>2017</v>
      </c>
      <c r="Q216" s="21">
        <f>IF(AND($M216&lt;=Q$1,$T216&gt;=Q$1),Q$1,"no")</f>
        <v>2018</v>
      </c>
      <c r="R216" s="21">
        <f t="shared" si="31"/>
        <v>2019</v>
      </c>
      <c r="S216" s="21" t="str">
        <f>IF(AND($M216&lt;=S$1,$T216&gt;=S$1),S$1,"no")</f>
        <v>no</v>
      </c>
      <c r="T216" s="9">
        <v>2019</v>
      </c>
      <c r="U216" s="9" t="s">
        <v>18</v>
      </c>
      <c r="V216" s="9">
        <v>0</v>
      </c>
      <c r="W216" s="9" t="s">
        <v>225</v>
      </c>
      <c r="X216" s="9">
        <v>1</v>
      </c>
      <c r="Y216" s="9">
        <v>1</v>
      </c>
      <c r="Z216" s="9">
        <v>0</v>
      </c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</row>
    <row r="217" spans="1:47" ht="12.75">
      <c r="A217" s="8" t="str">
        <f t="shared" si="24"/>
        <v>2020Sebastían Slovayen</v>
      </c>
      <c r="B217" s="8" t="str">
        <f t="shared" si="25"/>
        <v>noSebastían Slovayen</v>
      </c>
      <c r="C217" s="8" t="str">
        <f t="shared" si="26"/>
        <v>noSebastían Slovayen</v>
      </c>
      <c r="D217" s="8" t="str">
        <f t="shared" si="27"/>
        <v>noSebastían Slovayen</v>
      </c>
      <c r="E217" s="8" t="str">
        <f t="shared" si="28"/>
        <v>noSebastían Slovayen</v>
      </c>
      <c r="F217" s="8" t="str">
        <f t="shared" si="29"/>
        <v>noSebastían Slovayen</v>
      </c>
      <c r="G217" s="9">
        <v>7</v>
      </c>
      <c r="H217" s="10" t="s">
        <v>299</v>
      </c>
      <c r="I217" s="9" t="s">
        <v>318</v>
      </c>
      <c r="J217" s="11">
        <v>43079</v>
      </c>
      <c r="K217" s="9" t="s">
        <v>910</v>
      </c>
      <c r="L217" s="9" t="s">
        <v>282</v>
      </c>
      <c r="M217" s="21">
        <v>2019</v>
      </c>
      <c r="N217" s="21" t="str">
        <f t="shared" si="30"/>
        <v>no</v>
      </c>
      <c r="O217" s="21" t="str">
        <f>IF(AND($M217&lt;=O$1,$T217&gt;=O$1),O$1,"no")</f>
        <v>no</v>
      </c>
      <c r="P217" s="21" t="str">
        <f>IF(AND($M217&lt;=P$1,$T217&gt;=P$1),P$1,"no")</f>
        <v>no</v>
      </c>
      <c r="Q217" s="21" t="str">
        <f>IF(AND($M217&lt;=Q$1,$T217&gt;=Q$1),Q$1,"no")</f>
        <v>no</v>
      </c>
      <c r="R217" s="21" t="str">
        <f t="shared" si="31"/>
        <v>no</v>
      </c>
      <c r="S217" s="21">
        <f>IF(AND($M217&lt;=S$1,$T217&gt;=S$1),S$1,"no")</f>
        <v>2020</v>
      </c>
      <c r="T217" s="9" t="s">
        <v>50</v>
      </c>
      <c r="U217" s="9" t="s">
        <v>18</v>
      </c>
      <c r="V217" s="9">
        <v>0</v>
      </c>
      <c r="W217" s="9" t="s">
        <v>225</v>
      </c>
      <c r="X217" s="9">
        <v>0</v>
      </c>
      <c r="Y217" s="9">
        <v>1</v>
      </c>
      <c r="Z217" s="9">
        <v>0</v>
      </c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</row>
    <row r="218" spans="1:47" ht="12.75">
      <c r="A218" s="8" t="str">
        <f t="shared" si="24"/>
        <v>2020Gabriel Romero</v>
      </c>
      <c r="B218" s="8" t="str">
        <f t="shared" si="25"/>
        <v>2019Gabriel Romero</v>
      </c>
      <c r="C218" s="8" t="str">
        <f t="shared" si="26"/>
        <v>2018Gabriel Romero</v>
      </c>
      <c r="D218" s="8" t="str">
        <f t="shared" si="27"/>
        <v>2017Gabriel Romero</v>
      </c>
      <c r="E218" s="8" t="str">
        <f t="shared" si="28"/>
        <v>noGabriel Romero</v>
      </c>
      <c r="F218" s="8" t="str">
        <f t="shared" si="29"/>
        <v>noGabriel Romero</v>
      </c>
      <c r="G218" s="9">
        <v>7</v>
      </c>
      <c r="H218" s="10" t="s">
        <v>299</v>
      </c>
      <c r="I218" s="9" t="s">
        <v>318</v>
      </c>
      <c r="J218" s="11">
        <v>43079</v>
      </c>
      <c r="K218" s="9" t="s">
        <v>334</v>
      </c>
      <c r="L218" s="9" t="s">
        <v>282</v>
      </c>
      <c r="M218" s="21">
        <v>2017</v>
      </c>
      <c r="N218" s="21" t="str">
        <f t="shared" si="30"/>
        <v>no</v>
      </c>
      <c r="O218" s="21" t="str">
        <f>IF(AND($M218&lt;=O$1,$T218&gt;=O$1),O$1,"no")</f>
        <v>no</v>
      </c>
      <c r="P218" s="21">
        <f>IF(AND($M218&lt;=P$1,$T218&gt;=P$1),P$1,"no")</f>
        <v>2017</v>
      </c>
      <c r="Q218" s="21">
        <f>IF(AND($M218&lt;=Q$1,$T218&gt;=Q$1),Q$1,"no")</f>
        <v>2018</v>
      </c>
      <c r="R218" s="21">
        <f t="shared" si="31"/>
        <v>2019</v>
      </c>
      <c r="S218" s="21">
        <f>IF(AND($M218&lt;=S$1,$T218&gt;=S$1),S$1,"no")</f>
        <v>2020</v>
      </c>
      <c r="T218" s="9" t="s">
        <v>50</v>
      </c>
      <c r="U218" s="9" t="s">
        <v>18</v>
      </c>
      <c r="V218" s="9">
        <v>0</v>
      </c>
      <c r="W218" s="9" t="s">
        <v>83</v>
      </c>
      <c r="X218" s="9">
        <v>0</v>
      </c>
      <c r="Y218" s="9">
        <v>1</v>
      </c>
      <c r="Z218" s="9">
        <v>0</v>
      </c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</row>
    <row r="219" spans="1:47" ht="12.75">
      <c r="A219" s="8" t="str">
        <f t="shared" si="24"/>
        <v>noMauro Urribarri</v>
      </c>
      <c r="B219" s="8" t="str">
        <f t="shared" si="25"/>
        <v>noMauro Urribarri</v>
      </c>
      <c r="C219" s="8" t="str">
        <f t="shared" si="26"/>
        <v>noMauro Urribarri</v>
      </c>
      <c r="D219" s="8" t="str">
        <f t="shared" si="27"/>
        <v>2017Mauro Urribarri</v>
      </c>
      <c r="E219" s="8" t="str">
        <f t="shared" si="28"/>
        <v>2016Mauro Urribarri</v>
      </c>
      <c r="F219" s="8" t="str">
        <f t="shared" si="29"/>
        <v>2015Mauro Urribarri</v>
      </c>
      <c r="G219" s="9">
        <v>8</v>
      </c>
      <c r="H219" s="10" t="s">
        <v>335</v>
      </c>
      <c r="I219" s="9" t="s">
        <v>336</v>
      </c>
      <c r="J219" s="11">
        <v>42349</v>
      </c>
      <c r="K219" s="9" t="s">
        <v>337</v>
      </c>
      <c r="L219" s="9" t="s">
        <v>111</v>
      </c>
      <c r="M219" s="21">
        <v>2015</v>
      </c>
      <c r="N219" s="21">
        <f t="shared" si="30"/>
        <v>2015</v>
      </c>
      <c r="O219" s="21">
        <f>IF(AND($M219&lt;=O$1,$T219&gt;=O$1),O$1,"no")</f>
        <v>2016</v>
      </c>
      <c r="P219" s="21">
        <f>IF(AND($M219&lt;=P$1,$T219&gt;=P$1),P$1,"no")</f>
        <v>2017</v>
      </c>
      <c r="Q219" s="21" t="str">
        <f>IF(AND($M219&lt;=Q$1,$T219&gt;=Q$1),Q$1,"no")</f>
        <v>no</v>
      </c>
      <c r="R219" s="21" t="str">
        <f t="shared" si="31"/>
        <v>no</v>
      </c>
      <c r="S219" s="21" t="str">
        <f>IF(AND($M219&lt;=S$1,$T219&gt;=S$1),S$1,"no")</f>
        <v>no</v>
      </c>
      <c r="T219" s="9">
        <v>2017</v>
      </c>
      <c r="U219" s="9" t="s">
        <v>18</v>
      </c>
      <c r="V219" s="9">
        <v>0</v>
      </c>
      <c r="W219" s="9" t="s">
        <v>41</v>
      </c>
      <c r="X219" s="9">
        <v>1</v>
      </c>
      <c r="Y219" s="9">
        <v>1</v>
      </c>
      <c r="Z219" s="9">
        <v>0</v>
      </c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</row>
    <row r="220" spans="1:47" ht="12.75">
      <c r="A220" s="8" t="str">
        <f t="shared" si="24"/>
        <v>noLaura Stratta</v>
      </c>
      <c r="B220" s="8" t="str">
        <f t="shared" si="25"/>
        <v>2019Laura Stratta</v>
      </c>
      <c r="C220" s="8" t="str">
        <f t="shared" si="26"/>
        <v>2018Laura Stratta</v>
      </c>
      <c r="D220" s="8" t="str">
        <f t="shared" si="27"/>
        <v>2017Laura Stratta</v>
      </c>
      <c r="E220" s="8" t="str">
        <f t="shared" si="28"/>
        <v>2016Laura Stratta</v>
      </c>
      <c r="F220" s="8" t="str">
        <f t="shared" si="29"/>
        <v>2015Laura Stratta</v>
      </c>
      <c r="G220" s="9">
        <v>8</v>
      </c>
      <c r="H220" s="10" t="s">
        <v>335</v>
      </c>
      <c r="I220" s="9" t="s">
        <v>336</v>
      </c>
      <c r="J220" s="11">
        <v>42349</v>
      </c>
      <c r="K220" s="9" t="s">
        <v>338</v>
      </c>
      <c r="L220" s="9" t="s">
        <v>111</v>
      </c>
      <c r="M220" s="21">
        <v>2015</v>
      </c>
      <c r="N220" s="21">
        <f t="shared" si="30"/>
        <v>2015</v>
      </c>
      <c r="O220" s="21">
        <f>IF(AND($M220&lt;=O$1,$T220&gt;=O$1),O$1,"no")</f>
        <v>2016</v>
      </c>
      <c r="P220" s="21">
        <f>IF(AND($M220&lt;=P$1,$T220&gt;=P$1),P$1,"no")</f>
        <v>2017</v>
      </c>
      <c r="Q220" s="21">
        <f>IF(AND($M220&lt;=Q$1,$T220&gt;=Q$1),Q$1,"no")</f>
        <v>2018</v>
      </c>
      <c r="R220" s="21">
        <f t="shared" si="31"/>
        <v>2019</v>
      </c>
      <c r="S220" s="21" t="str">
        <f>IF(AND($M220&lt;=S$1,$T220&gt;=S$1),S$1,"no")</f>
        <v>no</v>
      </c>
      <c r="T220" s="9">
        <v>2019</v>
      </c>
      <c r="U220" s="9" t="s">
        <v>34</v>
      </c>
      <c r="V220" s="9">
        <v>1</v>
      </c>
      <c r="W220" s="9" t="s">
        <v>32</v>
      </c>
      <c r="X220" s="9">
        <v>0</v>
      </c>
      <c r="Y220" s="9">
        <v>1</v>
      </c>
      <c r="Z220" s="9">
        <v>0</v>
      </c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</row>
    <row r="221" spans="1:47" ht="12.75">
      <c r="A221" s="8" t="str">
        <f t="shared" si="24"/>
        <v>noAriel de La Rosa</v>
      </c>
      <c r="B221" s="8" t="str">
        <f t="shared" si="25"/>
        <v>noAriel de La Rosa</v>
      </c>
      <c r="C221" s="8" t="str">
        <f t="shared" si="26"/>
        <v>noAriel de La Rosa</v>
      </c>
      <c r="D221" s="8" t="str">
        <f t="shared" si="27"/>
        <v>2017Ariel de La Rosa</v>
      </c>
      <c r="E221" s="8" t="str">
        <f t="shared" si="28"/>
        <v>2016Ariel de La Rosa</v>
      </c>
      <c r="F221" s="8" t="str">
        <f t="shared" si="29"/>
        <v>2015Ariel de La Rosa</v>
      </c>
      <c r="G221" s="9">
        <v>8</v>
      </c>
      <c r="H221" s="10" t="s">
        <v>335</v>
      </c>
      <c r="I221" s="9" t="s">
        <v>336</v>
      </c>
      <c r="J221" s="11">
        <v>42349</v>
      </c>
      <c r="K221" s="9" t="s">
        <v>339</v>
      </c>
      <c r="L221" s="9" t="s">
        <v>111</v>
      </c>
      <c r="M221" s="21">
        <v>2015</v>
      </c>
      <c r="N221" s="21">
        <f t="shared" si="30"/>
        <v>2015</v>
      </c>
      <c r="O221" s="21">
        <f>IF(AND($M221&lt;=O$1,$T221&gt;=O$1),O$1,"no")</f>
        <v>2016</v>
      </c>
      <c r="P221" s="21">
        <f>IF(AND($M221&lt;=P$1,$T221&gt;=P$1),P$1,"no")</f>
        <v>2017</v>
      </c>
      <c r="Q221" s="21" t="str">
        <f>IF(AND($M221&lt;=Q$1,$T221&gt;=Q$1),Q$1,"no")</f>
        <v>no</v>
      </c>
      <c r="R221" s="21" t="str">
        <f t="shared" si="31"/>
        <v>no</v>
      </c>
      <c r="S221" s="21" t="str">
        <f>IF(AND($M221&lt;=S$1,$T221&gt;=S$1),S$1,"no")</f>
        <v>no</v>
      </c>
      <c r="T221" s="9">
        <v>2017</v>
      </c>
      <c r="U221" s="9" t="s">
        <v>18</v>
      </c>
      <c r="V221" s="9">
        <v>0</v>
      </c>
      <c r="W221" s="9" t="s">
        <v>35</v>
      </c>
      <c r="X221" s="9">
        <v>1</v>
      </c>
      <c r="Y221" s="9">
        <v>1</v>
      </c>
      <c r="Z221" s="9">
        <v>0</v>
      </c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</row>
    <row r="222" spans="1:47" ht="12.75">
      <c r="A222" s="8" t="str">
        <f t="shared" si="24"/>
        <v>noHugo Ballay</v>
      </c>
      <c r="B222" s="8" t="str">
        <f t="shared" si="25"/>
        <v>2019Hugo Ballay</v>
      </c>
      <c r="C222" s="8" t="str">
        <f t="shared" si="26"/>
        <v>2018Hugo Ballay</v>
      </c>
      <c r="D222" s="8" t="str">
        <f t="shared" si="27"/>
        <v>2017Hugo Ballay</v>
      </c>
      <c r="E222" s="8" t="str">
        <f t="shared" si="28"/>
        <v>2016Hugo Ballay</v>
      </c>
      <c r="F222" s="8" t="str">
        <f t="shared" si="29"/>
        <v>2015Hugo Ballay</v>
      </c>
      <c r="G222" s="9">
        <v>8</v>
      </c>
      <c r="H222" s="10" t="s">
        <v>335</v>
      </c>
      <c r="I222" s="9" t="s">
        <v>336</v>
      </c>
      <c r="J222" s="11">
        <v>42349</v>
      </c>
      <c r="K222" s="9" t="s">
        <v>340</v>
      </c>
      <c r="L222" s="9" t="s">
        <v>111</v>
      </c>
      <c r="M222" s="21">
        <v>2015</v>
      </c>
      <c r="N222" s="21">
        <f t="shared" si="30"/>
        <v>2015</v>
      </c>
      <c r="O222" s="21">
        <f>IF(AND($M222&lt;=O$1,$T222&gt;=O$1),O$1,"no")</f>
        <v>2016</v>
      </c>
      <c r="P222" s="21">
        <f>IF(AND($M222&lt;=P$1,$T222&gt;=P$1),P$1,"no")</f>
        <v>2017</v>
      </c>
      <c r="Q222" s="21">
        <f>IF(AND($M222&lt;=Q$1,$T222&gt;=Q$1),Q$1,"no")</f>
        <v>2018</v>
      </c>
      <c r="R222" s="21">
        <f t="shared" si="31"/>
        <v>2019</v>
      </c>
      <c r="S222" s="21" t="str">
        <f>IF(AND($M222&lt;=S$1,$T222&gt;=S$1),S$1,"no")</f>
        <v>no</v>
      </c>
      <c r="T222" s="9">
        <v>2019</v>
      </c>
      <c r="U222" s="9" t="s">
        <v>18</v>
      </c>
      <c r="V222" s="9">
        <v>0</v>
      </c>
      <c r="W222" s="9" t="s">
        <v>21</v>
      </c>
      <c r="X222" s="9">
        <v>0</v>
      </c>
      <c r="Y222" s="9">
        <v>1</v>
      </c>
      <c r="Z222" s="9">
        <v>0</v>
      </c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</row>
    <row r="223" spans="1:47" ht="12.75">
      <c r="A223" s="8" t="str">
        <f t="shared" si="24"/>
        <v>noAdrián Fuertes</v>
      </c>
      <c r="B223" s="8" t="str">
        <f t="shared" si="25"/>
        <v>noAdrián Fuertes</v>
      </c>
      <c r="C223" s="8" t="str">
        <f t="shared" si="26"/>
        <v>noAdrián Fuertes</v>
      </c>
      <c r="D223" s="8" t="str">
        <f t="shared" si="27"/>
        <v>2017Adrián Fuertes</v>
      </c>
      <c r="E223" s="8" t="str">
        <f t="shared" si="28"/>
        <v>2016Adrián Fuertes</v>
      </c>
      <c r="F223" s="8" t="str">
        <f t="shared" si="29"/>
        <v>2015Adrián Fuertes</v>
      </c>
      <c r="G223" s="9">
        <v>8</v>
      </c>
      <c r="H223" s="10" t="s">
        <v>335</v>
      </c>
      <c r="I223" s="9" t="s">
        <v>336</v>
      </c>
      <c r="J223" s="11">
        <v>42349</v>
      </c>
      <c r="K223" s="9" t="s">
        <v>341</v>
      </c>
      <c r="L223" s="9" t="s">
        <v>111</v>
      </c>
      <c r="M223" s="21">
        <v>2015</v>
      </c>
      <c r="N223" s="21">
        <f t="shared" si="30"/>
        <v>2015</v>
      </c>
      <c r="O223" s="21">
        <f>IF(AND($M223&lt;=O$1,$T223&gt;=O$1),O$1,"no")</f>
        <v>2016</v>
      </c>
      <c r="P223" s="21">
        <f>IF(AND($M223&lt;=P$1,$T223&gt;=P$1),P$1,"no")</f>
        <v>2017</v>
      </c>
      <c r="Q223" s="21" t="str">
        <f>IF(AND($M223&lt;=Q$1,$T223&gt;=Q$1),Q$1,"no")</f>
        <v>no</v>
      </c>
      <c r="R223" s="21" t="str">
        <f t="shared" si="31"/>
        <v>no</v>
      </c>
      <c r="S223" s="21" t="str">
        <f>IF(AND($M223&lt;=S$1,$T223&gt;=S$1),S$1,"no")</f>
        <v>no</v>
      </c>
      <c r="T223" s="9">
        <v>2017</v>
      </c>
      <c r="U223" s="9" t="s">
        <v>18</v>
      </c>
      <c r="V223" s="9">
        <v>0</v>
      </c>
      <c r="W223" s="9" t="s">
        <v>225</v>
      </c>
      <c r="X223" s="9">
        <v>1</v>
      </c>
      <c r="Y223" s="9">
        <v>1</v>
      </c>
      <c r="Z223" s="9">
        <v>0</v>
      </c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</row>
    <row r="224" spans="1:47" ht="12.75">
      <c r="A224" s="8" t="str">
        <f t="shared" si="24"/>
        <v>noLuis Benedetto</v>
      </c>
      <c r="B224" s="8" t="str">
        <f t="shared" si="25"/>
        <v>2019Luis Benedetto</v>
      </c>
      <c r="C224" s="8" t="str">
        <f t="shared" si="26"/>
        <v>2018Luis Benedetto</v>
      </c>
      <c r="D224" s="8" t="str">
        <f t="shared" si="27"/>
        <v>2017Luis Benedetto</v>
      </c>
      <c r="E224" s="8" t="str">
        <f t="shared" si="28"/>
        <v>2016Luis Benedetto</v>
      </c>
      <c r="F224" s="8" t="str">
        <f t="shared" si="29"/>
        <v>2015Luis Benedetto</v>
      </c>
      <c r="G224" s="9">
        <v>8</v>
      </c>
      <c r="H224" s="10" t="s">
        <v>335</v>
      </c>
      <c r="I224" s="9" t="s">
        <v>336</v>
      </c>
      <c r="J224" s="11">
        <v>42349</v>
      </c>
      <c r="K224" s="9" t="s">
        <v>342</v>
      </c>
      <c r="L224" s="9" t="s">
        <v>111</v>
      </c>
      <c r="M224" s="21">
        <v>2015</v>
      </c>
      <c r="N224" s="21">
        <f t="shared" si="30"/>
        <v>2015</v>
      </c>
      <c r="O224" s="21">
        <f>IF(AND($M224&lt;=O$1,$T224&gt;=O$1),O$1,"no")</f>
        <v>2016</v>
      </c>
      <c r="P224" s="21">
        <f>IF(AND($M224&lt;=P$1,$T224&gt;=P$1),P$1,"no")</f>
        <v>2017</v>
      </c>
      <c r="Q224" s="21">
        <f>IF(AND($M224&lt;=Q$1,$T224&gt;=Q$1),Q$1,"no")</f>
        <v>2018</v>
      </c>
      <c r="R224" s="21">
        <f t="shared" si="31"/>
        <v>2019</v>
      </c>
      <c r="S224" s="21" t="str">
        <f>IF(AND($M224&lt;=S$1,$T224&gt;=S$1),S$1,"no")</f>
        <v>no</v>
      </c>
      <c r="T224" s="9">
        <v>2019</v>
      </c>
      <c r="U224" s="9" t="s">
        <v>18</v>
      </c>
      <c r="V224" s="9">
        <v>0</v>
      </c>
      <c r="W224" s="9" t="s">
        <v>343</v>
      </c>
      <c r="X224" s="9">
        <v>0</v>
      </c>
      <c r="Y224" s="9">
        <v>1</v>
      </c>
      <c r="Z224" s="9">
        <v>0</v>
      </c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</row>
    <row r="225" spans="1:47" ht="12.75">
      <c r="A225" s="8" t="str">
        <f t="shared" si="24"/>
        <v>noCarlos Scheppens</v>
      </c>
      <c r="B225" s="8" t="str">
        <f t="shared" si="25"/>
        <v>noCarlos Scheppens</v>
      </c>
      <c r="C225" s="8" t="str">
        <f t="shared" si="26"/>
        <v>noCarlos Scheppens</v>
      </c>
      <c r="D225" s="8" t="str">
        <f t="shared" si="27"/>
        <v>2017Carlos Scheppens</v>
      </c>
      <c r="E225" s="8" t="str">
        <f t="shared" si="28"/>
        <v>2016Carlos Scheppens</v>
      </c>
      <c r="F225" s="8" t="str">
        <f t="shared" si="29"/>
        <v>2015Carlos Scheppens</v>
      </c>
      <c r="G225" s="9">
        <v>8</v>
      </c>
      <c r="H225" s="10" t="s">
        <v>335</v>
      </c>
      <c r="I225" s="9" t="s">
        <v>336</v>
      </c>
      <c r="J225" s="11">
        <v>42349</v>
      </c>
      <c r="K225" s="9" t="s">
        <v>344</v>
      </c>
      <c r="L225" s="9" t="s">
        <v>111</v>
      </c>
      <c r="M225" s="21">
        <v>2015</v>
      </c>
      <c r="N225" s="21">
        <f t="shared" si="30"/>
        <v>2015</v>
      </c>
      <c r="O225" s="21">
        <f>IF(AND($M225&lt;=O$1,$T225&gt;=O$1),O$1,"no")</f>
        <v>2016</v>
      </c>
      <c r="P225" s="21">
        <f>IF(AND($M225&lt;=P$1,$T225&gt;=P$1),P$1,"no")</f>
        <v>2017</v>
      </c>
      <c r="Q225" s="21" t="str">
        <f>IF(AND($M225&lt;=Q$1,$T225&gt;=Q$1),Q$1,"no")</f>
        <v>no</v>
      </c>
      <c r="R225" s="21" t="str">
        <f t="shared" si="31"/>
        <v>no</v>
      </c>
      <c r="S225" s="21" t="str">
        <f>IF(AND($M225&lt;=S$1,$T225&gt;=S$1),S$1,"no")</f>
        <v>no</v>
      </c>
      <c r="T225" s="9">
        <v>2017</v>
      </c>
      <c r="U225" s="9" t="s">
        <v>18</v>
      </c>
      <c r="V225" s="9">
        <v>0</v>
      </c>
      <c r="W225" s="29" t="s">
        <v>37</v>
      </c>
      <c r="X225" s="9">
        <v>1</v>
      </c>
      <c r="Y225" s="9">
        <v>1</v>
      </c>
      <c r="Z225" s="9">
        <v>0</v>
      </c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</row>
    <row r="226" spans="1:47" ht="12.75">
      <c r="A226" s="8" t="str">
        <f t="shared" si="24"/>
        <v>noRosario Margarita Romero</v>
      </c>
      <c r="B226" s="8" t="str">
        <f t="shared" si="25"/>
        <v>2019Rosario Margarita Romero</v>
      </c>
      <c r="C226" s="8" t="str">
        <f t="shared" si="26"/>
        <v>2018Rosario Margarita Romero</v>
      </c>
      <c r="D226" s="8" t="str">
        <f t="shared" si="27"/>
        <v>2017Rosario Margarita Romero</v>
      </c>
      <c r="E226" s="8" t="str">
        <f t="shared" si="28"/>
        <v>noRosario Margarita Romero</v>
      </c>
      <c r="F226" s="8" t="str">
        <f t="shared" si="29"/>
        <v>noRosario Margarita Romero</v>
      </c>
      <c r="G226" s="9">
        <v>8</v>
      </c>
      <c r="H226" s="10" t="s">
        <v>335</v>
      </c>
      <c r="I226" s="9" t="s">
        <v>336</v>
      </c>
      <c r="J226" s="11">
        <v>42349</v>
      </c>
      <c r="K226" s="9" t="s">
        <v>346</v>
      </c>
      <c r="L226" s="9" t="s">
        <v>111</v>
      </c>
      <c r="M226" s="21">
        <v>2017</v>
      </c>
      <c r="N226" s="21" t="str">
        <f t="shared" si="30"/>
        <v>no</v>
      </c>
      <c r="O226" s="21" t="str">
        <f>IF(AND($M226&lt;=O$1,$T226&gt;=O$1),O$1,"no")</f>
        <v>no</v>
      </c>
      <c r="P226" s="21">
        <f>IF(AND($M226&lt;=P$1,$T226&gt;=P$1),P$1,"no")</f>
        <v>2017</v>
      </c>
      <c r="Q226" s="21">
        <f>IF(AND($M226&lt;=Q$1,$T226&gt;=Q$1),Q$1,"no")</f>
        <v>2018</v>
      </c>
      <c r="R226" s="21">
        <f t="shared" si="31"/>
        <v>2019</v>
      </c>
      <c r="S226" s="21" t="str">
        <f>IF(AND($M226&lt;=S$1,$T226&gt;=S$1),S$1,"no")</f>
        <v>no</v>
      </c>
      <c r="T226" s="9">
        <v>2019</v>
      </c>
      <c r="U226" s="9" t="s">
        <v>34</v>
      </c>
      <c r="V226" s="9">
        <v>1</v>
      </c>
      <c r="W226" s="9" t="s">
        <v>41</v>
      </c>
      <c r="X226" s="9">
        <v>0</v>
      </c>
      <c r="Y226" s="9">
        <v>1</v>
      </c>
      <c r="Z226" s="9">
        <v>0</v>
      </c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</row>
    <row r="227" spans="1:47" ht="12.75">
      <c r="A227" s="8" t="str">
        <f t="shared" si="24"/>
        <v>noSonia Velázquez</v>
      </c>
      <c r="B227" s="8" t="str">
        <f t="shared" si="25"/>
        <v>2019Sonia Velázquez</v>
      </c>
      <c r="C227" s="8" t="str">
        <f t="shared" si="26"/>
        <v>2018Sonia Velázquez</v>
      </c>
      <c r="D227" s="8" t="str">
        <f t="shared" si="27"/>
        <v>2017Sonia Velázquez</v>
      </c>
      <c r="E227" s="8" t="str">
        <f t="shared" si="28"/>
        <v>noSonia Velázquez</v>
      </c>
      <c r="F227" s="8" t="str">
        <f t="shared" si="29"/>
        <v>noSonia Velázquez</v>
      </c>
      <c r="G227" s="9">
        <v>8</v>
      </c>
      <c r="H227" s="10" t="s">
        <v>335</v>
      </c>
      <c r="I227" s="9" t="s">
        <v>336</v>
      </c>
      <c r="J227" s="11">
        <v>42349</v>
      </c>
      <c r="K227" s="9" t="s">
        <v>347</v>
      </c>
      <c r="L227" s="9" t="s">
        <v>111</v>
      </c>
      <c r="M227" s="21">
        <v>2017</v>
      </c>
      <c r="N227" s="21" t="str">
        <f t="shared" si="30"/>
        <v>no</v>
      </c>
      <c r="O227" s="21" t="str">
        <f>IF(AND($M227&lt;=O$1,$T227&gt;=O$1),O$1,"no")</f>
        <v>no</v>
      </c>
      <c r="P227" s="21">
        <f>IF(AND($M227&lt;=P$1,$T227&gt;=P$1),P$1,"no")</f>
        <v>2017</v>
      </c>
      <c r="Q227" s="21">
        <f>IF(AND($M227&lt;=Q$1,$T227&gt;=Q$1),Q$1,"no")</f>
        <v>2018</v>
      </c>
      <c r="R227" s="21">
        <f t="shared" si="31"/>
        <v>2019</v>
      </c>
      <c r="S227" s="21" t="str">
        <f>IF(AND($M227&lt;=S$1,$T227&gt;=S$1),S$1,"no")</f>
        <v>no</v>
      </c>
      <c r="T227" s="9">
        <v>2019</v>
      </c>
      <c r="U227" s="9" t="s">
        <v>34</v>
      </c>
      <c r="V227" s="9">
        <v>1</v>
      </c>
      <c r="W227" s="9" t="s">
        <v>35</v>
      </c>
      <c r="X227" s="9">
        <v>0</v>
      </c>
      <c r="Y227" s="9">
        <v>1</v>
      </c>
      <c r="Z227" s="9">
        <v>0</v>
      </c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</row>
    <row r="228" spans="1:47" ht="12.75">
      <c r="A228" s="8" t="str">
        <f t="shared" si="24"/>
        <v>noÁlvaro Gabás</v>
      </c>
      <c r="B228" s="8" t="str">
        <f t="shared" si="25"/>
        <v>2019Álvaro Gabás</v>
      </c>
      <c r="C228" s="8" t="str">
        <f t="shared" si="26"/>
        <v>2018Álvaro Gabás</v>
      </c>
      <c r="D228" s="8" t="str">
        <f t="shared" si="27"/>
        <v>2017Álvaro Gabás</v>
      </c>
      <c r="E228" s="8" t="str">
        <f t="shared" si="28"/>
        <v>noÁlvaro Gabás</v>
      </c>
      <c r="F228" s="8" t="str">
        <f t="shared" si="29"/>
        <v>noÁlvaro Gabás</v>
      </c>
      <c r="G228" s="9">
        <v>8</v>
      </c>
      <c r="H228" s="10" t="s">
        <v>335</v>
      </c>
      <c r="I228" s="9" t="s">
        <v>336</v>
      </c>
      <c r="J228" s="11">
        <v>42349</v>
      </c>
      <c r="K228" s="9" t="s">
        <v>348</v>
      </c>
      <c r="L228" s="9" t="s">
        <v>111</v>
      </c>
      <c r="M228" s="21">
        <v>2017</v>
      </c>
      <c r="N228" s="21" t="str">
        <f t="shared" si="30"/>
        <v>no</v>
      </c>
      <c r="O228" s="21" t="str">
        <f>IF(AND($M228&lt;=O$1,$T228&gt;=O$1),O$1,"no")</f>
        <v>no</v>
      </c>
      <c r="P228" s="21">
        <f>IF(AND($M228&lt;=P$1,$T228&gt;=P$1),P$1,"no")</f>
        <v>2017</v>
      </c>
      <c r="Q228" s="21">
        <f>IF(AND($M228&lt;=Q$1,$T228&gt;=Q$1),Q$1,"no")</f>
        <v>2018</v>
      </c>
      <c r="R228" s="21">
        <f t="shared" si="31"/>
        <v>2019</v>
      </c>
      <c r="S228" s="21" t="str">
        <f>IF(AND($M228&lt;=S$1,$T228&gt;=S$1),S$1,"no")</f>
        <v>no</v>
      </c>
      <c r="T228" s="9">
        <v>2019</v>
      </c>
      <c r="U228" s="9" t="s">
        <v>18</v>
      </c>
      <c r="V228" s="9">
        <v>0</v>
      </c>
      <c r="W228" s="29" t="s">
        <v>37</v>
      </c>
      <c r="X228" s="9">
        <v>0</v>
      </c>
      <c r="Y228" s="9">
        <v>1</v>
      </c>
      <c r="Z228" s="9">
        <v>0</v>
      </c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</row>
    <row r="229" spans="1:47" ht="12.75">
      <c r="A229" s="8" t="str">
        <f t="shared" si="24"/>
        <v>2020Rosario Romero</v>
      </c>
      <c r="B229" s="8" t="str">
        <f t="shared" si="25"/>
        <v>noRosario Romero</v>
      </c>
      <c r="C229" s="8" t="str">
        <f t="shared" si="26"/>
        <v>noRosario Romero</v>
      </c>
      <c r="D229" s="8" t="str">
        <f t="shared" si="27"/>
        <v>noRosario Romero</v>
      </c>
      <c r="E229" s="8" t="str">
        <f t="shared" si="28"/>
        <v>noRosario Romero</v>
      </c>
      <c r="F229" s="8" t="str">
        <f t="shared" si="29"/>
        <v>noRosario Romero</v>
      </c>
      <c r="G229" s="9">
        <v>8</v>
      </c>
      <c r="H229" s="10" t="s">
        <v>335</v>
      </c>
      <c r="I229" s="9" t="s">
        <v>336</v>
      </c>
      <c r="J229" s="11">
        <v>43810</v>
      </c>
      <c r="K229" s="9" t="s">
        <v>349</v>
      </c>
      <c r="L229" s="9" t="s">
        <v>350</v>
      </c>
      <c r="M229" s="21">
        <v>2019</v>
      </c>
      <c r="N229" s="21" t="str">
        <f t="shared" si="30"/>
        <v>no</v>
      </c>
      <c r="O229" s="21" t="str">
        <f>IF(AND($M229&lt;=O$1,$T229&gt;=O$1),O$1,"no")</f>
        <v>no</v>
      </c>
      <c r="P229" s="21" t="str">
        <f>IF(AND($M229&lt;=P$1,$T229&gt;=P$1),P$1,"no")</f>
        <v>no</v>
      </c>
      <c r="Q229" s="21" t="str">
        <f>IF(AND($M229&lt;=Q$1,$T229&gt;=Q$1),Q$1,"no")</f>
        <v>no</v>
      </c>
      <c r="R229" s="21" t="str">
        <f t="shared" si="31"/>
        <v>no</v>
      </c>
      <c r="S229" s="21">
        <f>IF(AND($M229&lt;=S$1,$T229&gt;=S$1),S$1,"no")</f>
        <v>2020</v>
      </c>
      <c r="T229" s="9" t="s">
        <v>50</v>
      </c>
      <c r="U229" s="9" t="s">
        <v>34</v>
      </c>
      <c r="V229" s="9">
        <v>1</v>
      </c>
      <c r="W229" s="9" t="s">
        <v>112</v>
      </c>
      <c r="X229" s="9">
        <v>0</v>
      </c>
      <c r="Y229" s="9">
        <v>1</v>
      </c>
      <c r="Z229" s="9">
        <v>0</v>
      </c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</row>
    <row r="230" spans="1:47" ht="12.75">
      <c r="A230" s="8" t="str">
        <f t="shared" si="24"/>
        <v>2020Hugo Ballay</v>
      </c>
      <c r="B230" s="8" t="str">
        <f t="shared" si="25"/>
        <v>noHugo Ballay</v>
      </c>
      <c r="C230" s="8" t="str">
        <f t="shared" si="26"/>
        <v>noHugo Ballay</v>
      </c>
      <c r="D230" s="8" t="str">
        <f t="shared" si="27"/>
        <v>noHugo Ballay</v>
      </c>
      <c r="E230" s="8" t="str">
        <f t="shared" si="28"/>
        <v>noHugo Ballay</v>
      </c>
      <c r="F230" s="8" t="str">
        <f t="shared" si="29"/>
        <v>noHugo Ballay</v>
      </c>
      <c r="G230" s="9">
        <v>8</v>
      </c>
      <c r="H230" s="10" t="s">
        <v>335</v>
      </c>
      <c r="I230" s="9" t="s">
        <v>336</v>
      </c>
      <c r="J230" s="11">
        <v>43810</v>
      </c>
      <c r="K230" s="9" t="s">
        <v>340</v>
      </c>
      <c r="L230" s="9" t="s">
        <v>350</v>
      </c>
      <c r="M230" s="21">
        <v>2019</v>
      </c>
      <c r="N230" s="21" t="str">
        <f t="shared" si="30"/>
        <v>no</v>
      </c>
      <c r="O230" s="21" t="str">
        <f>IF(AND($M230&lt;=O$1,$T230&gt;=O$1),O$1,"no")</f>
        <v>no</v>
      </c>
      <c r="P230" s="21" t="str">
        <f>IF(AND($M230&lt;=P$1,$T230&gt;=P$1),P$1,"no")</f>
        <v>no</v>
      </c>
      <c r="Q230" s="21" t="str">
        <f>IF(AND($M230&lt;=Q$1,$T230&gt;=Q$1),Q$1,"no")</f>
        <v>no</v>
      </c>
      <c r="R230" s="21" t="str">
        <f t="shared" si="31"/>
        <v>no</v>
      </c>
      <c r="S230" s="21">
        <f>IF(AND($M230&lt;=S$1,$T230&gt;=S$1),S$1,"no")</f>
        <v>2020</v>
      </c>
      <c r="T230" s="9" t="s">
        <v>50</v>
      </c>
      <c r="U230" s="9" t="s">
        <v>18</v>
      </c>
      <c r="V230" s="9">
        <v>0</v>
      </c>
      <c r="W230" s="9" t="s">
        <v>351</v>
      </c>
      <c r="X230" s="9">
        <v>0</v>
      </c>
      <c r="Y230" s="9">
        <v>1</v>
      </c>
      <c r="Z230" s="9">
        <v>0</v>
      </c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</row>
    <row r="231" spans="1:47" ht="12.75">
      <c r="A231" s="8" t="str">
        <f t="shared" si="24"/>
        <v>2020Marisa Paira</v>
      </c>
      <c r="B231" s="8" t="str">
        <f t="shared" si="25"/>
        <v>noMarisa Paira</v>
      </c>
      <c r="C231" s="8" t="str">
        <f t="shared" si="26"/>
        <v>noMarisa Paira</v>
      </c>
      <c r="D231" s="8" t="str">
        <f t="shared" si="27"/>
        <v>noMarisa Paira</v>
      </c>
      <c r="E231" s="8" t="str">
        <f t="shared" si="28"/>
        <v>noMarisa Paira</v>
      </c>
      <c r="F231" s="8" t="str">
        <f t="shared" si="29"/>
        <v>noMarisa Paira</v>
      </c>
      <c r="G231" s="9">
        <v>8</v>
      </c>
      <c r="H231" s="10" t="s">
        <v>335</v>
      </c>
      <c r="I231" s="9" t="s">
        <v>336</v>
      </c>
      <c r="J231" s="11">
        <v>43810</v>
      </c>
      <c r="K231" s="9" t="s">
        <v>352</v>
      </c>
      <c r="L231" s="9" t="s">
        <v>350</v>
      </c>
      <c r="M231" s="21">
        <v>2019</v>
      </c>
      <c r="N231" s="21" t="str">
        <f t="shared" si="30"/>
        <v>no</v>
      </c>
      <c r="O231" s="21" t="str">
        <f>IF(AND($M231&lt;=O$1,$T231&gt;=O$1),O$1,"no")</f>
        <v>no</v>
      </c>
      <c r="P231" s="21" t="str">
        <f>IF(AND($M231&lt;=P$1,$T231&gt;=P$1),P$1,"no")</f>
        <v>no</v>
      </c>
      <c r="Q231" s="21" t="str">
        <f>IF(AND($M231&lt;=Q$1,$T231&gt;=Q$1),Q$1,"no")</f>
        <v>no</v>
      </c>
      <c r="R231" s="21" t="str">
        <f t="shared" si="31"/>
        <v>no</v>
      </c>
      <c r="S231" s="21">
        <f>IF(AND($M231&lt;=S$1,$T231&gt;=S$1),S$1,"no")</f>
        <v>2020</v>
      </c>
      <c r="T231" s="9" t="s">
        <v>50</v>
      </c>
      <c r="U231" s="9" t="s">
        <v>34</v>
      </c>
      <c r="V231" s="9">
        <v>1</v>
      </c>
      <c r="W231" s="9" t="s">
        <v>32</v>
      </c>
      <c r="X231" s="9">
        <v>0</v>
      </c>
      <c r="Y231" s="9">
        <v>1</v>
      </c>
      <c r="Z231" s="9">
        <v>0</v>
      </c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</row>
    <row r="232" spans="1:47" ht="12.75">
      <c r="A232" s="8" t="str">
        <f t="shared" si="24"/>
        <v>2020Sonia Velázquez</v>
      </c>
      <c r="B232" s="8" t="str">
        <f t="shared" si="25"/>
        <v>noSonia Velázquez</v>
      </c>
      <c r="C232" s="8" t="str">
        <f t="shared" si="26"/>
        <v>noSonia Velázquez</v>
      </c>
      <c r="D232" s="8" t="str">
        <f t="shared" si="27"/>
        <v>noSonia Velázquez</v>
      </c>
      <c r="E232" s="8" t="str">
        <f t="shared" si="28"/>
        <v>noSonia Velázquez</v>
      </c>
      <c r="F232" s="8" t="str">
        <f t="shared" si="29"/>
        <v>noSonia Velázquez</v>
      </c>
      <c r="G232" s="9">
        <v>8</v>
      </c>
      <c r="H232" s="10" t="s">
        <v>335</v>
      </c>
      <c r="I232" s="9" t="s">
        <v>336</v>
      </c>
      <c r="J232" s="11">
        <v>43810</v>
      </c>
      <c r="K232" s="9" t="s">
        <v>347</v>
      </c>
      <c r="L232" s="9" t="s">
        <v>350</v>
      </c>
      <c r="M232" s="21">
        <v>2019</v>
      </c>
      <c r="N232" s="21" t="str">
        <f t="shared" si="30"/>
        <v>no</v>
      </c>
      <c r="O232" s="21" t="str">
        <f>IF(AND($M232&lt;=O$1,$T232&gt;=O$1),O$1,"no")</f>
        <v>no</v>
      </c>
      <c r="P232" s="21" t="str">
        <f>IF(AND($M232&lt;=P$1,$T232&gt;=P$1),P$1,"no")</f>
        <v>no</v>
      </c>
      <c r="Q232" s="21" t="str">
        <f>IF(AND($M232&lt;=Q$1,$T232&gt;=Q$1),Q$1,"no")</f>
        <v>no</v>
      </c>
      <c r="R232" s="21" t="str">
        <f t="shared" si="31"/>
        <v>no</v>
      </c>
      <c r="S232" s="21">
        <f>IF(AND($M232&lt;=S$1,$T232&gt;=S$1),S$1,"no")</f>
        <v>2020</v>
      </c>
      <c r="T232" s="9" t="s">
        <v>50</v>
      </c>
      <c r="U232" s="9" t="s">
        <v>34</v>
      </c>
      <c r="V232" s="9">
        <v>1</v>
      </c>
      <c r="W232" s="9" t="s">
        <v>35</v>
      </c>
      <c r="X232" s="9">
        <v>0</v>
      </c>
      <c r="Y232" s="9">
        <v>1</v>
      </c>
      <c r="Z232" s="9">
        <v>0</v>
      </c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</row>
    <row r="233" spans="1:47" ht="12.75">
      <c r="A233" s="8" t="str">
        <f t="shared" si="24"/>
        <v>2020Luis Benedetto</v>
      </c>
      <c r="B233" s="8" t="str">
        <f t="shared" si="25"/>
        <v>noLuis Benedetto</v>
      </c>
      <c r="C233" s="8" t="str">
        <f t="shared" si="26"/>
        <v>noLuis Benedetto</v>
      </c>
      <c r="D233" s="8" t="str">
        <f t="shared" si="27"/>
        <v>noLuis Benedetto</v>
      </c>
      <c r="E233" s="8" t="str">
        <f t="shared" si="28"/>
        <v>noLuis Benedetto</v>
      </c>
      <c r="F233" s="8" t="str">
        <f t="shared" si="29"/>
        <v>noLuis Benedetto</v>
      </c>
      <c r="G233" s="9">
        <v>8</v>
      </c>
      <c r="H233" s="10" t="s">
        <v>335</v>
      </c>
      <c r="I233" s="9" t="s">
        <v>336</v>
      </c>
      <c r="J233" s="11">
        <v>43810</v>
      </c>
      <c r="K233" s="9" t="s">
        <v>342</v>
      </c>
      <c r="L233" s="9" t="s">
        <v>350</v>
      </c>
      <c r="M233" s="21">
        <v>2019</v>
      </c>
      <c r="N233" s="21" t="str">
        <f t="shared" si="30"/>
        <v>no</v>
      </c>
      <c r="O233" s="21" t="str">
        <f>IF(AND($M233&lt;=O$1,$T233&gt;=O$1),O$1,"no")</f>
        <v>no</v>
      </c>
      <c r="P233" s="21" t="str">
        <f>IF(AND($M233&lt;=P$1,$T233&gt;=P$1),P$1,"no")</f>
        <v>no</v>
      </c>
      <c r="Q233" s="21" t="str">
        <f>IF(AND($M233&lt;=Q$1,$T233&gt;=Q$1),Q$1,"no")</f>
        <v>no</v>
      </c>
      <c r="R233" s="21" t="str">
        <f t="shared" si="31"/>
        <v>no</v>
      </c>
      <c r="S233" s="21">
        <f>IF(AND($M233&lt;=S$1,$T233&gt;=S$1),S$1,"no")</f>
        <v>2020</v>
      </c>
      <c r="T233" s="9">
        <v>2020</v>
      </c>
      <c r="U233" s="9" t="s">
        <v>18</v>
      </c>
      <c r="V233" s="9">
        <v>0</v>
      </c>
      <c r="W233" s="9" t="s">
        <v>353</v>
      </c>
      <c r="X233" s="9">
        <v>1</v>
      </c>
      <c r="Y233" s="9">
        <v>1</v>
      </c>
      <c r="Z233" s="9">
        <v>0</v>
      </c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</row>
    <row r="234" spans="1:47" ht="12.75">
      <c r="A234" s="8" t="str">
        <f t="shared" si="24"/>
        <v>2020Marcelo Richard</v>
      </c>
      <c r="B234" s="8" t="str">
        <f t="shared" si="25"/>
        <v>noMarcelo Richard</v>
      </c>
      <c r="C234" s="8" t="str">
        <f t="shared" si="26"/>
        <v>noMarcelo Richard</v>
      </c>
      <c r="D234" s="8" t="str">
        <f t="shared" si="27"/>
        <v>noMarcelo Richard</v>
      </c>
      <c r="E234" s="8" t="str">
        <f t="shared" si="28"/>
        <v>noMarcelo Richard</v>
      </c>
      <c r="F234" s="8" t="str">
        <f t="shared" si="29"/>
        <v>noMarcelo Richard</v>
      </c>
      <c r="G234" s="9">
        <v>8</v>
      </c>
      <c r="H234" s="10" t="s">
        <v>335</v>
      </c>
      <c r="I234" s="9" t="s">
        <v>336</v>
      </c>
      <c r="J234" s="11">
        <v>43810</v>
      </c>
      <c r="K234" s="9" t="s">
        <v>354</v>
      </c>
      <c r="L234" s="9" t="s">
        <v>350</v>
      </c>
      <c r="M234" s="21">
        <v>2020</v>
      </c>
      <c r="N234" s="21" t="str">
        <f t="shared" si="30"/>
        <v>no</v>
      </c>
      <c r="O234" s="21" t="str">
        <f>IF(AND($M234&lt;=O$1,$T234&gt;=O$1),O$1,"no")</f>
        <v>no</v>
      </c>
      <c r="P234" s="21" t="str">
        <f>IF(AND($M234&lt;=P$1,$T234&gt;=P$1),P$1,"no")</f>
        <v>no</v>
      </c>
      <c r="Q234" s="21" t="str">
        <f>IF(AND($M234&lt;=Q$1,$T234&gt;=Q$1),Q$1,"no")</f>
        <v>no</v>
      </c>
      <c r="R234" s="21" t="str">
        <f t="shared" si="31"/>
        <v>no</v>
      </c>
      <c r="S234" s="21">
        <f>IF(AND($M234&lt;=S$1,$T234&gt;=S$1),S$1,"no")</f>
        <v>2020</v>
      </c>
      <c r="T234" s="9" t="s">
        <v>50</v>
      </c>
      <c r="U234" s="9" t="s">
        <v>18</v>
      </c>
      <c r="V234" s="9">
        <v>0</v>
      </c>
      <c r="W234" s="9" t="s">
        <v>353</v>
      </c>
      <c r="X234" s="9">
        <v>0</v>
      </c>
      <c r="Y234" s="9">
        <v>1</v>
      </c>
      <c r="Z234" s="9">
        <v>0</v>
      </c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</row>
    <row r="235" spans="1:47" ht="12.75">
      <c r="A235" s="8" t="str">
        <f t="shared" si="24"/>
        <v>2020Juan José Bahillo</v>
      </c>
      <c r="B235" s="8" t="str">
        <f t="shared" si="25"/>
        <v>noJuan José Bahillo</v>
      </c>
      <c r="C235" s="8" t="str">
        <f t="shared" si="26"/>
        <v>noJuan José Bahillo</v>
      </c>
      <c r="D235" s="8" t="str">
        <f t="shared" si="27"/>
        <v>noJuan José Bahillo</v>
      </c>
      <c r="E235" s="8" t="str">
        <f t="shared" si="28"/>
        <v>noJuan José Bahillo</v>
      </c>
      <c r="F235" s="8" t="str">
        <f t="shared" si="29"/>
        <v>noJuan José Bahillo</v>
      </c>
      <c r="G235" s="9">
        <v>8</v>
      </c>
      <c r="H235" s="10" t="s">
        <v>335</v>
      </c>
      <c r="I235" s="9" t="s">
        <v>336</v>
      </c>
      <c r="J235" s="11">
        <v>43810</v>
      </c>
      <c r="K235" s="9" t="s">
        <v>355</v>
      </c>
      <c r="L235" s="9" t="s">
        <v>350</v>
      </c>
      <c r="M235" s="21">
        <v>2019</v>
      </c>
      <c r="N235" s="21" t="str">
        <f t="shared" si="30"/>
        <v>no</v>
      </c>
      <c r="O235" s="21" t="str">
        <f>IF(AND($M235&lt;=O$1,$T235&gt;=O$1),O$1,"no")</f>
        <v>no</v>
      </c>
      <c r="P235" s="21" t="str">
        <f>IF(AND($M235&lt;=P$1,$T235&gt;=P$1),P$1,"no")</f>
        <v>no</v>
      </c>
      <c r="Q235" s="21" t="str">
        <f>IF(AND($M235&lt;=Q$1,$T235&gt;=Q$1),Q$1,"no")</f>
        <v>no</v>
      </c>
      <c r="R235" s="21" t="str">
        <f t="shared" si="31"/>
        <v>no</v>
      </c>
      <c r="S235" s="21">
        <f>IF(AND($M235&lt;=S$1,$T235&gt;=S$1),S$1,"no")</f>
        <v>2020</v>
      </c>
      <c r="T235" s="9" t="s">
        <v>50</v>
      </c>
      <c r="U235" s="9" t="s">
        <v>18</v>
      </c>
      <c r="V235" s="9">
        <v>0</v>
      </c>
      <c r="W235" s="9" t="s">
        <v>356</v>
      </c>
      <c r="X235" s="9">
        <v>0</v>
      </c>
      <c r="Y235" s="9">
        <v>1</v>
      </c>
      <c r="Z235" s="9">
        <v>0</v>
      </c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</row>
    <row r="236" spans="1:47" ht="12.75">
      <c r="A236" s="8" t="str">
        <f t="shared" si="24"/>
        <v>noAntonio Ferreira</v>
      </c>
      <c r="B236" s="8" t="str">
        <f t="shared" si="25"/>
        <v>2019Antonio Ferreira</v>
      </c>
      <c r="C236" s="8" t="str">
        <f t="shared" si="26"/>
        <v>2018Antonio Ferreira</v>
      </c>
      <c r="D236" s="8" t="str">
        <f t="shared" si="27"/>
        <v>2017Antonio Ferreira</v>
      </c>
      <c r="E236" s="8" t="str">
        <f t="shared" si="28"/>
        <v>2016Antonio Ferreira</v>
      </c>
      <c r="F236" s="8" t="str">
        <f t="shared" si="29"/>
        <v>2015Antonio Ferreira</v>
      </c>
      <c r="G236" s="9">
        <v>9</v>
      </c>
      <c r="H236" s="10" t="s">
        <v>357</v>
      </c>
      <c r="I236" s="9" t="s">
        <v>358</v>
      </c>
      <c r="J236" s="11">
        <v>42350</v>
      </c>
      <c r="K236" s="9" t="s">
        <v>359</v>
      </c>
      <c r="L236" s="9" t="s">
        <v>111</v>
      </c>
      <c r="M236" s="21">
        <v>2015</v>
      </c>
      <c r="N236" s="21">
        <f t="shared" si="30"/>
        <v>2015</v>
      </c>
      <c r="O236" s="21">
        <f>IF(AND($M236&lt;=O$1,$T236&gt;=O$1),O$1,"no")</f>
        <v>2016</v>
      </c>
      <c r="P236" s="21">
        <f>IF(AND($M236&lt;=P$1,$T236&gt;=P$1),P$1,"no")</f>
        <v>2017</v>
      </c>
      <c r="Q236" s="21">
        <f>IF(AND($M236&lt;=Q$1,$T236&gt;=Q$1),Q$1,"no")</f>
        <v>2018</v>
      </c>
      <c r="R236" s="21">
        <f t="shared" si="31"/>
        <v>2019</v>
      </c>
      <c r="S236" s="21" t="str">
        <f>IF(AND($M236&lt;=S$1,$T236&gt;=S$1),S$1,"no")</f>
        <v>no</v>
      </c>
      <c r="T236" s="9">
        <v>2019</v>
      </c>
      <c r="U236" s="9" t="s">
        <v>18</v>
      </c>
      <c r="V236" s="9">
        <v>0</v>
      </c>
      <c r="W236" s="9" t="s">
        <v>45</v>
      </c>
      <c r="X236" s="9">
        <v>0</v>
      </c>
      <c r="Y236" s="9">
        <v>1</v>
      </c>
      <c r="Z236" s="9">
        <v>0</v>
      </c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</row>
    <row r="237" spans="1:47" ht="12.75">
      <c r="A237" s="8" t="str">
        <f t="shared" si="24"/>
        <v>noJorge Abel González</v>
      </c>
      <c r="B237" s="8" t="str">
        <f t="shared" si="25"/>
        <v>2019Jorge Abel González</v>
      </c>
      <c r="C237" s="8" t="str">
        <f t="shared" si="26"/>
        <v>2018Jorge Abel González</v>
      </c>
      <c r="D237" s="8" t="str">
        <f t="shared" si="27"/>
        <v>2017Jorge Abel González</v>
      </c>
      <c r="E237" s="8" t="str">
        <f t="shared" si="28"/>
        <v>2016Jorge Abel González</v>
      </c>
      <c r="F237" s="8" t="str">
        <f t="shared" si="29"/>
        <v>2015Jorge Abel González</v>
      </c>
      <c r="G237" s="9">
        <v>9</v>
      </c>
      <c r="H237" s="10" t="s">
        <v>357</v>
      </c>
      <c r="I237" s="9" t="s">
        <v>358</v>
      </c>
      <c r="J237" s="11">
        <v>42350</v>
      </c>
      <c r="K237" s="9" t="s">
        <v>360</v>
      </c>
      <c r="L237" s="9" t="s">
        <v>111</v>
      </c>
      <c r="M237" s="21">
        <v>2015</v>
      </c>
      <c r="N237" s="21">
        <f t="shared" si="30"/>
        <v>2015</v>
      </c>
      <c r="O237" s="21">
        <f>IF(AND($M237&lt;=O$1,$T237&gt;=O$1),O$1,"no")</f>
        <v>2016</v>
      </c>
      <c r="P237" s="21">
        <f>IF(AND($M237&lt;=P$1,$T237&gt;=P$1),P$1,"no")</f>
        <v>2017</v>
      </c>
      <c r="Q237" s="21">
        <f>IF(AND($M237&lt;=Q$1,$T237&gt;=Q$1),Q$1,"no")</f>
        <v>2018</v>
      </c>
      <c r="R237" s="21">
        <f t="shared" si="31"/>
        <v>2019</v>
      </c>
      <c r="S237" s="21" t="str">
        <f>IF(AND($M237&lt;=S$1,$T237&gt;=S$1),S$1,"no")</f>
        <v>no</v>
      </c>
      <c r="T237" s="9">
        <v>2019</v>
      </c>
      <c r="U237" s="9" t="s">
        <v>18</v>
      </c>
      <c r="V237" s="9">
        <v>0</v>
      </c>
      <c r="W237" s="9" t="s">
        <v>361</v>
      </c>
      <c r="X237" s="9">
        <v>0</v>
      </c>
      <c r="Y237" s="9">
        <v>1</v>
      </c>
      <c r="Z237" s="9">
        <v>0</v>
      </c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</row>
    <row r="238" spans="1:47" ht="12.75">
      <c r="A238" s="8" t="str">
        <f t="shared" si="24"/>
        <v>noRaúl Quintana</v>
      </c>
      <c r="B238" s="8" t="str">
        <f t="shared" si="25"/>
        <v>2019Raúl Quintana</v>
      </c>
      <c r="C238" s="8" t="str">
        <f t="shared" si="26"/>
        <v>2018Raúl Quintana</v>
      </c>
      <c r="D238" s="8" t="str">
        <f t="shared" si="27"/>
        <v>2017Raúl Quintana</v>
      </c>
      <c r="E238" s="8" t="str">
        <f t="shared" si="28"/>
        <v>2016Raúl Quintana</v>
      </c>
      <c r="F238" s="8" t="str">
        <f t="shared" si="29"/>
        <v>2015Raúl Quintana</v>
      </c>
      <c r="G238" s="9">
        <v>9</v>
      </c>
      <c r="H238" s="10" t="s">
        <v>357</v>
      </c>
      <c r="I238" s="9" t="s">
        <v>358</v>
      </c>
      <c r="J238" s="11">
        <v>42350</v>
      </c>
      <c r="K238" s="9" t="s">
        <v>362</v>
      </c>
      <c r="L238" s="9" t="s">
        <v>111</v>
      </c>
      <c r="M238" s="21">
        <v>2015</v>
      </c>
      <c r="N238" s="21">
        <f t="shared" si="30"/>
        <v>2015</v>
      </c>
      <c r="O238" s="21">
        <f>IF(AND($M238&lt;=O$1,$T238&gt;=O$1),O$1,"no")</f>
        <v>2016</v>
      </c>
      <c r="P238" s="21">
        <f>IF(AND($M238&lt;=P$1,$T238&gt;=P$1),P$1,"no")</f>
        <v>2017</v>
      </c>
      <c r="Q238" s="21">
        <f>IF(AND($M238&lt;=Q$1,$T238&gt;=Q$1),Q$1,"no")</f>
        <v>2018</v>
      </c>
      <c r="R238" s="21">
        <f t="shared" si="31"/>
        <v>2019</v>
      </c>
      <c r="S238" s="21" t="str">
        <f>IF(AND($M238&lt;=S$1,$T238&gt;=S$1),S$1,"no")</f>
        <v>no</v>
      </c>
      <c r="T238" s="9">
        <v>2019</v>
      </c>
      <c r="U238" s="9" t="s">
        <v>18</v>
      </c>
      <c r="V238" s="9">
        <v>0</v>
      </c>
      <c r="W238" s="9" t="s">
        <v>363</v>
      </c>
      <c r="X238" s="9">
        <v>0</v>
      </c>
      <c r="Y238" s="9">
        <v>1</v>
      </c>
      <c r="Z238" s="9">
        <v>0</v>
      </c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</row>
    <row r="239" spans="1:47" ht="12.75">
      <c r="A239" s="8" t="str">
        <f t="shared" si="24"/>
        <v>noJosé Luis Décima</v>
      </c>
      <c r="B239" s="8" t="str">
        <f t="shared" si="25"/>
        <v>2019José Luis Décima</v>
      </c>
      <c r="C239" s="8" t="str">
        <f t="shared" si="26"/>
        <v>2018José Luis Décima</v>
      </c>
      <c r="D239" s="8" t="str">
        <f t="shared" si="27"/>
        <v>2017José Luis Décima</v>
      </c>
      <c r="E239" s="8" t="str">
        <f t="shared" si="28"/>
        <v>2016José Luis Décima</v>
      </c>
      <c r="F239" s="8" t="str">
        <f t="shared" si="29"/>
        <v>2015José Luis Décima</v>
      </c>
      <c r="G239" s="9">
        <v>9</v>
      </c>
      <c r="H239" s="10" t="s">
        <v>357</v>
      </c>
      <c r="I239" s="9" t="s">
        <v>358</v>
      </c>
      <c r="J239" s="11">
        <v>42350</v>
      </c>
      <c r="K239" s="9" t="s">
        <v>364</v>
      </c>
      <c r="L239" s="9" t="s">
        <v>111</v>
      </c>
      <c r="M239" s="21">
        <v>2015</v>
      </c>
      <c r="N239" s="21">
        <f t="shared" si="30"/>
        <v>2015</v>
      </c>
      <c r="O239" s="21">
        <f>IF(AND($M239&lt;=O$1,$T239&gt;=O$1),O$1,"no")</f>
        <v>2016</v>
      </c>
      <c r="P239" s="21">
        <f>IF(AND($M239&lt;=P$1,$T239&gt;=P$1),P$1,"no")</f>
        <v>2017</v>
      </c>
      <c r="Q239" s="21">
        <f>IF(AND($M239&lt;=Q$1,$T239&gt;=Q$1),Q$1,"no")</f>
        <v>2018</v>
      </c>
      <c r="R239" s="21">
        <f t="shared" si="31"/>
        <v>2019</v>
      </c>
      <c r="S239" s="21" t="str">
        <f>IF(AND($M239&lt;=S$1,$T239&gt;=S$1),S$1,"no")</f>
        <v>no</v>
      </c>
      <c r="T239" s="9">
        <v>2019</v>
      </c>
      <c r="U239" s="9" t="s">
        <v>18</v>
      </c>
      <c r="V239" s="9">
        <v>0</v>
      </c>
      <c r="W239" s="29" t="s">
        <v>375</v>
      </c>
      <c r="X239" s="9">
        <v>0</v>
      </c>
      <c r="Y239" s="9">
        <v>1</v>
      </c>
      <c r="Z239" s="9">
        <v>0</v>
      </c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</row>
    <row r="240" spans="1:47" ht="12.75">
      <c r="A240" s="8" t="str">
        <f t="shared" si="24"/>
        <v>noJorge Oscar Ibáñez</v>
      </c>
      <c r="B240" s="8" t="str">
        <f t="shared" si="25"/>
        <v>2019Jorge Oscar Ibáñez</v>
      </c>
      <c r="C240" s="8" t="str">
        <f t="shared" si="26"/>
        <v>2018Jorge Oscar Ibáñez</v>
      </c>
      <c r="D240" s="8" t="str">
        <f t="shared" si="27"/>
        <v>2017Jorge Oscar Ibáñez</v>
      </c>
      <c r="E240" s="8" t="str">
        <f t="shared" si="28"/>
        <v>2016Jorge Oscar Ibáñez</v>
      </c>
      <c r="F240" s="8" t="str">
        <f t="shared" si="29"/>
        <v>2015Jorge Oscar Ibáñez</v>
      </c>
      <c r="G240" s="9">
        <v>9</v>
      </c>
      <c r="H240" s="10" t="s">
        <v>357</v>
      </c>
      <c r="I240" s="9" t="s">
        <v>358</v>
      </c>
      <c r="J240" s="11">
        <v>42350</v>
      </c>
      <c r="K240" s="9" t="s">
        <v>366</v>
      </c>
      <c r="L240" s="9" t="s">
        <v>111</v>
      </c>
      <c r="M240" s="21">
        <v>2015</v>
      </c>
      <c r="N240" s="21">
        <f t="shared" si="30"/>
        <v>2015</v>
      </c>
      <c r="O240" s="21">
        <f>IF(AND($M240&lt;=O$1,$T240&gt;=O$1),O$1,"no")</f>
        <v>2016</v>
      </c>
      <c r="P240" s="21">
        <f>IF(AND($M240&lt;=P$1,$T240&gt;=P$1),P$1,"no")</f>
        <v>2017</v>
      </c>
      <c r="Q240" s="21">
        <f>IF(AND($M240&lt;=Q$1,$T240&gt;=Q$1),Q$1,"no")</f>
        <v>2018</v>
      </c>
      <c r="R240" s="21">
        <f t="shared" si="31"/>
        <v>2019</v>
      </c>
      <c r="S240" s="21" t="str">
        <f>IF(AND($M240&lt;=S$1,$T240&gt;=S$1),S$1,"no")</f>
        <v>no</v>
      </c>
      <c r="T240" s="9">
        <v>2019</v>
      </c>
      <c r="U240" s="9" t="s">
        <v>18</v>
      </c>
      <c r="V240" s="9">
        <v>0</v>
      </c>
      <c r="W240" s="9" t="s">
        <v>351</v>
      </c>
      <c r="X240" s="9">
        <v>0</v>
      </c>
      <c r="Y240" s="9">
        <v>1</v>
      </c>
      <c r="Z240" s="9">
        <v>0</v>
      </c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</row>
    <row r="241" spans="1:47" ht="12.75">
      <c r="A241" s="8" t="str">
        <f t="shared" si="24"/>
        <v>noAlberto Marcelo Zorrilla</v>
      </c>
      <c r="B241" s="8" t="str">
        <f t="shared" si="25"/>
        <v>2019Alberto Marcelo Zorrilla</v>
      </c>
      <c r="C241" s="8" t="str">
        <f t="shared" si="26"/>
        <v>2018Alberto Marcelo Zorrilla</v>
      </c>
      <c r="D241" s="8" t="str">
        <f t="shared" si="27"/>
        <v>2017Alberto Marcelo Zorrilla</v>
      </c>
      <c r="E241" s="8" t="str">
        <f t="shared" si="28"/>
        <v>2016Alberto Marcelo Zorrilla</v>
      </c>
      <c r="F241" s="8" t="str">
        <f t="shared" si="29"/>
        <v>2015Alberto Marcelo Zorrilla</v>
      </c>
      <c r="G241" s="9">
        <v>9</v>
      </c>
      <c r="H241" s="10" t="s">
        <v>357</v>
      </c>
      <c r="I241" s="9" t="s">
        <v>358</v>
      </c>
      <c r="J241" s="11">
        <v>42350</v>
      </c>
      <c r="K241" s="9" t="s">
        <v>367</v>
      </c>
      <c r="L241" s="9" t="s">
        <v>111</v>
      </c>
      <c r="M241" s="21">
        <v>2015</v>
      </c>
      <c r="N241" s="21">
        <f t="shared" si="30"/>
        <v>2015</v>
      </c>
      <c r="O241" s="21">
        <f>IF(AND($M241&lt;=O$1,$T241&gt;=O$1),O$1,"no")</f>
        <v>2016</v>
      </c>
      <c r="P241" s="21">
        <f>IF(AND($M241&lt;=P$1,$T241&gt;=P$1),P$1,"no")</f>
        <v>2017</v>
      </c>
      <c r="Q241" s="21">
        <f>IF(AND($M241&lt;=Q$1,$T241&gt;=Q$1),Q$1,"no")</f>
        <v>2018</v>
      </c>
      <c r="R241" s="21">
        <f t="shared" si="31"/>
        <v>2019</v>
      </c>
      <c r="S241" s="21" t="str">
        <f>IF(AND($M241&lt;=S$1,$T241&gt;=S$1),S$1,"no")</f>
        <v>no</v>
      </c>
      <c r="T241" s="9">
        <v>2019</v>
      </c>
      <c r="U241" s="9" t="s">
        <v>18</v>
      </c>
      <c r="V241" s="9">
        <v>0</v>
      </c>
      <c r="W241" s="29" t="s">
        <v>3037</v>
      </c>
      <c r="X241" s="9">
        <v>0</v>
      </c>
      <c r="Y241" s="9">
        <v>1</v>
      </c>
      <c r="Z241" s="9">
        <v>0</v>
      </c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</row>
    <row r="242" spans="1:47" ht="12.75">
      <c r="A242" s="8" t="str">
        <f t="shared" si="24"/>
        <v>2020Antonio Emérito Ferreira</v>
      </c>
      <c r="B242" s="8" t="str">
        <f t="shared" si="25"/>
        <v>noAntonio Emérito Ferreira</v>
      </c>
      <c r="C242" s="8" t="str">
        <f t="shared" si="26"/>
        <v>noAntonio Emérito Ferreira</v>
      </c>
      <c r="D242" s="8" t="str">
        <f t="shared" si="27"/>
        <v>noAntonio Emérito Ferreira</v>
      </c>
      <c r="E242" s="8" t="str">
        <f t="shared" si="28"/>
        <v>noAntonio Emérito Ferreira</v>
      </c>
      <c r="F242" s="8" t="str">
        <f t="shared" si="29"/>
        <v>noAntonio Emérito Ferreira</v>
      </c>
      <c r="G242" s="9">
        <v>9</v>
      </c>
      <c r="H242" s="10" t="s">
        <v>357</v>
      </c>
      <c r="I242" s="9" t="s">
        <v>358</v>
      </c>
      <c r="J242" s="11">
        <v>43810</v>
      </c>
      <c r="K242" s="9" t="s">
        <v>368</v>
      </c>
      <c r="L242" s="9" t="s">
        <v>369</v>
      </c>
      <c r="M242" s="21">
        <v>2019</v>
      </c>
      <c r="N242" s="21" t="str">
        <f t="shared" si="30"/>
        <v>no</v>
      </c>
      <c r="O242" s="21" t="str">
        <f>IF(AND($M242&lt;=O$1,$T242&gt;=O$1),O$1,"no")</f>
        <v>no</v>
      </c>
      <c r="P242" s="21" t="str">
        <f>IF(AND($M242&lt;=P$1,$T242&gt;=P$1),P$1,"no")</f>
        <v>no</v>
      </c>
      <c r="Q242" s="21" t="str">
        <f>IF(AND($M242&lt;=Q$1,$T242&gt;=Q$1),Q$1,"no")</f>
        <v>no</v>
      </c>
      <c r="R242" s="21" t="str">
        <f t="shared" si="31"/>
        <v>no</v>
      </c>
      <c r="S242" s="21">
        <f>IF(AND($M242&lt;=S$1,$T242&gt;=S$1),S$1,"no")</f>
        <v>2020</v>
      </c>
      <c r="T242" s="9" t="s">
        <v>50</v>
      </c>
      <c r="U242" s="9" t="s">
        <v>18</v>
      </c>
      <c r="V242" s="9">
        <v>0</v>
      </c>
      <c r="W242" s="9" t="s">
        <v>45</v>
      </c>
      <c r="X242" s="9">
        <v>0</v>
      </c>
      <c r="Y242" s="9">
        <v>1</v>
      </c>
      <c r="Z242" s="9">
        <v>0</v>
      </c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</row>
    <row r="243" spans="1:47" ht="12.75">
      <c r="A243" s="8" t="str">
        <f t="shared" si="24"/>
        <v>2020María Cecilia Guardia Mendonca</v>
      </c>
      <c r="B243" s="8" t="str">
        <f t="shared" si="25"/>
        <v>noMaría Cecilia Guardia Mendonca</v>
      </c>
      <c r="C243" s="8" t="str">
        <f t="shared" si="26"/>
        <v>noMaría Cecilia Guardia Mendonca</v>
      </c>
      <c r="D243" s="8" t="str">
        <f t="shared" si="27"/>
        <v>noMaría Cecilia Guardia Mendonca</v>
      </c>
      <c r="E243" s="8" t="str">
        <f t="shared" si="28"/>
        <v>noMaría Cecilia Guardia Mendonca</v>
      </c>
      <c r="F243" s="8" t="str">
        <f t="shared" si="29"/>
        <v>noMaría Cecilia Guardia Mendonca</v>
      </c>
      <c r="G243" s="9">
        <v>9</v>
      </c>
      <c r="H243" s="10" t="s">
        <v>357</v>
      </c>
      <c r="I243" s="9" t="s">
        <v>358</v>
      </c>
      <c r="J243" s="11">
        <v>43810</v>
      </c>
      <c r="K243" s="9" t="s">
        <v>370</v>
      </c>
      <c r="L243" s="9" t="s">
        <v>369</v>
      </c>
      <c r="M243" s="21">
        <v>2019</v>
      </c>
      <c r="N243" s="21" t="str">
        <f t="shared" si="30"/>
        <v>no</v>
      </c>
      <c r="O243" s="21" t="str">
        <f>IF(AND($M243&lt;=O$1,$T243&gt;=O$1),O$1,"no")</f>
        <v>no</v>
      </c>
      <c r="P243" s="21" t="str">
        <f>IF(AND($M243&lt;=P$1,$T243&gt;=P$1),P$1,"no")</f>
        <v>no</v>
      </c>
      <c r="Q243" s="21" t="str">
        <f>IF(AND($M243&lt;=Q$1,$T243&gt;=Q$1),Q$1,"no")</f>
        <v>no</v>
      </c>
      <c r="R243" s="21" t="str">
        <f t="shared" si="31"/>
        <v>no</v>
      </c>
      <c r="S243" s="21">
        <f>IF(AND($M243&lt;=S$1,$T243&gt;=S$1),S$1,"no")</f>
        <v>2020</v>
      </c>
      <c r="T243" s="9" t="s">
        <v>50</v>
      </c>
      <c r="U243" s="9" t="s">
        <v>34</v>
      </c>
      <c r="V243" s="9">
        <v>1</v>
      </c>
      <c r="W243" s="9" t="s">
        <v>371</v>
      </c>
      <c r="X243" s="9">
        <v>0</v>
      </c>
      <c r="Y243" s="9">
        <v>1</v>
      </c>
      <c r="Z243" s="9">
        <v>0</v>
      </c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</row>
    <row r="244" spans="1:47" ht="12.75">
      <c r="A244" s="8" t="str">
        <f t="shared" si="24"/>
        <v>2020Jorge Abel González</v>
      </c>
      <c r="B244" s="8" t="str">
        <f t="shared" si="25"/>
        <v>noJorge Abel González</v>
      </c>
      <c r="C244" s="8" t="str">
        <f t="shared" si="26"/>
        <v>noJorge Abel González</v>
      </c>
      <c r="D244" s="8" t="str">
        <f t="shared" si="27"/>
        <v>noJorge Abel González</v>
      </c>
      <c r="E244" s="8" t="str">
        <f t="shared" si="28"/>
        <v>noJorge Abel González</v>
      </c>
      <c r="F244" s="8" t="str">
        <f t="shared" si="29"/>
        <v>noJorge Abel González</v>
      </c>
      <c r="G244" s="9">
        <v>9</v>
      </c>
      <c r="H244" s="10" t="s">
        <v>357</v>
      </c>
      <c r="I244" s="9" t="s">
        <v>358</v>
      </c>
      <c r="J244" s="11">
        <v>43810</v>
      </c>
      <c r="K244" s="9" t="s">
        <v>360</v>
      </c>
      <c r="L244" s="9" t="s">
        <v>369</v>
      </c>
      <c r="M244" s="21">
        <v>2019</v>
      </c>
      <c r="N244" s="21" t="str">
        <f t="shared" si="30"/>
        <v>no</v>
      </c>
      <c r="O244" s="21" t="str">
        <f>IF(AND($M244&lt;=O$1,$T244&gt;=O$1),O$1,"no")</f>
        <v>no</v>
      </c>
      <c r="P244" s="21" t="str">
        <f>IF(AND($M244&lt;=P$1,$T244&gt;=P$1),P$1,"no")</f>
        <v>no</v>
      </c>
      <c r="Q244" s="21" t="str">
        <f>IF(AND($M244&lt;=Q$1,$T244&gt;=Q$1),Q$1,"no")</f>
        <v>no</v>
      </c>
      <c r="R244" s="21" t="str">
        <f t="shared" si="31"/>
        <v>no</v>
      </c>
      <c r="S244" s="21">
        <f>IF(AND($M244&lt;=S$1,$T244&gt;=S$1),S$1,"no")</f>
        <v>2020</v>
      </c>
      <c r="T244" s="9" t="s">
        <v>50</v>
      </c>
      <c r="U244" s="9" t="s">
        <v>18</v>
      </c>
      <c r="V244" s="9">
        <v>0</v>
      </c>
      <c r="W244" s="9" t="s">
        <v>372</v>
      </c>
      <c r="X244" s="9">
        <v>0</v>
      </c>
      <c r="Y244" s="9">
        <v>1</v>
      </c>
      <c r="Z244" s="9">
        <v>0</v>
      </c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</row>
    <row r="245" spans="1:47" ht="12.75">
      <c r="A245" s="8" t="str">
        <f t="shared" si="24"/>
        <v>2020Raúl Omar Quintana</v>
      </c>
      <c r="B245" s="8" t="str">
        <f t="shared" si="25"/>
        <v>noRaúl Omar Quintana</v>
      </c>
      <c r="C245" s="8" t="str">
        <f t="shared" si="26"/>
        <v>noRaúl Omar Quintana</v>
      </c>
      <c r="D245" s="8" t="str">
        <f t="shared" si="27"/>
        <v>noRaúl Omar Quintana</v>
      </c>
      <c r="E245" s="8" t="str">
        <f t="shared" si="28"/>
        <v>noRaúl Omar Quintana</v>
      </c>
      <c r="F245" s="8" t="str">
        <f t="shared" si="29"/>
        <v>noRaúl Omar Quintana</v>
      </c>
      <c r="G245" s="9">
        <v>9</v>
      </c>
      <c r="H245" s="10" t="s">
        <v>357</v>
      </c>
      <c r="I245" s="9" t="s">
        <v>358</v>
      </c>
      <c r="J245" s="11">
        <v>43810</v>
      </c>
      <c r="K245" s="9" t="s">
        <v>373</v>
      </c>
      <c r="L245" s="9" t="s">
        <v>369</v>
      </c>
      <c r="M245" s="21">
        <v>2019</v>
      </c>
      <c r="N245" s="21" t="str">
        <f t="shared" si="30"/>
        <v>no</v>
      </c>
      <c r="O245" s="21" t="str">
        <f>IF(AND($M245&lt;=O$1,$T245&gt;=O$1),O$1,"no")</f>
        <v>no</v>
      </c>
      <c r="P245" s="21" t="str">
        <f>IF(AND($M245&lt;=P$1,$T245&gt;=P$1),P$1,"no")</f>
        <v>no</v>
      </c>
      <c r="Q245" s="21" t="str">
        <f>IF(AND($M245&lt;=Q$1,$T245&gt;=Q$1),Q$1,"no")</f>
        <v>no</v>
      </c>
      <c r="R245" s="21" t="str">
        <f t="shared" si="31"/>
        <v>no</v>
      </c>
      <c r="S245" s="21">
        <f>IF(AND($M245&lt;=S$1,$T245&gt;=S$1),S$1,"no")</f>
        <v>2020</v>
      </c>
      <c r="T245" s="9" t="s">
        <v>50</v>
      </c>
      <c r="U245" s="9" t="s">
        <v>18</v>
      </c>
      <c r="V245" s="9">
        <v>0</v>
      </c>
      <c r="W245" s="9" t="s">
        <v>374</v>
      </c>
      <c r="X245" s="9">
        <v>0</v>
      </c>
      <c r="Y245" s="9">
        <v>1</v>
      </c>
      <c r="Z245" s="9">
        <v>0</v>
      </c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</row>
    <row r="246" spans="1:47" ht="12.75">
      <c r="A246" s="8" t="str">
        <f t="shared" si="24"/>
        <v>2020José Luis Décima</v>
      </c>
      <c r="B246" s="8" t="str">
        <f t="shared" si="25"/>
        <v>noJosé Luis Décima</v>
      </c>
      <c r="C246" s="8" t="str">
        <f t="shared" si="26"/>
        <v>noJosé Luis Décima</v>
      </c>
      <c r="D246" s="8" t="str">
        <f t="shared" si="27"/>
        <v>noJosé Luis Décima</v>
      </c>
      <c r="E246" s="8" t="str">
        <f t="shared" si="28"/>
        <v>noJosé Luis Décima</v>
      </c>
      <c r="F246" s="8" t="str">
        <f t="shared" si="29"/>
        <v>noJosé Luis Décima</v>
      </c>
      <c r="G246" s="9">
        <v>9</v>
      </c>
      <c r="H246" s="10" t="s">
        <v>357</v>
      </c>
      <c r="I246" s="9" t="s">
        <v>358</v>
      </c>
      <c r="J246" s="11">
        <v>43810</v>
      </c>
      <c r="K246" s="9" t="s">
        <v>364</v>
      </c>
      <c r="L246" s="9" t="s">
        <v>369</v>
      </c>
      <c r="M246" s="21">
        <v>2019</v>
      </c>
      <c r="N246" s="21" t="str">
        <f t="shared" si="30"/>
        <v>no</v>
      </c>
      <c r="O246" s="21" t="str">
        <f>IF(AND($M246&lt;=O$1,$T246&gt;=O$1),O$1,"no")</f>
        <v>no</v>
      </c>
      <c r="P246" s="21" t="str">
        <f>IF(AND($M246&lt;=P$1,$T246&gt;=P$1),P$1,"no")</f>
        <v>no</v>
      </c>
      <c r="Q246" s="21" t="str">
        <f>IF(AND($M246&lt;=Q$1,$T246&gt;=Q$1),Q$1,"no")</f>
        <v>no</v>
      </c>
      <c r="R246" s="21" t="str">
        <f t="shared" si="31"/>
        <v>no</v>
      </c>
      <c r="S246" s="21">
        <f>IF(AND($M246&lt;=S$1,$T246&gt;=S$1),S$1,"no")</f>
        <v>2020</v>
      </c>
      <c r="T246" s="9">
        <v>2020</v>
      </c>
      <c r="U246" s="9" t="s">
        <v>18</v>
      </c>
      <c r="V246" s="9">
        <v>0</v>
      </c>
      <c r="W246" s="9" t="s">
        <v>375</v>
      </c>
      <c r="X246" s="9">
        <v>1</v>
      </c>
      <c r="Y246" s="9">
        <v>1</v>
      </c>
      <c r="Z246" s="9">
        <v>0</v>
      </c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</row>
    <row r="247" spans="1:47" ht="12.75">
      <c r="A247" s="8" t="str">
        <f t="shared" si="24"/>
        <v>2020Edgar Abel Crocci</v>
      </c>
      <c r="B247" s="8" t="str">
        <f t="shared" si="25"/>
        <v>noEdgar Abel Crocci</v>
      </c>
      <c r="C247" s="8" t="str">
        <f t="shared" si="26"/>
        <v>noEdgar Abel Crocci</v>
      </c>
      <c r="D247" s="8" t="str">
        <f t="shared" si="27"/>
        <v>noEdgar Abel Crocci</v>
      </c>
      <c r="E247" s="8" t="str">
        <f t="shared" si="28"/>
        <v>noEdgar Abel Crocci</v>
      </c>
      <c r="F247" s="8" t="str">
        <f t="shared" si="29"/>
        <v>noEdgar Abel Crocci</v>
      </c>
      <c r="G247" s="9">
        <v>9</v>
      </c>
      <c r="H247" s="10" t="s">
        <v>357</v>
      </c>
      <c r="I247" s="9" t="s">
        <v>358</v>
      </c>
      <c r="J247" s="11">
        <v>43810</v>
      </c>
      <c r="K247" s="9" t="s">
        <v>376</v>
      </c>
      <c r="L247" s="9" t="s">
        <v>369</v>
      </c>
      <c r="M247" s="21">
        <v>2020</v>
      </c>
      <c r="N247" s="21" t="str">
        <f t="shared" si="30"/>
        <v>no</v>
      </c>
      <c r="O247" s="21" t="str">
        <f>IF(AND($M247&lt;=O$1,$T247&gt;=O$1),O$1,"no")</f>
        <v>no</v>
      </c>
      <c r="P247" s="21" t="str">
        <f>IF(AND($M247&lt;=P$1,$T247&gt;=P$1),P$1,"no")</f>
        <v>no</v>
      </c>
      <c r="Q247" s="21" t="str">
        <f>IF(AND($M247&lt;=Q$1,$T247&gt;=Q$1),Q$1,"no")</f>
        <v>no</v>
      </c>
      <c r="R247" s="21" t="str">
        <f t="shared" si="31"/>
        <v>no</v>
      </c>
      <c r="S247" s="21">
        <f>IF(AND($M247&lt;=S$1,$T247&gt;=S$1),S$1,"no")</f>
        <v>2020</v>
      </c>
      <c r="T247" s="9" t="s">
        <v>50</v>
      </c>
      <c r="U247" s="9" t="s">
        <v>18</v>
      </c>
      <c r="V247" s="9">
        <v>0</v>
      </c>
      <c r="W247" s="9" t="s">
        <v>375</v>
      </c>
      <c r="X247" s="9">
        <v>0</v>
      </c>
      <c r="Y247" s="9">
        <v>1</v>
      </c>
      <c r="Z247" s="9">
        <v>0</v>
      </c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</row>
    <row r="248" spans="1:47" ht="12.75">
      <c r="A248" s="8" t="str">
        <f t="shared" si="24"/>
        <v>2020Jorge Oscar Ibañez</v>
      </c>
      <c r="B248" s="8" t="str">
        <f t="shared" si="25"/>
        <v>noJorge Oscar Ibañez</v>
      </c>
      <c r="C248" s="8" t="str">
        <f t="shared" si="26"/>
        <v>noJorge Oscar Ibañez</v>
      </c>
      <c r="D248" s="8" t="str">
        <f t="shared" si="27"/>
        <v>noJorge Oscar Ibañez</v>
      </c>
      <c r="E248" s="8" t="str">
        <f t="shared" si="28"/>
        <v>noJorge Oscar Ibañez</v>
      </c>
      <c r="F248" s="8" t="str">
        <f t="shared" si="29"/>
        <v>noJorge Oscar Ibañez</v>
      </c>
      <c r="G248" s="9">
        <v>9</v>
      </c>
      <c r="H248" s="10" t="s">
        <v>357</v>
      </c>
      <c r="I248" s="9" t="s">
        <v>358</v>
      </c>
      <c r="J248" s="11">
        <v>43810</v>
      </c>
      <c r="K248" s="9" t="s">
        <v>377</v>
      </c>
      <c r="L248" s="9" t="s">
        <v>369</v>
      </c>
      <c r="M248" s="21">
        <v>2019</v>
      </c>
      <c r="N248" s="21" t="str">
        <f t="shared" si="30"/>
        <v>no</v>
      </c>
      <c r="O248" s="21" t="str">
        <f>IF(AND($M248&lt;=O$1,$T248&gt;=O$1),O$1,"no")</f>
        <v>no</v>
      </c>
      <c r="P248" s="21" t="str">
        <f>IF(AND($M248&lt;=P$1,$T248&gt;=P$1),P$1,"no")</f>
        <v>no</v>
      </c>
      <c r="Q248" s="21" t="str">
        <f>IF(AND($M248&lt;=Q$1,$T248&gt;=Q$1),Q$1,"no")</f>
        <v>no</v>
      </c>
      <c r="R248" s="21" t="str">
        <f t="shared" si="31"/>
        <v>no</v>
      </c>
      <c r="S248" s="21">
        <f>IF(AND($M248&lt;=S$1,$T248&gt;=S$1),S$1,"no")</f>
        <v>2020</v>
      </c>
      <c r="T248" s="9" t="s">
        <v>50</v>
      </c>
      <c r="U248" s="9" t="s">
        <v>18</v>
      </c>
      <c r="V248" s="9">
        <v>0</v>
      </c>
      <c r="W248" s="9" t="s">
        <v>351</v>
      </c>
      <c r="X248" s="9">
        <v>0</v>
      </c>
      <c r="Y248" s="9">
        <v>1</v>
      </c>
      <c r="Z248" s="9">
        <v>0</v>
      </c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</row>
    <row r="249" spans="1:47" ht="12.75">
      <c r="A249" s="8" t="str">
        <f t="shared" si="24"/>
        <v>2020Alberto Marcelo Zorrilla</v>
      </c>
      <c r="B249" s="8" t="str">
        <f t="shared" si="25"/>
        <v>noAlberto Marcelo Zorrilla</v>
      </c>
      <c r="C249" s="8" t="str">
        <f t="shared" si="26"/>
        <v>noAlberto Marcelo Zorrilla</v>
      </c>
      <c r="D249" s="8" t="str">
        <f t="shared" si="27"/>
        <v>noAlberto Marcelo Zorrilla</v>
      </c>
      <c r="E249" s="8" t="str">
        <f t="shared" si="28"/>
        <v>noAlberto Marcelo Zorrilla</v>
      </c>
      <c r="F249" s="8" t="str">
        <f t="shared" si="29"/>
        <v>noAlberto Marcelo Zorrilla</v>
      </c>
      <c r="G249" s="9">
        <v>9</v>
      </c>
      <c r="H249" s="10" t="s">
        <v>357</v>
      </c>
      <c r="I249" s="9" t="s">
        <v>358</v>
      </c>
      <c r="J249" s="11">
        <v>43810</v>
      </c>
      <c r="K249" s="9" t="s">
        <v>367</v>
      </c>
      <c r="L249" s="9" t="s">
        <v>369</v>
      </c>
      <c r="M249" s="21">
        <v>2019</v>
      </c>
      <c r="N249" s="21" t="str">
        <f t="shared" si="30"/>
        <v>no</v>
      </c>
      <c r="O249" s="21" t="str">
        <f>IF(AND($M249&lt;=O$1,$T249&gt;=O$1),O$1,"no")</f>
        <v>no</v>
      </c>
      <c r="P249" s="21" t="str">
        <f>IF(AND($M249&lt;=P$1,$T249&gt;=P$1),P$1,"no")</f>
        <v>no</v>
      </c>
      <c r="Q249" s="21" t="str">
        <f>IF(AND($M249&lt;=Q$1,$T249&gt;=Q$1),Q$1,"no")</f>
        <v>no</v>
      </c>
      <c r="R249" s="21" t="str">
        <f t="shared" si="31"/>
        <v>no</v>
      </c>
      <c r="S249" s="21">
        <f>IF(AND($M249&lt;=S$1,$T249&gt;=S$1),S$1,"no")</f>
        <v>2020</v>
      </c>
      <c r="T249" s="9" t="s">
        <v>50</v>
      </c>
      <c r="U249" s="9" t="s">
        <v>18</v>
      </c>
      <c r="V249" s="9">
        <v>0</v>
      </c>
      <c r="W249" s="9" t="s">
        <v>378</v>
      </c>
      <c r="X249" s="9">
        <v>0</v>
      </c>
      <c r="Y249" s="9">
        <v>1</v>
      </c>
      <c r="Z249" s="9">
        <v>0</v>
      </c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</row>
    <row r="250" spans="1:47" ht="12.75">
      <c r="A250" s="8" t="str">
        <f t="shared" si="24"/>
        <v>2020Daniel Marcos Malich</v>
      </c>
      <c r="B250" s="8" t="str">
        <f t="shared" si="25"/>
        <v>noDaniel Marcos Malich</v>
      </c>
      <c r="C250" s="8" t="str">
        <f t="shared" si="26"/>
        <v>noDaniel Marcos Malich</v>
      </c>
      <c r="D250" s="8" t="str">
        <f t="shared" si="27"/>
        <v>noDaniel Marcos Malich</v>
      </c>
      <c r="E250" s="8" t="str">
        <f t="shared" si="28"/>
        <v>noDaniel Marcos Malich</v>
      </c>
      <c r="F250" s="8" t="str">
        <f t="shared" si="29"/>
        <v>noDaniel Marcos Malich</v>
      </c>
      <c r="G250" s="9">
        <v>9</v>
      </c>
      <c r="H250" s="10" t="s">
        <v>357</v>
      </c>
      <c r="I250" s="9" t="s">
        <v>358</v>
      </c>
      <c r="J250" s="11">
        <v>43810</v>
      </c>
      <c r="K250" s="9" t="s">
        <v>379</v>
      </c>
      <c r="L250" s="9" t="s">
        <v>369</v>
      </c>
      <c r="M250" s="21">
        <v>2019</v>
      </c>
      <c r="N250" s="21" t="str">
        <f t="shared" si="30"/>
        <v>no</v>
      </c>
      <c r="O250" s="21" t="str">
        <f>IF(AND($M250&lt;=O$1,$T250&gt;=O$1),O$1,"no")</f>
        <v>no</v>
      </c>
      <c r="P250" s="21" t="str">
        <f>IF(AND($M250&lt;=P$1,$T250&gt;=P$1),P$1,"no")</f>
        <v>no</v>
      </c>
      <c r="Q250" s="21" t="str">
        <f>IF(AND($M250&lt;=Q$1,$T250&gt;=Q$1),Q$1,"no")</f>
        <v>no</v>
      </c>
      <c r="R250" s="21" t="str">
        <f t="shared" si="31"/>
        <v>no</v>
      </c>
      <c r="S250" s="21">
        <f>IF(AND($M250&lt;=S$1,$T250&gt;=S$1),S$1,"no")</f>
        <v>2020</v>
      </c>
      <c r="T250" s="9" t="s">
        <v>50</v>
      </c>
      <c r="U250" s="9" t="s">
        <v>18</v>
      </c>
      <c r="V250" s="9">
        <v>0</v>
      </c>
      <c r="W250" s="9" t="s">
        <v>380</v>
      </c>
      <c r="X250" s="9">
        <v>0</v>
      </c>
      <c r="Y250" s="9">
        <v>1</v>
      </c>
      <c r="Z250" s="9">
        <v>0</v>
      </c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</row>
    <row r="251" spans="1:47" ht="12.75">
      <c r="A251" s="8" t="str">
        <f t="shared" si="24"/>
        <v>2020Anibal Francisco Gómez</v>
      </c>
      <c r="B251" s="8" t="str">
        <f t="shared" si="25"/>
        <v>noAnibal Francisco Gómez</v>
      </c>
      <c r="C251" s="8" t="str">
        <f t="shared" si="26"/>
        <v>noAnibal Francisco Gómez</v>
      </c>
      <c r="D251" s="8" t="str">
        <f t="shared" si="27"/>
        <v>noAnibal Francisco Gómez</v>
      </c>
      <c r="E251" s="8" t="str">
        <f t="shared" si="28"/>
        <v>noAnibal Francisco Gómez</v>
      </c>
      <c r="F251" s="8" t="str">
        <f t="shared" si="29"/>
        <v>noAnibal Francisco Gómez</v>
      </c>
      <c r="G251" s="9">
        <v>9</v>
      </c>
      <c r="H251" s="10" t="s">
        <v>357</v>
      </c>
      <c r="I251" s="9" t="s">
        <v>358</v>
      </c>
      <c r="J251" s="11">
        <v>43810</v>
      </c>
      <c r="K251" s="9" t="s">
        <v>381</v>
      </c>
      <c r="L251" s="9" t="s">
        <v>369</v>
      </c>
      <c r="M251" s="21">
        <v>2019</v>
      </c>
      <c r="N251" s="21" t="str">
        <f t="shared" si="30"/>
        <v>no</v>
      </c>
      <c r="O251" s="21" t="str">
        <f>IF(AND($M251&lt;=O$1,$T251&gt;=O$1),O$1,"no")</f>
        <v>no</v>
      </c>
      <c r="P251" s="21" t="str">
        <f>IF(AND($M251&lt;=P$1,$T251&gt;=P$1),P$1,"no")</f>
        <v>no</v>
      </c>
      <c r="Q251" s="21" t="str">
        <f>IF(AND($M251&lt;=Q$1,$T251&gt;=Q$1),Q$1,"no")</f>
        <v>no</v>
      </c>
      <c r="R251" s="21" t="str">
        <f t="shared" si="31"/>
        <v>no</v>
      </c>
      <c r="S251" s="21">
        <f>IF(AND($M251&lt;=S$1,$T251&gt;=S$1),S$1,"no")</f>
        <v>2020</v>
      </c>
      <c r="T251" s="9" t="s">
        <v>50</v>
      </c>
      <c r="U251" s="9" t="s">
        <v>18</v>
      </c>
      <c r="V251" s="9">
        <v>0</v>
      </c>
      <c r="W251" s="9" t="s">
        <v>382</v>
      </c>
      <c r="X251" s="9">
        <v>0</v>
      </c>
      <c r="Y251" s="9">
        <v>1</v>
      </c>
      <c r="Z251" s="9">
        <v>0</v>
      </c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</row>
    <row r="252" spans="1:47" ht="12.75">
      <c r="A252" s="8" t="str">
        <f t="shared" si="24"/>
        <v>nos/d</v>
      </c>
      <c r="B252" s="8" t="str">
        <f t="shared" si="25"/>
        <v>nos/d</v>
      </c>
      <c r="C252" s="8" t="str">
        <f t="shared" si="26"/>
        <v>nos/d</v>
      </c>
      <c r="D252" s="8" t="str">
        <f t="shared" si="27"/>
        <v>nos/d</v>
      </c>
      <c r="E252" s="8" t="str">
        <f t="shared" si="28"/>
        <v>nos/d</v>
      </c>
      <c r="F252" s="8" t="str">
        <f t="shared" si="29"/>
        <v>nos/d</v>
      </c>
      <c r="G252" s="9">
        <v>9</v>
      </c>
      <c r="H252" s="10" t="s">
        <v>357</v>
      </c>
      <c r="I252" s="9" t="s">
        <v>358</v>
      </c>
      <c r="J252" s="11">
        <v>43810</v>
      </c>
      <c r="K252" s="9" t="s">
        <v>383</v>
      </c>
      <c r="L252" s="9" t="s">
        <v>369</v>
      </c>
      <c r="M252" s="21" t="s">
        <v>383</v>
      </c>
      <c r="N252" s="21" t="str">
        <f t="shared" si="30"/>
        <v>no</v>
      </c>
      <c r="O252" s="21" t="str">
        <f>IF(AND($M252&lt;=O$1,$T252&gt;=O$1),O$1,"no")</f>
        <v>no</v>
      </c>
      <c r="P252" s="21" t="str">
        <f>IF(AND($M252&lt;=P$1,$T252&gt;=P$1),P$1,"no")</f>
        <v>no</v>
      </c>
      <c r="Q252" s="21" t="str">
        <f>IF(AND($M252&lt;=Q$1,$T252&gt;=Q$1),Q$1,"no")</f>
        <v>no</v>
      </c>
      <c r="R252" s="21" t="str">
        <f t="shared" si="31"/>
        <v>no</v>
      </c>
      <c r="S252" s="21" t="str">
        <f>IF(AND($M252&lt;=S$1,$T252&gt;=S$1),S$1,"no")</f>
        <v>no</v>
      </c>
      <c r="T252" s="21" t="s">
        <v>383</v>
      </c>
      <c r="U252" s="21" t="s">
        <v>383</v>
      </c>
      <c r="V252" s="21" t="s">
        <v>383</v>
      </c>
      <c r="W252" s="9" t="s">
        <v>225</v>
      </c>
      <c r="X252" s="9">
        <v>0</v>
      </c>
      <c r="Y252" s="9">
        <v>1</v>
      </c>
      <c r="Z252" s="9">
        <v>0</v>
      </c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</row>
    <row r="253" spans="1:47" ht="12.75">
      <c r="A253" s="8" t="str">
        <f t="shared" si="24"/>
        <v>2020María Alejandra De Madariaga</v>
      </c>
      <c r="B253" s="8" t="str">
        <f t="shared" si="25"/>
        <v>noMaría Alejandra De Madariaga</v>
      </c>
      <c r="C253" s="8" t="str">
        <f t="shared" si="26"/>
        <v>noMaría Alejandra De Madariaga</v>
      </c>
      <c r="D253" s="8" t="str">
        <f t="shared" si="27"/>
        <v>noMaría Alejandra De Madariaga</v>
      </c>
      <c r="E253" s="8" t="str">
        <f t="shared" si="28"/>
        <v>noMaría Alejandra De Madariaga</v>
      </c>
      <c r="F253" s="8" t="str">
        <f t="shared" si="29"/>
        <v>noMaría Alejandra De Madariaga</v>
      </c>
      <c r="G253" s="9">
        <v>9</v>
      </c>
      <c r="H253" s="10" t="s">
        <v>357</v>
      </c>
      <c r="I253" s="9" t="s">
        <v>358</v>
      </c>
      <c r="J253" s="11">
        <v>43810</v>
      </c>
      <c r="K253" s="9" t="s">
        <v>384</v>
      </c>
      <c r="L253" s="9" t="s">
        <v>369</v>
      </c>
      <c r="M253" s="21">
        <v>2019</v>
      </c>
      <c r="N253" s="21" t="str">
        <f t="shared" si="30"/>
        <v>no</v>
      </c>
      <c r="O253" s="21" t="str">
        <f>IF(AND($M253&lt;=O$1,$T253&gt;=O$1),O$1,"no")</f>
        <v>no</v>
      </c>
      <c r="P253" s="21" t="str">
        <f>IF(AND($M253&lt;=P$1,$T253&gt;=P$1),P$1,"no")</f>
        <v>no</v>
      </c>
      <c r="Q253" s="21" t="str">
        <f>IF(AND($M253&lt;=Q$1,$T253&gt;=Q$1),Q$1,"no")</f>
        <v>no</v>
      </c>
      <c r="R253" s="21" t="str">
        <f t="shared" si="31"/>
        <v>no</v>
      </c>
      <c r="S253" s="21">
        <f>IF(AND($M253&lt;=S$1,$T253&gt;=S$1),S$1,"no")</f>
        <v>2020</v>
      </c>
      <c r="T253" s="9" t="s">
        <v>50</v>
      </c>
      <c r="U253" s="9" t="s">
        <v>34</v>
      </c>
      <c r="V253" s="9">
        <v>1</v>
      </c>
      <c r="W253" s="9" t="s">
        <v>385</v>
      </c>
      <c r="X253" s="9">
        <v>0</v>
      </c>
      <c r="Y253" s="9">
        <v>0</v>
      </c>
      <c r="Z253" s="9">
        <v>0</v>
      </c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</row>
    <row r="254" spans="1:47" ht="12.75">
      <c r="A254" s="8" t="str">
        <f t="shared" si="24"/>
        <v>2020Adrián Andrés Areco</v>
      </c>
      <c r="B254" s="8" t="str">
        <f t="shared" si="25"/>
        <v>noAdrián Andrés Areco</v>
      </c>
      <c r="C254" s="8" t="str">
        <f t="shared" si="26"/>
        <v>noAdrián Andrés Areco</v>
      </c>
      <c r="D254" s="8" t="str">
        <f t="shared" si="27"/>
        <v>noAdrián Andrés Areco</v>
      </c>
      <c r="E254" s="8" t="str">
        <f t="shared" si="28"/>
        <v>noAdrián Andrés Areco</v>
      </c>
      <c r="F254" s="8" t="str">
        <f t="shared" si="29"/>
        <v>noAdrián Andrés Areco</v>
      </c>
      <c r="G254" s="9">
        <v>9</v>
      </c>
      <c r="H254" s="10" t="s">
        <v>357</v>
      </c>
      <c r="I254" s="9" t="s">
        <v>358</v>
      </c>
      <c r="J254" s="11">
        <v>43810</v>
      </c>
      <c r="K254" s="9" t="s">
        <v>386</v>
      </c>
      <c r="L254" s="9" t="s">
        <v>369</v>
      </c>
      <c r="M254" s="21">
        <v>2019</v>
      </c>
      <c r="N254" s="21" t="str">
        <f t="shared" si="30"/>
        <v>no</v>
      </c>
      <c r="O254" s="21" t="str">
        <f>IF(AND($M254&lt;=O$1,$T254&gt;=O$1),O$1,"no")</f>
        <v>no</v>
      </c>
      <c r="P254" s="21" t="str">
        <f>IF(AND($M254&lt;=P$1,$T254&gt;=P$1),P$1,"no")</f>
        <v>no</v>
      </c>
      <c r="Q254" s="21" t="str">
        <f>IF(AND($M254&lt;=Q$1,$T254&gt;=Q$1),Q$1,"no")</f>
        <v>no</v>
      </c>
      <c r="R254" s="21" t="str">
        <f t="shared" si="31"/>
        <v>no</v>
      </c>
      <c r="S254" s="21">
        <f>IF(AND($M254&lt;=S$1,$T254&gt;=S$1),S$1,"no")</f>
        <v>2020</v>
      </c>
      <c r="T254" s="9" t="s">
        <v>50</v>
      </c>
      <c r="U254" s="9" t="s">
        <v>18</v>
      </c>
      <c r="V254" s="9">
        <v>0</v>
      </c>
      <c r="W254" s="9" t="s">
        <v>387</v>
      </c>
      <c r="X254" s="9">
        <v>0</v>
      </c>
      <c r="Y254" s="9">
        <v>0</v>
      </c>
      <c r="Z254" s="9">
        <v>0</v>
      </c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</row>
    <row r="255" spans="1:47" ht="12.75">
      <c r="A255" s="8" t="str">
        <f t="shared" si="24"/>
        <v>2020Marcial Mántaras</v>
      </c>
      <c r="B255" s="8" t="str">
        <f t="shared" si="25"/>
        <v>noMarcial Mántaras</v>
      </c>
      <c r="C255" s="8" t="str">
        <f t="shared" si="26"/>
        <v>noMarcial Mántaras</v>
      </c>
      <c r="D255" s="8" t="str">
        <f t="shared" si="27"/>
        <v>noMarcial Mántaras</v>
      </c>
      <c r="E255" s="8" t="str">
        <f t="shared" si="28"/>
        <v>noMarcial Mántaras</v>
      </c>
      <c r="F255" s="8" t="str">
        <f t="shared" si="29"/>
        <v>noMarcial Mántaras</v>
      </c>
      <c r="G255" s="9">
        <v>9</v>
      </c>
      <c r="H255" s="10" t="s">
        <v>357</v>
      </c>
      <c r="I255" s="9" t="s">
        <v>358</v>
      </c>
      <c r="J255" s="11">
        <v>43810</v>
      </c>
      <c r="K255" s="9" t="s">
        <v>388</v>
      </c>
      <c r="L255" s="9" t="s">
        <v>369</v>
      </c>
      <c r="M255" s="21">
        <v>2019</v>
      </c>
      <c r="N255" s="21" t="str">
        <f t="shared" si="30"/>
        <v>no</v>
      </c>
      <c r="O255" s="21" t="str">
        <f>IF(AND($M255&lt;=O$1,$T255&gt;=O$1),O$1,"no")</f>
        <v>no</v>
      </c>
      <c r="P255" s="21" t="str">
        <f>IF(AND($M255&lt;=P$1,$T255&gt;=P$1),P$1,"no")</f>
        <v>no</v>
      </c>
      <c r="Q255" s="21" t="str">
        <f>IF(AND($M255&lt;=Q$1,$T255&gt;=Q$1),Q$1,"no")</f>
        <v>no</v>
      </c>
      <c r="R255" s="21" t="str">
        <f t="shared" si="31"/>
        <v>no</v>
      </c>
      <c r="S255" s="21">
        <f>IF(AND($M255&lt;=S$1,$T255&gt;=S$1),S$1,"no")</f>
        <v>2020</v>
      </c>
      <c r="T255" s="9" t="s">
        <v>50</v>
      </c>
      <c r="U255" s="9" t="s">
        <v>18</v>
      </c>
      <c r="V255" s="9">
        <v>0</v>
      </c>
      <c r="W255" s="9" t="s">
        <v>389</v>
      </c>
      <c r="X255" s="9">
        <v>0</v>
      </c>
      <c r="Y255" s="9">
        <v>0</v>
      </c>
      <c r="Z255" s="9">
        <v>0</v>
      </c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</row>
    <row r="256" spans="1:47" ht="12.75">
      <c r="A256" s="8" t="str">
        <f t="shared" si="24"/>
        <v>2020Andrea Daniela Ayala</v>
      </c>
      <c r="B256" s="8" t="str">
        <f t="shared" si="25"/>
        <v>noAndrea Daniela Ayala</v>
      </c>
      <c r="C256" s="8" t="str">
        <f t="shared" si="26"/>
        <v>noAndrea Daniela Ayala</v>
      </c>
      <c r="D256" s="8" t="str">
        <f t="shared" si="27"/>
        <v>noAndrea Daniela Ayala</v>
      </c>
      <c r="E256" s="8" t="str">
        <f t="shared" si="28"/>
        <v>noAndrea Daniela Ayala</v>
      </c>
      <c r="F256" s="8" t="str">
        <f t="shared" si="29"/>
        <v>noAndrea Daniela Ayala</v>
      </c>
      <c r="G256" s="9">
        <v>9</v>
      </c>
      <c r="H256" s="10" t="s">
        <v>357</v>
      </c>
      <c r="I256" s="9" t="s">
        <v>358</v>
      </c>
      <c r="J256" s="11">
        <v>43810</v>
      </c>
      <c r="K256" s="9" t="s">
        <v>390</v>
      </c>
      <c r="L256" s="9" t="s">
        <v>369</v>
      </c>
      <c r="M256" s="21">
        <v>2019</v>
      </c>
      <c r="N256" s="21" t="str">
        <f t="shared" si="30"/>
        <v>no</v>
      </c>
      <c r="O256" s="21" t="str">
        <f>IF(AND($M256&lt;=O$1,$T256&gt;=O$1),O$1,"no")</f>
        <v>no</v>
      </c>
      <c r="P256" s="21" t="str">
        <f>IF(AND($M256&lt;=P$1,$T256&gt;=P$1),P$1,"no")</f>
        <v>no</v>
      </c>
      <c r="Q256" s="21" t="str">
        <f>IF(AND($M256&lt;=Q$1,$T256&gt;=Q$1),Q$1,"no")</f>
        <v>no</v>
      </c>
      <c r="R256" s="21" t="str">
        <f t="shared" si="31"/>
        <v>no</v>
      </c>
      <c r="S256" s="21">
        <f>IF(AND($M256&lt;=S$1,$T256&gt;=S$1),S$1,"no")</f>
        <v>2020</v>
      </c>
      <c r="T256" s="9" t="s">
        <v>50</v>
      </c>
      <c r="U256" s="9" t="s">
        <v>34</v>
      </c>
      <c r="V256" s="9">
        <v>1</v>
      </c>
      <c r="W256" s="9" t="s">
        <v>391</v>
      </c>
      <c r="X256" s="9">
        <v>0</v>
      </c>
      <c r="Y256" s="9">
        <v>0</v>
      </c>
      <c r="Z256" s="9">
        <v>0</v>
      </c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</row>
    <row r="257" spans="1:47" ht="12.75">
      <c r="A257" s="8" t="str">
        <f t="shared" si="24"/>
        <v>2020Analía Cecilia Coronel</v>
      </c>
      <c r="B257" s="8" t="str">
        <f t="shared" si="25"/>
        <v>noAnalía Cecilia Coronel</v>
      </c>
      <c r="C257" s="8" t="str">
        <f t="shared" si="26"/>
        <v>noAnalía Cecilia Coronel</v>
      </c>
      <c r="D257" s="8" t="str">
        <f t="shared" si="27"/>
        <v>noAnalía Cecilia Coronel</v>
      </c>
      <c r="E257" s="8" t="str">
        <f t="shared" si="28"/>
        <v>noAnalía Cecilia Coronel</v>
      </c>
      <c r="F257" s="8" t="str">
        <f t="shared" si="29"/>
        <v>noAnalía Cecilia Coronel</v>
      </c>
      <c r="G257" s="9">
        <v>9</v>
      </c>
      <c r="H257" s="10" t="s">
        <v>357</v>
      </c>
      <c r="I257" s="9" t="s">
        <v>358</v>
      </c>
      <c r="J257" s="11">
        <v>43810</v>
      </c>
      <c r="K257" s="9" t="s">
        <v>392</v>
      </c>
      <c r="L257" s="9" t="s">
        <v>369</v>
      </c>
      <c r="M257" s="21">
        <v>2019</v>
      </c>
      <c r="N257" s="21" t="str">
        <f t="shared" si="30"/>
        <v>no</v>
      </c>
      <c r="O257" s="21" t="str">
        <f>IF(AND($M257&lt;=O$1,$T257&gt;=O$1),O$1,"no")</f>
        <v>no</v>
      </c>
      <c r="P257" s="21" t="str">
        <f>IF(AND($M257&lt;=P$1,$T257&gt;=P$1),P$1,"no")</f>
        <v>no</v>
      </c>
      <c r="Q257" s="21" t="str">
        <f>IF(AND($M257&lt;=Q$1,$T257&gt;=Q$1),Q$1,"no")</f>
        <v>no</v>
      </c>
      <c r="R257" s="21" t="str">
        <f t="shared" si="31"/>
        <v>no</v>
      </c>
      <c r="S257" s="21">
        <f>IF(AND($M257&lt;=S$1,$T257&gt;=S$1),S$1,"no")</f>
        <v>2020</v>
      </c>
      <c r="T257" s="9" t="s">
        <v>50</v>
      </c>
      <c r="U257" s="9" t="s">
        <v>34</v>
      </c>
      <c r="V257" s="9">
        <v>1</v>
      </c>
      <c r="W257" s="9" t="s">
        <v>393</v>
      </c>
      <c r="X257" s="9">
        <v>0</v>
      </c>
      <c r="Y257" s="9">
        <v>0</v>
      </c>
      <c r="Z257" s="9">
        <v>0</v>
      </c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</row>
    <row r="258" spans="1:47" ht="12.75">
      <c r="A258" s="8" t="str">
        <f t="shared" si="24"/>
        <v>2020Andrea Silvina Villalba</v>
      </c>
      <c r="B258" s="8" t="str">
        <f t="shared" si="25"/>
        <v>noAndrea Silvina Villalba</v>
      </c>
      <c r="C258" s="8" t="str">
        <f t="shared" si="26"/>
        <v>noAndrea Silvina Villalba</v>
      </c>
      <c r="D258" s="8" t="str">
        <f t="shared" si="27"/>
        <v>noAndrea Silvina Villalba</v>
      </c>
      <c r="E258" s="8" t="str">
        <f t="shared" si="28"/>
        <v>noAndrea Silvina Villalba</v>
      </c>
      <c r="F258" s="8" t="str">
        <f t="shared" si="29"/>
        <v>noAndrea Silvina Villalba</v>
      </c>
      <c r="G258" s="9">
        <v>9</v>
      </c>
      <c r="H258" s="10" t="s">
        <v>357</v>
      </c>
      <c r="I258" s="9" t="s">
        <v>358</v>
      </c>
      <c r="J258" s="11">
        <v>43810</v>
      </c>
      <c r="K258" s="9" t="s">
        <v>394</v>
      </c>
      <c r="L258" s="9" t="s">
        <v>369</v>
      </c>
      <c r="M258" s="21">
        <v>2019</v>
      </c>
      <c r="N258" s="21" t="str">
        <f t="shared" si="30"/>
        <v>no</v>
      </c>
      <c r="O258" s="21" t="str">
        <f>IF(AND($M258&lt;=O$1,$T258&gt;=O$1),O$1,"no")</f>
        <v>no</v>
      </c>
      <c r="P258" s="21" t="str">
        <f>IF(AND($M258&lt;=P$1,$T258&gt;=P$1),P$1,"no")</f>
        <v>no</v>
      </c>
      <c r="Q258" s="21" t="str">
        <f>IF(AND($M258&lt;=Q$1,$T258&gt;=Q$1),Q$1,"no")</f>
        <v>no</v>
      </c>
      <c r="R258" s="21" t="str">
        <f t="shared" si="31"/>
        <v>no</v>
      </c>
      <c r="S258" s="21">
        <f>IF(AND($M258&lt;=S$1,$T258&gt;=S$1),S$1,"no")</f>
        <v>2020</v>
      </c>
      <c r="T258" s="9" t="s">
        <v>50</v>
      </c>
      <c r="U258" s="9" t="s">
        <v>34</v>
      </c>
      <c r="V258" s="9">
        <v>1</v>
      </c>
      <c r="W258" s="9" t="s">
        <v>395</v>
      </c>
      <c r="X258" s="9">
        <v>0</v>
      </c>
      <c r="Y258" s="9">
        <v>0</v>
      </c>
      <c r="Z258" s="9">
        <v>0</v>
      </c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</row>
    <row r="259" spans="1:47" ht="12.75">
      <c r="A259" s="8" t="str">
        <f t="shared" ref="A259:A322" si="32">CONCATENATE(S259,K259)</f>
        <v>2020Nancy Verónica Espinoza</v>
      </c>
      <c r="B259" s="8" t="str">
        <f t="shared" ref="B259:B322" si="33">CONCATENATE(R259,K259)</f>
        <v>noNancy Verónica Espinoza</v>
      </c>
      <c r="C259" s="8" t="str">
        <f t="shared" ref="C259:C322" si="34">CONCATENATE(Q259,K259)</f>
        <v>noNancy Verónica Espinoza</v>
      </c>
      <c r="D259" s="8" t="str">
        <f t="shared" ref="D259:D322" si="35">CONCATENATE(P259,K259)</f>
        <v>noNancy Verónica Espinoza</v>
      </c>
      <c r="E259" s="8" t="str">
        <f t="shared" ref="E259:E322" si="36">CONCATENATE(O259,K259)</f>
        <v>noNancy Verónica Espinoza</v>
      </c>
      <c r="F259" s="8" t="str">
        <f t="shared" ref="F259:F322" si="37">CONCATENATE(N259,K259)</f>
        <v>noNancy Verónica Espinoza</v>
      </c>
      <c r="G259" s="9">
        <v>9</v>
      </c>
      <c r="H259" s="10" t="s">
        <v>357</v>
      </c>
      <c r="I259" s="9" t="s">
        <v>358</v>
      </c>
      <c r="J259" s="11">
        <v>43810</v>
      </c>
      <c r="K259" s="9" t="s">
        <v>396</v>
      </c>
      <c r="L259" s="9" t="s">
        <v>369</v>
      </c>
      <c r="M259" s="21">
        <v>2019</v>
      </c>
      <c r="N259" s="21" t="str">
        <f t="shared" ref="N259:N322" si="38">IF(AND($M259&lt;=N$1,$T259&gt;=N$1),N$1,"no")</f>
        <v>no</v>
      </c>
      <c r="O259" s="21" t="str">
        <f>IF(AND($M259&lt;=O$1,$T259&gt;=O$1),O$1,"no")</f>
        <v>no</v>
      </c>
      <c r="P259" s="21" t="str">
        <f>IF(AND($M259&lt;=P$1,$T259&gt;=P$1),P$1,"no")</f>
        <v>no</v>
      </c>
      <c r="Q259" s="21" t="str">
        <f>IF(AND($M259&lt;=Q$1,$T259&gt;=Q$1),Q$1,"no")</f>
        <v>no</v>
      </c>
      <c r="R259" s="21" t="str">
        <f t="shared" ref="R259:R322" si="39">IF(AND($M259&lt;R$1,$T259&gt;=R$1),R$1,"no")</f>
        <v>no</v>
      </c>
      <c r="S259" s="21">
        <f>IF(AND($M259&lt;=S$1,$T259&gt;=S$1),S$1,"no")</f>
        <v>2020</v>
      </c>
      <c r="T259" s="9" t="s">
        <v>50</v>
      </c>
      <c r="U259" s="9" t="s">
        <v>34</v>
      </c>
      <c r="V259" s="9">
        <v>1</v>
      </c>
      <c r="W259" s="9" t="s">
        <v>397</v>
      </c>
      <c r="X259" s="9">
        <v>0</v>
      </c>
      <c r="Y259" s="9">
        <v>0</v>
      </c>
      <c r="Z259" s="9">
        <v>0</v>
      </c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</row>
    <row r="260" spans="1:47" ht="12.75">
      <c r="A260" s="8" t="str">
        <f t="shared" si="32"/>
        <v>2020Lino Abdon Princich</v>
      </c>
      <c r="B260" s="8" t="str">
        <f t="shared" si="33"/>
        <v>noLino Abdon Princich</v>
      </c>
      <c r="C260" s="8" t="str">
        <f t="shared" si="34"/>
        <v>noLino Abdon Princich</v>
      </c>
      <c r="D260" s="8" t="str">
        <f t="shared" si="35"/>
        <v>noLino Abdon Princich</v>
      </c>
      <c r="E260" s="8" t="str">
        <f t="shared" si="36"/>
        <v>noLino Abdon Princich</v>
      </c>
      <c r="F260" s="8" t="str">
        <f t="shared" si="37"/>
        <v>noLino Abdon Princich</v>
      </c>
      <c r="G260" s="9">
        <v>9</v>
      </c>
      <c r="H260" s="10" t="s">
        <v>357</v>
      </c>
      <c r="I260" s="9" t="s">
        <v>358</v>
      </c>
      <c r="J260" s="11">
        <v>43810</v>
      </c>
      <c r="K260" s="9" t="s">
        <v>398</v>
      </c>
      <c r="L260" s="9" t="s">
        <v>369</v>
      </c>
      <c r="M260" s="21">
        <v>2019</v>
      </c>
      <c r="N260" s="21" t="str">
        <f t="shared" si="38"/>
        <v>no</v>
      </c>
      <c r="O260" s="21" t="str">
        <f>IF(AND($M260&lt;=O$1,$T260&gt;=O$1),O$1,"no")</f>
        <v>no</v>
      </c>
      <c r="P260" s="21" t="str">
        <f>IF(AND($M260&lt;=P$1,$T260&gt;=P$1),P$1,"no")</f>
        <v>no</v>
      </c>
      <c r="Q260" s="21" t="str">
        <f>IF(AND($M260&lt;=Q$1,$T260&gt;=Q$1),Q$1,"no")</f>
        <v>no</v>
      </c>
      <c r="R260" s="21" t="str">
        <f t="shared" si="39"/>
        <v>no</v>
      </c>
      <c r="S260" s="21">
        <f>IF(AND($M260&lt;=S$1,$T260&gt;=S$1),S$1,"no")</f>
        <v>2020</v>
      </c>
      <c r="T260" s="9" t="s">
        <v>50</v>
      </c>
      <c r="U260" s="9" t="s">
        <v>18</v>
      </c>
      <c r="V260" s="9">
        <v>0</v>
      </c>
      <c r="W260" s="9" t="s">
        <v>399</v>
      </c>
      <c r="X260" s="9">
        <v>0</v>
      </c>
      <c r="Y260" s="9">
        <v>0</v>
      </c>
      <c r="Z260" s="9">
        <v>0</v>
      </c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</row>
    <row r="261" spans="1:47" ht="12.75">
      <c r="A261" s="8" t="str">
        <f t="shared" si="32"/>
        <v>2020Diego Carlos Ortíz</v>
      </c>
      <c r="B261" s="8" t="str">
        <f t="shared" si="33"/>
        <v>noDiego Carlos Ortíz</v>
      </c>
      <c r="C261" s="8" t="str">
        <f t="shared" si="34"/>
        <v>noDiego Carlos Ortíz</v>
      </c>
      <c r="D261" s="8" t="str">
        <f t="shared" si="35"/>
        <v>noDiego Carlos Ortíz</v>
      </c>
      <c r="E261" s="8" t="str">
        <f t="shared" si="36"/>
        <v>noDiego Carlos Ortíz</v>
      </c>
      <c r="F261" s="8" t="str">
        <f t="shared" si="37"/>
        <v>noDiego Carlos Ortíz</v>
      </c>
      <c r="G261" s="9">
        <v>9</v>
      </c>
      <c r="H261" s="10" t="s">
        <v>357</v>
      </c>
      <c r="I261" s="9" t="s">
        <v>358</v>
      </c>
      <c r="J261" s="11">
        <v>43810</v>
      </c>
      <c r="K261" s="9" t="s">
        <v>400</v>
      </c>
      <c r="L261" s="9" t="s">
        <v>369</v>
      </c>
      <c r="M261" s="21">
        <v>2019</v>
      </c>
      <c r="N261" s="21" t="str">
        <f t="shared" si="38"/>
        <v>no</v>
      </c>
      <c r="O261" s="21" t="str">
        <f>IF(AND($M261&lt;=O$1,$T261&gt;=O$1),O$1,"no")</f>
        <v>no</v>
      </c>
      <c r="P261" s="21" t="str">
        <f>IF(AND($M261&lt;=P$1,$T261&gt;=P$1),P$1,"no")</f>
        <v>no</v>
      </c>
      <c r="Q261" s="21" t="str">
        <f>IF(AND($M261&lt;=Q$1,$T261&gt;=Q$1),Q$1,"no")</f>
        <v>no</v>
      </c>
      <c r="R261" s="21" t="str">
        <f t="shared" si="39"/>
        <v>no</v>
      </c>
      <c r="S261" s="21">
        <f>IF(AND($M261&lt;=S$1,$T261&gt;=S$1),S$1,"no")</f>
        <v>2020</v>
      </c>
      <c r="T261" s="9" t="s">
        <v>50</v>
      </c>
      <c r="U261" s="9" t="s">
        <v>18</v>
      </c>
      <c r="V261" s="9">
        <v>0</v>
      </c>
      <c r="W261" s="9" t="s">
        <v>401</v>
      </c>
      <c r="X261" s="9">
        <v>0</v>
      </c>
      <c r="Y261" s="9">
        <v>0</v>
      </c>
      <c r="Z261" s="9">
        <v>0</v>
      </c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</row>
    <row r="262" spans="1:47" ht="12.75">
      <c r="A262" s="8" t="str">
        <f t="shared" si="32"/>
        <v>2020Jorge Daniel Dojas</v>
      </c>
      <c r="B262" s="8" t="str">
        <f t="shared" si="33"/>
        <v>noJorge Daniel Dojas</v>
      </c>
      <c r="C262" s="8" t="str">
        <f t="shared" si="34"/>
        <v>noJorge Daniel Dojas</v>
      </c>
      <c r="D262" s="8" t="str">
        <f t="shared" si="35"/>
        <v>noJorge Daniel Dojas</v>
      </c>
      <c r="E262" s="8" t="str">
        <f t="shared" si="36"/>
        <v>noJorge Daniel Dojas</v>
      </c>
      <c r="F262" s="8" t="str">
        <f t="shared" si="37"/>
        <v>noJorge Daniel Dojas</v>
      </c>
      <c r="G262" s="9">
        <v>9</v>
      </c>
      <c r="H262" s="10" t="s">
        <v>357</v>
      </c>
      <c r="I262" s="9" t="s">
        <v>358</v>
      </c>
      <c r="J262" s="11">
        <v>43810</v>
      </c>
      <c r="K262" s="9" t="s">
        <v>402</v>
      </c>
      <c r="L262" s="9" t="s">
        <v>369</v>
      </c>
      <c r="M262" s="21">
        <v>2019</v>
      </c>
      <c r="N262" s="21" t="str">
        <f t="shared" si="38"/>
        <v>no</v>
      </c>
      <c r="O262" s="21" t="str">
        <f>IF(AND($M262&lt;=O$1,$T262&gt;=O$1),O$1,"no")</f>
        <v>no</v>
      </c>
      <c r="P262" s="21" t="str">
        <f>IF(AND($M262&lt;=P$1,$T262&gt;=P$1),P$1,"no")</f>
        <v>no</v>
      </c>
      <c r="Q262" s="21" t="str">
        <f>IF(AND($M262&lt;=Q$1,$T262&gt;=Q$1),Q$1,"no")</f>
        <v>no</v>
      </c>
      <c r="R262" s="21" t="str">
        <f t="shared" si="39"/>
        <v>no</v>
      </c>
      <c r="S262" s="21">
        <f>IF(AND($M262&lt;=S$1,$T262&gt;=S$1),S$1,"no")</f>
        <v>2020</v>
      </c>
      <c r="T262" s="9" t="s">
        <v>50</v>
      </c>
      <c r="U262" s="9" t="s">
        <v>18</v>
      </c>
      <c r="V262" s="9">
        <v>0</v>
      </c>
      <c r="W262" s="9" t="s">
        <v>403</v>
      </c>
      <c r="X262" s="9">
        <v>0</v>
      </c>
      <c r="Y262" s="9">
        <v>0</v>
      </c>
      <c r="Z262" s="9">
        <v>0</v>
      </c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</row>
    <row r="263" spans="1:47" ht="12.75">
      <c r="A263" s="8" t="str">
        <f t="shared" si="32"/>
        <v>noMario Fiad</v>
      </c>
      <c r="B263" s="8" t="str">
        <f t="shared" si="33"/>
        <v>noMario Fiad</v>
      </c>
      <c r="C263" s="8" t="str">
        <f t="shared" si="34"/>
        <v>noMario Fiad</v>
      </c>
      <c r="D263" s="8" t="str">
        <f t="shared" si="35"/>
        <v>2017Mario Fiad</v>
      </c>
      <c r="E263" s="8" t="str">
        <f t="shared" si="36"/>
        <v>2016Mario Fiad</v>
      </c>
      <c r="F263" s="8" t="str">
        <f t="shared" si="37"/>
        <v>2015Mario Fiad</v>
      </c>
      <c r="G263" s="9">
        <v>10</v>
      </c>
      <c r="H263" s="10" t="s">
        <v>404</v>
      </c>
      <c r="I263" s="9" t="s">
        <v>405</v>
      </c>
      <c r="J263" s="11">
        <v>42348</v>
      </c>
      <c r="K263" s="9" t="s">
        <v>406</v>
      </c>
      <c r="L263" s="9" t="s">
        <v>407</v>
      </c>
      <c r="M263" s="21">
        <v>2015</v>
      </c>
      <c r="N263" s="21">
        <f t="shared" si="38"/>
        <v>2015</v>
      </c>
      <c r="O263" s="21">
        <f>IF(AND($M263&lt;=O$1,$T263&gt;=O$1),O$1,"no")</f>
        <v>2016</v>
      </c>
      <c r="P263" s="21">
        <f>IF(AND($M263&lt;=P$1,$T263&gt;=P$1),P$1,"no")</f>
        <v>2017</v>
      </c>
      <c r="Q263" s="21" t="str">
        <f>IF(AND($M263&lt;=Q$1,$T263&gt;=Q$1),Q$1,"no")</f>
        <v>no</v>
      </c>
      <c r="R263" s="21" t="str">
        <f t="shared" si="39"/>
        <v>no</v>
      </c>
      <c r="S263" s="21" t="str">
        <f>IF(AND($M263&lt;=S$1,$T263&gt;=S$1),S$1,"no")</f>
        <v>no</v>
      </c>
      <c r="T263" s="9">
        <v>2017</v>
      </c>
      <c r="U263" s="9" t="s">
        <v>18</v>
      </c>
      <c r="V263" s="9">
        <v>0</v>
      </c>
      <c r="W263" s="9" t="s">
        <v>35</v>
      </c>
      <c r="X263" s="9">
        <v>1</v>
      </c>
      <c r="Y263" s="9">
        <v>1</v>
      </c>
      <c r="Z263" s="9">
        <v>0</v>
      </c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</row>
    <row r="264" spans="1:47" ht="12.75">
      <c r="A264" s="8" t="str">
        <f t="shared" si="32"/>
        <v>noGustavo Bouhid</v>
      </c>
      <c r="B264" s="8" t="str">
        <f t="shared" si="33"/>
        <v>2019Gustavo Bouhid</v>
      </c>
      <c r="C264" s="8" t="str">
        <f t="shared" si="34"/>
        <v>2018Gustavo Bouhid</v>
      </c>
      <c r="D264" s="8" t="str">
        <f t="shared" si="35"/>
        <v>2017Gustavo Bouhid</v>
      </c>
      <c r="E264" s="8" t="str">
        <f t="shared" si="36"/>
        <v>noGustavo Bouhid</v>
      </c>
      <c r="F264" s="8" t="str">
        <f t="shared" si="37"/>
        <v>noGustavo Bouhid</v>
      </c>
      <c r="G264" s="9">
        <v>10</v>
      </c>
      <c r="H264" s="10" t="s">
        <v>404</v>
      </c>
      <c r="I264" s="9" t="s">
        <v>405</v>
      </c>
      <c r="J264" s="11">
        <v>42348</v>
      </c>
      <c r="K264" s="9" t="s">
        <v>408</v>
      </c>
      <c r="L264" s="9" t="s">
        <v>407</v>
      </c>
      <c r="M264" s="21">
        <v>2017</v>
      </c>
      <c r="N264" s="21" t="str">
        <f t="shared" si="38"/>
        <v>no</v>
      </c>
      <c r="O264" s="21" t="str">
        <f>IF(AND($M264&lt;=O$1,$T264&gt;=O$1),O$1,"no")</f>
        <v>no</v>
      </c>
      <c r="P264" s="21">
        <f>IF(AND($M264&lt;=P$1,$T264&gt;=P$1),P$1,"no")</f>
        <v>2017</v>
      </c>
      <c r="Q264" s="21">
        <f>IF(AND($M264&lt;=Q$1,$T264&gt;=Q$1),Q$1,"no")</f>
        <v>2018</v>
      </c>
      <c r="R264" s="21">
        <f t="shared" si="39"/>
        <v>2019</v>
      </c>
      <c r="S264" s="21" t="str">
        <f>IF(AND($M264&lt;=S$1,$T264&gt;=S$1),S$1,"no")</f>
        <v>no</v>
      </c>
      <c r="T264" s="9">
        <v>2019</v>
      </c>
      <c r="U264" s="9" t="s">
        <v>18</v>
      </c>
      <c r="V264" s="9">
        <v>0</v>
      </c>
      <c r="W264" s="9" t="s">
        <v>35</v>
      </c>
      <c r="X264" s="9">
        <v>0</v>
      </c>
      <c r="Y264" s="9">
        <v>1</v>
      </c>
      <c r="Z264" s="9">
        <v>0</v>
      </c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</row>
    <row r="265" spans="1:47" ht="12.75">
      <c r="A265" s="8" t="str">
        <f t="shared" si="32"/>
        <v>noOscar Perassi</v>
      </c>
      <c r="B265" s="8" t="str">
        <f t="shared" si="33"/>
        <v>2019Oscar Perassi</v>
      </c>
      <c r="C265" s="8" t="str">
        <f t="shared" si="34"/>
        <v>2018Oscar Perassi</v>
      </c>
      <c r="D265" s="8" t="str">
        <f t="shared" si="35"/>
        <v>2017Oscar Perassi</v>
      </c>
      <c r="E265" s="8" t="str">
        <f t="shared" si="36"/>
        <v>2016Oscar Perassi</v>
      </c>
      <c r="F265" s="8" t="str">
        <f t="shared" si="37"/>
        <v>2015Oscar Perassi</v>
      </c>
      <c r="G265" s="9">
        <v>10</v>
      </c>
      <c r="H265" s="10" t="s">
        <v>404</v>
      </c>
      <c r="I265" s="9" t="s">
        <v>405</v>
      </c>
      <c r="J265" s="11">
        <v>42348</v>
      </c>
      <c r="K265" s="9" t="s">
        <v>409</v>
      </c>
      <c r="L265" s="9" t="s">
        <v>407</v>
      </c>
      <c r="M265" s="21">
        <v>2015</v>
      </c>
      <c r="N265" s="21">
        <f t="shared" si="38"/>
        <v>2015</v>
      </c>
      <c r="O265" s="21">
        <f>IF(AND($M265&lt;=O$1,$T265&gt;=O$1),O$1,"no")</f>
        <v>2016</v>
      </c>
      <c r="P265" s="21">
        <f>IF(AND($M265&lt;=P$1,$T265&gt;=P$1),P$1,"no")</f>
        <v>2017</v>
      </c>
      <c r="Q265" s="21">
        <f>IF(AND($M265&lt;=Q$1,$T265&gt;=Q$1),Q$1,"no")</f>
        <v>2018</v>
      </c>
      <c r="R265" s="21">
        <f t="shared" si="39"/>
        <v>2019</v>
      </c>
      <c r="S265" s="21" t="str">
        <f>IF(AND($M265&lt;=S$1,$T265&gt;=S$1),S$1,"no")</f>
        <v>no</v>
      </c>
      <c r="T265" s="9">
        <v>2019</v>
      </c>
      <c r="U265" s="9" t="s">
        <v>18</v>
      </c>
      <c r="V265" s="9">
        <v>0</v>
      </c>
      <c r="W265" s="9" t="s">
        <v>41</v>
      </c>
      <c r="X265" s="9">
        <v>0</v>
      </c>
      <c r="Y265" s="9">
        <v>1</v>
      </c>
      <c r="Z265" s="9">
        <v>0</v>
      </c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</row>
    <row r="266" spans="1:47" ht="12.75">
      <c r="A266" s="8" t="str">
        <f t="shared" si="32"/>
        <v>noJuan Carlos Abud Robles</v>
      </c>
      <c r="B266" s="8" t="str">
        <f t="shared" si="33"/>
        <v>2019Juan Carlos Abud Robles</v>
      </c>
      <c r="C266" s="8" t="str">
        <f t="shared" si="34"/>
        <v>2018Juan Carlos Abud Robles</v>
      </c>
      <c r="D266" s="8" t="str">
        <f t="shared" si="35"/>
        <v>2017Juan Carlos Abud Robles</v>
      </c>
      <c r="E266" s="8" t="str">
        <f t="shared" si="36"/>
        <v>2016Juan Carlos Abud Robles</v>
      </c>
      <c r="F266" s="8" t="str">
        <f t="shared" si="37"/>
        <v>2015Juan Carlos Abud Robles</v>
      </c>
      <c r="G266" s="9">
        <v>10</v>
      </c>
      <c r="H266" s="10" t="s">
        <v>404</v>
      </c>
      <c r="I266" s="9" t="s">
        <v>405</v>
      </c>
      <c r="J266" s="11">
        <v>42348</v>
      </c>
      <c r="K266" s="9" t="s">
        <v>410</v>
      </c>
      <c r="L266" s="9" t="s">
        <v>407</v>
      </c>
      <c r="M266" s="21">
        <v>2015</v>
      </c>
      <c r="N266" s="21">
        <f t="shared" si="38"/>
        <v>2015</v>
      </c>
      <c r="O266" s="21">
        <f>IF(AND($M266&lt;=O$1,$T266&gt;=O$1),O$1,"no")</f>
        <v>2016</v>
      </c>
      <c r="P266" s="21">
        <f>IF(AND($M266&lt;=P$1,$T266&gt;=P$1),P$1,"no")</f>
        <v>2017</v>
      </c>
      <c r="Q266" s="21">
        <f>IF(AND($M266&lt;=Q$1,$T266&gt;=Q$1),Q$1,"no")</f>
        <v>2018</v>
      </c>
      <c r="R266" s="21">
        <f t="shared" si="39"/>
        <v>2019</v>
      </c>
      <c r="S266" s="21" t="str">
        <f>IF(AND($M266&lt;=S$1,$T266&gt;=S$1),S$1,"no")</f>
        <v>no</v>
      </c>
      <c r="T266" s="9">
        <v>2019</v>
      </c>
      <c r="U266" s="9" t="s">
        <v>18</v>
      </c>
      <c r="V266" s="9">
        <v>0</v>
      </c>
      <c r="W266" s="9" t="s">
        <v>103</v>
      </c>
      <c r="X266" s="9">
        <v>0</v>
      </c>
      <c r="Y266" s="9">
        <v>1</v>
      </c>
      <c r="Z266" s="9">
        <v>0</v>
      </c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</row>
    <row r="267" spans="1:47" ht="12.75">
      <c r="A267" s="8" t="str">
        <f t="shared" si="32"/>
        <v>noJorge Rizzotti</v>
      </c>
      <c r="B267" s="8" t="str">
        <f t="shared" si="33"/>
        <v>2019Jorge Rizzotti</v>
      </c>
      <c r="C267" s="8" t="str">
        <f t="shared" si="34"/>
        <v>2018Jorge Rizzotti</v>
      </c>
      <c r="D267" s="8" t="str">
        <f t="shared" si="35"/>
        <v>2017Jorge Rizzotti</v>
      </c>
      <c r="E267" s="8" t="str">
        <f t="shared" si="36"/>
        <v>2016Jorge Rizzotti</v>
      </c>
      <c r="F267" s="8" t="str">
        <f t="shared" si="37"/>
        <v>2015Jorge Rizzotti</v>
      </c>
      <c r="G267" s="9">
        <v>10</v>
      </c>
      <c r="H267" s="10" t="s">
        <v>404</v>
      </c>
      <c r="I267" s="9" t="s">
        <v>405</v>
      </c>
      <c r="J267" s="11">
        <v>42348</v>
      </c>
      <c r="K267" s="9" t="s">
        <v>411</v>
      </c>
      <c r="L267" s="9" t="s">
        <v>407</v>
      </c>
      <c r="M267" s="21">
        <v>2015</v>
      </c>
      <c r="N267" s="21">
        <f t="shared" si="38"/>
        <v>2015</v>
      </c>
      <c r="O267" s="21">
        <f>IF(AND($M267&lt;=O$1,$T267&gt;=O$1),O$1,"no")</f>
        <v>2016</v>
      </c>
      <c r="P267" s="21">
        <f>IF(AND($M267&lt;=P$1,$T267&gt;=P$1),P$1,"no")</f>
        <v>2017</v>
      </c>
      <c r="Q267" s="21">
        <f>IF(AND($M267&lt;=Q$1,$T267&gt;=Q$1),Q$1,"no")</f>
        <v>2018</v>
      </c>
      <c r="R267" s="21">
        <f t="shared" si="39"/>
        <v>2019</v>
      </c>
      <c r="S267" s="21" t="str">
        <f>IF(AND($M267&lt;=S$1,$T267&gt;=S$1),S$1,"no")</f>
        <v>no</v>
      </c>
      <c r="T267" s="9">
        <v>2019</v>
      </c>
      <c r="U267" s="9" t="s">
        <v>18</v>
      </c>
      <c r="V267" s="9">
        <v>0</v>
      </c>
      <c r="W267" s="9" t="s">
        <v>412</v>
      </c>
      <c r="X267" s="9">
        <v>0</v>
      </c>
      <c r="Y267" s="9">
        <v>1</v>
      </c>
      <c r="Z267" s="9">
        <v>0</v>
      </c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</row>
    <row r="268" spans="1:47" ht="12.75">
      <c r="A268" s="8" t="str">
        <f t="shared" si="32"/>
        <v>noAda Galfre</v>
      </c>
      <c r="B268" s="8" t="str">
        <f t="shared" si="33"/>
        <v>2019Ada Galfre</v>
      </c>
      <c r="C268" s="8" t="str">
        <f t="shared" si="34"/>
        <v>2018Ada Galfre</v>
      </c>
      <c r="D268" s="8" t="str">
        <f t="shared" si="35"/>
        <v>2017Ada Galfre</v>
      </c>
      <c r="E268" s="8" t="str">
        <f t="shared" si="36"/>
        <v>2016Ada Galfre</v>
      </c>
      <c r="F268" s="8" t="str">
        <f t="shared" si="37"/>
        <v>2015Ada Galfre</v>
      </c>
      <c r="G268" s="9">
        <v>10</v>
      </c>
      <c r="H268" s="10" t="s">
        <v>404</v>
      </c>
      <c r="I268" s="9" t="s">
        <v>405</v>
      </c>
      <c r="J268" s="11">
        <v>42348</v>
      </c>
      <c r="K268" s="9" t="s">
        <v>413</v>
      </c>
      <c r="L268" s="9" t="s">
        <v>407</v>
      </c>
      <c r="M268" s="21">
        <v>2015</v>
      </c>
      <c r="N268" s="21">
        <f t="shared" si="38"/>
        <v>2015</v>
      </c>
      <c r="O268" s="21">
        <f>IF(AND($M268&lt;=O$1,$T268&gt;=O$1),O$1,"no")</f>
        <v>2016</v>
      </c>
      <c r="P268" s="21">
        <f>IF(AND($M268&lt;=P$1,$T268&gt;=P$1),P$1,"no")</f>
        <v>2017</v>
      </c>
      <c r="Q268" s="21">
        <f>IF(AND($M268&lt;=Q$1,$T268&gt;=Q$1),Q$1,"no")</f>
        <v>2018</v>
      </c>
      <c r="R268" s="21">
        <f t="shared" si="39"/>
        <v>2019</v>
      </c>
      <c r="S268" s="21" t="str">
        <f>IF(AND($M268&lt;=S$1,$T268&gt;=S$1),S$1,"no")</f>
        <v>no</v>
      </c>
      <c r="T268" s="9">
        <v>2019</v>
      </c>
      <c r="U268" s="9" t="s">
        <v>34</v>
      </c>
      <c r="V268" s="9">
        <v>1</v>
      </c>
      <c r="W268" s="9" t="s">
        <v>375</v>
      </c>
      <c r="X268" s="9">
        <v>0</v>
      </c>
      <c r="Y268" s="9">
        <v>1</v>
      </c>
      <c r="Z268" s="9">
        <v>0</v>
      </c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</row>
    <row r="269" spans="1:47" ht="12.75">
      <c r="A269" s="8" t="str">
        <f t="shared" si="32"/>
        <v>noJorge Cabana Fusz</v>
      </c>
      <c r="B269" s="8" t="str">
        <f t="shared" si="33"/>
        <v>2019Jorge Cabana Fusz</v>
      </c>
      <c r="C269" s="8" t="str">
        <f t="shared" si="34"/>
        <v>2018Jorge Cabana Fusz</v>
      </c>
      <c r="D269" s="8" t="str">
        <f t="shared" si="35"/>
        <v>2017Jorge Cabana Fusz</v>
      </c>
      <c r="E269" s="8" t="str">
        <f t="shared" si="36"/>
        <v>2016Jorge Cabana Fusz</v>
      </c>
      <c r="F269" s="8" t="str">
        <f t="shared" si="37"/>
        <v>2015Jorge Cabana Fusz</v>
      </c>
      <c r="G269" s="9">
        <v>10</v>
      </c>
      <c r="H269" s="10" t="s">
        <v>404</v>
      </c>
      <c r="I269" s="9" t="s">
        <v>405</v>
      </c>
      <c r="J269" s="11">
        <v>42348</v>
      </c>
      <c r="K269" s="9" t="s">
        <v>414</v>
      </c>
      <c r="L269" s="9" t="s">
        <v>407</v>
      </c>
      <c r="M269" s="21">
        <v>2015</v>
      </c>
      <c r="N269" s="21">
        <f t="shared" si="38"/>
        <v>2015</v>
      </c>
      <c r="O269" s="21">
        <f>IF(AND($M269&lt;=O$1,$T269&gt;=O$1),O$1,"no")</f>
        <v>2016</v>
      </c>
      <c r="P269" s="21">
        <f>IF(AND($M269&lt;=P$1,$T269&gt;=P$1),P$1,"no")</f>
        <v>2017</v>
      </c>
      <c r="Q269" s="21">
        <f>IF(AND($M269&lt;=Q$1,$T269&gt;=Q$1),Q$1,"no")</f>
        <v>2018</v>
      </c>
      <c r="R269" s="21">
        <f t="shared" si="39"/>
        <v>2019</v>
      </c>
      <c r="S269" s="21" t="str">
        <f>IF(AND($M269&lt;=S$1,$T269&gt;=S$1),S$1,"no")</f>
        <v>no</v>
      </c>
      <c r="T269" s="9">
        <v>2019</v>
      </c>
      <c r="U269" s="9" t="s">
        <v>18</v>
      </c>
      <c r="V269" s="9">
        <v>0</v>
      </c>
      <c r="W269" s="9" t="s">
        <v>39</v>
      </c>
      <c r="X269" s="9">
        <v>0</v>
      </c>
      <c r="Y269" s="9">
        <v>1</v>
      </c>
      <c r="Z269" s="9">
        <v>0</v>
      </c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</row>
    <row r="270" spans="1:47" ht="12.75">
      <c r="A270" s="8" t="str">
        <f t="shared" si="32"/>
        <v>noCarlos Oheler</v>
      </c>
      <c r="B270" s="8" t="str">
        <f t="shared" si="33"/>
        <v>2019Carlos Oheler</v>
      </c>
      <c r="C270" s="8" t="str">
        <f t="shared" si="34"/>
        <v>2018Carlos Oheler</v>
      </c>
      <c r="D270" s="8" t="str">
        <f t="shared" si="35"/>
        <v>2017Carlos Oheler</v>
      </c>
      <c r="E270" s="8" t="str">
        <f t="shared" si="36"/>
        <v>2016Carlos Oheler</v>
      </c>
      <c r="F270" s="8" t="str">
        <f t="shared" si="37"/>
        <v>2015Carlos Oheler</v>
      </c>
      <c r="G270" s="9">
        <v>10</v>
      </c>
      <c r="H270" s="10" t="s">
        <v>404</v>
      </c>
      <c r="I270" s="9" t="s">
        <v>405</v>
      </c>
      <c r="J270" s="11">
        <v>42348</v>
      </c>
      <c r="K270" s="9" t="s">
        <v>911</v>
      </c>
      <c r="L270" s="9" t="s">
        <v>407</v>
      </c>
      <c r="M270" s="21">
        <v>2015</v>
      </c>
      <c r="N270" s="21">
        <f t="shared" si="38"/>
        <v>2015</v>
      </c>
      <c r="O270" s="21">
        <f>IF(AND($M270&lt;=O$1,$T270&gt;=O$1),O$1,"no")</f>
        <v>2016</v>
      </c>
      <c r="P270" s="21">
        <f>IF(AND($M270&lt;=P$1,$T270&gt;=P$1),P$1,"no")</f>
        <v>2017</v>
      </c>
      <c r="Q270" s="21">
        <f>IF(AND($M270&lt;=Q$1,$T270&gt;=Q$1),Q$1,"no")</f>
        <v>2018</v>
      </c>
      <c r="R270" s="21">
        <f t="shared" si="39"/>
        <v>2019</v>
      </c>
      <c r="S270" s="21" t="str">
        <f>IF(AND($M270&lt;=S$1,$T270&gt;=S$1),S$1,"no")</f>
        <v>no</v>
      </c>
      <c r="T270" s="9">
        <v>2019</v>
      </c>
      <c r="U270" s="9" t="s">
        <v>18</v>
      </c>
      <c r="V270" s="9">
        <v>0</v>
      </c>
      <c r="W270" s="9" t="s">
        <v>415</v>
      </c>
      <c r="X270" s="9">
        <v>0</v>
      </c>
      <c r="Y270" s="9">
        <v>1</v>
      </c>
      <c r="Z270" s="9">
        <v>0</v>
      </c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</row>
    <row r="271" spans="1:47" ht="12.75">
      <c r="A271" s="8" t="str">
        <f t="shared" si="32"/>
        <v>noMaría Inés Zigarán</v>
      </c>
      <c r="B271" s="8" t="str">
        <f t="shared" si="33"/>
        <v>2019María Inés Zigarán</v>
      </c>
      <c r="C271" s="8" t="str">
        <f t="shared" si="34"/>
        <v>2018María Inés Zigarán</v>
      </c>
      <c r="D271" s="8" t="str">
        <f t="shared" si="35"/>
        <v>2017María Inés Zigarán</v>
      </c>
      <c r="E271" s="8" t="str">
        <f t="shared" si="36"/>
        <v>2016María Inés Zigarán</v>
      </c>
      <c r="F271" s="8" t="str">
        <f t="shared" si="37"/>
        <v>2015María Inés Zigarán</v>
      </c>
      <c r="G271" s="9">
        <v>10</v>
      </c>
      <c r="H271" s="10" t="s">
        <v>404</v>
      </c>
      <c r="I271" s="9" t="s">
        <v>405</v>
      </c>
      <c r="J271" s="11">
        <v>42348</v>
      </c>
      <c r="K271" s="9" t="s">
        <v>416</v>
      </c>
      <c r="L271" s="9" t="s">
        <v>407</v>
      </c>
      <c r="M271" s="21">
        <v>2015</v>
      </c>
      <c r="N271" s="21">
        <f t="shared" si="38"/>
        <v>2015</v>
      </c>
      <c r="O271" s="21">
        <f>IF(AND($M271&lt;=O$1,$T271&gt;=O$1),O$1,"no")</f>
        <v>2016</v>
      </c>
      <c r="P271" s="21">
        <f>IF(AND($M271&lt;=P$1,$T271&gt;=P$1),P$1,"no")</f>
        <v>2017</v>
      </c>
      <c r="Q271" s="21">
        <f>IF(AND($M271&lt;=Q$1,$T271&gt;=Q$1),Q$1,"no")</f>
        <v>2018</v>
      </c>
      <c r="R271" s="21">
        <f t="shared" si="39"/>
        <v>2019</v>
      </c>
      <c r="S271" s="21" t="str">
        <f>IF(AND($M271&lt;=S$1,$T271&gt;=S$1),S$1,"no")</f>
        <v>no</v>
      </c>
      <c r="T271" s="9">
        <v>2019</v>
      </c>
      <c r="U271" s="9" t="s">
        <v>34</v>
      </c>
      <c r="V271" s="9">
        <v>1</v>
      </c>
      <c r="W271" s="9" t="s">
        <v>417</v>
      </c>
      <c r="X271" s="9">
        <v>0</v>
      </c>
      <c r="Y271" s="9">
        <v>1</v>
      </c>
      <c r="Z271" s="9">
        <v>0</v>
      </c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</row>
    <row r="272" spans="1:47" ht="12.75">
      <c r="A272" s="8" t="str">
        <f t="shared" si="32"/>
        <v>noEkel Meyer</v>
      </c>
      <c r="B272" s="8" t="str">
        <f t="shared" si="33"/>
        <v>2019Ekel Meyer</v>
      </c>
      <c r="C272" s="8" t="str">
        <f t="shared" si="34"/>
        <v>2018Ekel Meyer</v>
      </c>
      <c r="D272" s="8" t="str">
        <f t="shared" si="35"/>
        <v>2017Ekel Meyer</v>
      </c>
      <c r="E272" s="8" t="str">
        <f t="shared" si="36"/>
        <v>2016Ekel Meyer</v>
      </c>
      <c r="F272" s="8" t="str">
        <f t="shared" si="37"/>
        <v>2015Ekel Meyer</v>
      </c>
      <c r="G272" s="9">
        <v>10</v>
      </c>
      <c r="H272" s="10" t="s">
        <v>404</v>
      </c>
      <c r="I272" s="9" t="s">
        <v>405</v>
      </c>
      <c r="J272" s="11">
        <v>42348</v>
      </c>
      <c r="K272" s="9" t="s">
        <v>418</v>
      </c>
      <c r="L272" s="9" t="s">
        <v>407</v>
      </c>
      <c r="M272" s="21">
        <v>2015</v>
      </c>
      <c r="N272" s="21">
        <f t="shared" si="38"/>
        <v>2015</v>
      </c>
      <c r="O272" s="21">
        <f>IF(AND($M272&lt;=O$1,$T272&gt;=O$1),O$1,"no")</f>
        <v>2016</v>
      </c>
      <c r="P272" s="21">
        <f>IF(AND($M272&lt;=P$1,$T272&gt;=P$1),P$1,"no")</f>
        <v>2017</v>
      </c>
      <c r="Q272" s="21">
        <f>IF(AND($M272&lt;=Q$1,$T272&gt;=Q$1),Q$1,"no")</f>
        <v>2018</v>
      </c>
      <c r="R272" s="21">
        <f t="shared" si="39"/>
        <v>2019</v>
      </c>
      <c r="S272" s="21" t="str">
        <f>IF(AND($M272&lt;=S$1,$T272&gt;=S$1),S$1,"no")</f>
        <v>no</v>
      </c>
      <c r="T272" s="9">
        <v>2019</v>
      </c>
      <c r="U272" s="9" t="s">
        <v>18</v>
      </c>
      <c r="V272" s="9">
        <v>0</v>
      </c>
      <c r="W272" s="9" t="s">
        <v>23</v>
      </c>
      <c r="X272" s="9">
        <v>0</v>
      </c>
      <c r="Y272" s="9">
        <v>1</v>
      </c>
      <c r="Z272" s="9">
        <v>0</v>
      </c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</row>
    <row r="273" spans="1:47" ht="12.75">
      <c r="A273" s="8" t="str">
        <f t="shared" si="32"/>
        <v>noFreddy Morales</v>
      </c>
      <c r="B273" s="8" t="str">
        <f t="shared" si="33"/>
        <v>2019Freddy Morales</v>
      </c>
      <c r="C273" s="8" t="str">
        <f t="shared" si="34"/>
        <v>2018Freddy Morales</v>
      </c>
      <c r="D273" s="8" t="str">
        <f t="shared" si="35"/>
        <v>2017Freddy Morales</v>
      </c>
      <c r="E273" s="8" t="str">
        <f t="shared" si="36"/>
        <v>2016Freddy Morales</v>
      </c>
      <c r="F273" s="8" t="str">
        <f t="shared" si="37"/>
        <v>2015Freddy Morales</v>
      </c>
      <c r="G273" s="9">
        <v>10</v>
      </c>
      <c r="H273" s="10" t="s">
        <v>404</v>
      </c>
      <c r="I273" s="9" t="s">
        <v>405</v>
      </c>
      <c r="J273" s="11">
        <v>42348</v>
      </c>
      <c r="K273" s="9" t="s">
        <v>419</v>
      </c>
      <c r="L273" s="9" t="s">
        <v>407</v>
      </c>
      <c r="M273" s="21">
        <v>2015</v>
      </c>
      <c r="N273" s="21">
        <f t="shared" si="38"/>
        <v>2015</v>
      </c>
      <c r="O273" s="21">
        <f>IF(AND($M273&lt;=O$1,$T273&gt;=O$1),O$1,"no")</f>
        <v>2016</v>
      </c>
      <c r="P273" s="21">
        <f>IF(AND($M273&lt;=P$1,$T273&gt;=P$1),P$1,"no")</f>
        <v>2017</v>
      </c>
      <c r="Q273" s="21">
        <f>IF(AND($M273&lt;=Q$1,$T273&gt;=Q$1),Q$1,"no")</f>
        <v>2018</v>
      </c>
      <c r="R273" s="21">
        <f t="shared" si="39"/>
        <v>2019</v>
      </c>
      <c r="S273" s="21" t="str">
        <f>IF(AND($M273&lt;=S$1,$T273&gt;=S$1),S$1,"no")</f>
        <v>no</v>
      </c>
      <c r="T273" s="9">
        <v>2019</v>
      </c>
      <c r="U273" s="9" t="s">
        <v>18</v>
      </c>
      <c r="V273" s="9">
        <v>0</v>
      </c>
      <c r="W273" s="9" t="s">
        <v>122</v>
      </c>
      <c r="X273" s="9">
        <v>0</v>
      </c>
      <c r="Y273" s="9">
        <v>0</v>
      </c>
      <c r="Z273" s="9">
        <v>1</v>
      </c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</row>
    <row r="274" spans="1:47" ht="12.75">
      <c r="A274" s="8" t="str">
        <f t="shared" si="32"/>
        <v>noIsolda Calsina</v>
      </c>
      <c r="B274" s="8" t="str">
        <f t="shared" si="33"/>
        <v>2019Isolda Calsina</v>
      </c>
      <c r="C274" s="8" t="str">
        <f t="shared" si="34"/>
        <v>2018Isolda Calsina</v>
      </c>
      <c r="D274" s="8" t="str">
        <f t="shared" si="35"/>
        <v>2017Isolda Calsina</v>
      </c>
      <c r="E274" s="8" t="str">
        <f t="shared" si="36"/>
        <v>2016Isolda Calsina</v>
      </c>
      <c r="F274" s="8" t="str">
        <f t="shared" si="37"/>
        <v>2015Isolda Calsina</v>
      </c>
      <c r="G274" s="9">
        <v>10</v>
      </c>
      <c r="H274" s="10" t="s">
        <v>404</v>
      </c>
      <c r="I274" s="9" t="s">
        <v>405</v>
      </c>
      <c r="J274" s="11">
        <v>42348</v>
      </c>
      <c r="K274" s="9" t="s">
        <v>420</v>
      </c>
      <c r="L274" s="9" t="s">
        <v>407</v>
      </c>
      <c r="M274" s="21">
        <v>2015</v>
      </c>
      <c r="N274" s="21">
        <f t="shared" si="38"/>
        <v>2015</v>
      </c>
      <c r="O274" s="21">
        <f>IF(AND($M274&lt;=O$1,$T274&gt;=O$1),O$1,"no")</f>
        <v>2016</v>
      </c>
      <c r="P274" s="21">
        <f>IF(AND($M274&lt;=P$1,$T274&gt;=P$1),P$1,"no")</f>
        <v>2017</v>
      </c>
      <c r="Q274" s="21">
        <f>IF(AND($M274&lt;=Q$1,$T274&gt;=Q$1),Q$1,"no")</f>
        <v>2018</v>
      </c>
      <c r="R274" s="21">
        <f t="shared" si="39"/>
        <v>2019</v>
      </c>
      <c r="S274" s="21" t="str">
        <f>IF(AND($M274&lt;=S$1,$T274&gt;=S$1),S$1,"no")</f>
        <v>no</v>
      </c>
      <c r="T274" s="9">
        <v>2019</v>
      </c>
      <c r="U274" s="9" t="s">
        <v>34</v>
      </c>
      <c r="V274" s="9">
        <v>1</v>
      </c>
      <c r="W274" s="9" t="s">
        <v>27</v>
      </c>
      <c r="X274" s="9">
        <v>0</v>
      </c>
      <c r="Y274" s="9">
        <v>1</v>
      </c>
      <c r="Z274" s="9">
        <v>0</v>
      </c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</row>
    <row r="275" spans="1:47" ht="12.75">
      <c r="A275" s="8" t="str">
        <f t="shared" si="32"/>
        <v>noCarlos Alfonso</v>
      </c>
      <c r="B275" s="8" t="str">
        <f t="shared" si="33"/>
        <v>noCarlos Alfonso</v>
      </c>
      <c r="C275" s="8" t="str">
        <f t="shared" si="34"/>
        <v>noCarlos Alfonso</v>
      </c>
      <c r="D275" s="8" t="str">
        <f t="shared" si="35"/>
        <v>noCarlos Alfonso</v>
      </c>
      <c r="E275" s="8" t="str">
        <f t="shared" si="36"/>
        <v>2016Carlos Alfonso</v>
      </c>
      <c r="F275" s="8" t="str">
        <f t="shared" si="37"/>
        <v>2015Carlos Alfonso</v>
      </c>
      <c r="G275" s="9">
        <v>10</v>
      </c>
      <c r="H275" s="10" t="s">
        <v>404</v>
      </c>
      <c r="I275" s="9" t="s">
        <v>405</v>
      </c>
      <c r="J275" s="11">
        <v>42348</v>
      </c>
      <c r="K275" s="9" t="s">
        <v>421</v>
      </c>
      <c r="L275" s="9" t="s">
        <v>407</v>
      </c>
      <c r="M275" s="21">
        <v>2015</v>
      </c>
      <c r="N275" s="21">
        <f t="shared" si="38"/>
        <v>2015</v>
      </c>
      <c r="O275" s="21">
        <f>IF(AND($M275&lt;=O$1,$T275&gt;=O$1),O$1,"no")</f>
        <v>2016</v>
      </c>
      <c r="P275" s="21" t="str">
        <f>IF(AND($M275&lt;=P$1,$T275&gt;=P$1),P$1,"no")</f>
        <v>no</v>
      </c>
      <c r="Q275" s="21" t="str">
        <f>IF(AND($M275&lt;=Q$1,$T275&gt;=Q$1),Q$1,"no")</f>
        <v>no</v>
      </c>
      <c r="R275" s="21" t="str">
        <f t="shared" si="39"/>
        <v>no</v>
      </c>
      <c r="S275" s="21" t="str">
        <f>IF(AND($M275&lt;=S$1,$T275&gt;=S$1),S$1,"no")</f>
        <v>no</v>
      </c>
      <c r="T275" s="9">
        <v>2016</v>
      </c>
      <c r="U275" s="9" t="s">
        <v>18</v>
      </c>
      <c r="V275" s="9">
        <v>0</v>
      </c>
      <c r="W275" s="29" t="s">
        <v>91</v>
      </c>
      <c r="X275" s="9">
        <v>1</v>
      </c>
      <c r="Y275" s="9">
        <v>1</v>
      </c>
      <c r="Z275" s="9">
        <v>0</v>
      </c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</row>
    <row r="276" spans="1:47" ht="12.75">
      <c r="A276" s="8" t="str">
        <f t="shared" si="32"/>
        <v>noCarlos Sadir</v>
      </c>
      <c r="B276" s="8" t="str">
        <f t="shared" si="33"/>
        <v>2019Carlos Sadir</v>
      </c>
      <c r="C276" s="8" t="str">
        <f t="shared" si="34"/>
        <v>2018Carlos Sadir</v>
      </c>
      <c r="D276" s="8" t="str">
        <f t="shared" si="35"/>
        <v>2017Carlos Sadir</v>
      </c>
      <c r="E276" s="8" t="str">
        <f t="shared" si="36"/>
        <v>2016Carlos Sadir</v>
      </c>
      <c r="F276" s="8" t="str">
        <f t="shared" si="37"/>
        <v>noCarlos Sadir</v>
      </c>
      <c r="G276" s="9">
        <v>10</v>
      </c>
      <c r="H276" s="10" t="s">
        <v>404</v>
      </c>
      <c r="I276" s="9" t="s">
        <v>405</v>
      </c>
      <c r="J276" s="11">
        <v>42348</v>
      </c>
      <c r="K276" s="9" t="s">
        <v>423</v>
      </c>
      <c r="L276" s="9" t="s">
        <v>407</v>
      </c>
      <c r="M276" s="21">
        <v>2016</v>
      </c>
      <c r="N276" s="21" t="str">
        <f t="shared" si="38"/>
        <v>no</v>
      </c>
      <c r="O276" s="21">
        <f>IF(AND($M276&lt;=O$1,$T276&gt;=O$1),O$1,"no")</f>
        <v>2016</v>
      </c>
      <c r="P276" s="21">
        <f>IF(AND($M276&lt;=P$1,$T276&gt;=P$1),P$1,"no")</f>
        <v>2017</v>
      </c>
      <c r="Q276" s="21">
        <f>IF(AND($M276&lt;=Q$1,$T276&gt;=Q$1),Q$1,"no")</f>
        <v>2018</v>
      </c>
      <c r="R276" s="21">
        <f t="shared" si="39"/>
        <v>2019</v>
      </c>
      <c r="S276" s="21" t="str">
        <f>IF(AND($M276&lt;=S$1,$T276&gt;=S$1),S$1,"no")</f>
        <v>no</v>
      </c>
      <c r="T276" s="9">
        <v>2019</v>
      </c>
      <c r="U276" s="9" t="s">
        <v>18</v>
      </c>
      <c r="V276" s="9">
        <v>0</v>
      </c>
      <c r="W276" s="29" t="s">
        <v>91</v>
      </c>
      <c r="X276" s="9">
        <v>0</v>
      </c>
      <c r="Y276" s="9">
        <v>1</v>
      </c>
      <c r="Z276" s="9">
        <v>0</v>
      </c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</row>
    <row r="277" spans="1:47" ht="12.75">
      <c r="A277" s="8" t="str">
        <f t="shared" si="32"/>
        <v>2020Agustín Perassi</v>
      </c>
      <c r="B277" s="8" t="str">
        <f t="shared" si="33"/>
        <v>noAgustín Perassi</v>
      </c>
      <c r="C277" s="8" t="str">
        <f t="shared" si="34"/>
        <v>noAgustín Perassi</v>
      </c>
      <c r="D277" s="8" t="str">
        <f t="shared" si="35"/>
        <v>noAgustín Perassi</v>
      </c>
      <c r="E277" s="8" t="str">
        <f t="shared" si="36"/>
        <v>noAgustín Perassi</v>
      </c>
      <c r="F277" s="8" t="str">
        <f t="shared" si="37"/>
        <v>noAgustín Perassi</v>
      </c>
      <c r="G277" s="9">
        <v>10</v>
      </c>
      <c r="H277" s="10" t="s">
        <v>404</v>
      </c>
      <c r="I277" s="9" t="s">
        <v>405</v>
      </c>
      <c r="J277" s="11">
        <v>43809</v>
      </c>
      <c r="K277" s="9" t="s">
        <v>424</v>
      </c>
      <c r="L277" s="9" t="s">
        <v>407</v>
      </c>
      <c r="M277" s="21">
        <v>2019</v>
      </c>
      <c r="N277" s="21" t="str">
        <f t="shared" si="38"/>
        <v>no</v>
      </c>
      <c r="O277" s="21" t="str">
        <f>IF(AND($M277&lt;=O$1,$T277&gt;=O$1),O$1,"no")</f>
        <v>no</v>
      </c>
      <c r="P277" s="21" t="str">
        <f>IF(AND($M277&lt;=P$1,$T277&gt;=P$1),P$1,"no")</f>
        <v>no</v>
      </c>
      <c r="Q277" s="21" t="str">
        <f>IF(AND($M277&lt;=Q$1,$T277&gt;=Q$1),Q$1,"no")</f>
        <v>no</v>
      </c>
      <c r="R277" s="21" t="str">
        <f t="shared" si="39"/>
        <v>no</v>
      </c>
      <c r="S277" s="21">
        <f>IF(AND($M277&lt;=S$1,$T277&gt;=S$1),S$1,"no")</f>
        <v>2020</v>
      </c>
      <c r="T277" s="9" t="s">
        <v>50</v>
      </c>
      <c r="U277" s="9" t="s">
        <v>18</v>
      </c>
      <c r="V277" s="9">
        <v>0</v>
      </c>
      <c r="W277" s="9" t="s">
        <v>112</v>
      </c>
      <c r="X277" s="9">
        <v>0</v>
      </c>
      <c r="Y277" s="9">
        <v>1</v>
      </c>
      <c r="Z277" s="9">
        <v>0</v>
      </c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</row>
    <row r="278" spans="1:47" ht="12.75">
      <c r="A278" s="8" t="str">
        <f t="shared" si="32"/>
        <v>2020Carlos Sadir</v>
      </c>
      <c r="B278" s="8" t="str">
        <f t="shared" si="33"/>
        <v>noCarlos Sadir</v>
      </c>
      <c r="C278" s="8" t="str">
        <f t="shared" si="34"/>
        <v>noCarlos Sadir</v>
      </c>
      <c r="D278" s="8" t="str">
        <f t="shared" si="35"/>
        <v>noCarlos Sadir</v>
      </c>
      <c r="E278" s="8" t="str">
        <f t="shared" si="36"/>
        <v>noCarlos Sadir</v>
      </c>
      <c r="F278" s="8" t="str">
        <f t="shared" si="37"/>
        <v>noCarlos Sadir</v>
      </c>
      <c r="G278" s="9">
        <v>10</v>
      </c>
      <c r="H278" s="10" t="s">
        <v>404</v>
      </c>
      <c r="I278" s="9" t="s">
        <v>405</v>
      </c>
      <c r="J278" s="11">
        <v>43809</v>
      </c>
      <c r="K278" s="9" t="s">
        <v>423</v>
      </c>
      <c r="L278" s="9" t="s">
        <v>407</v>
      </c>
      <c r="M278" s="21">
        <v>2019</v>
      </c>
      <c r="N278" s="21" t="str">
        <f t="shared" si="38"/>
        <v>no</v>
      </c>
      <c r="O278" s="21" t="str">
        <f>IF(AND($M278&lt;=O$1,$T278&gt;=O$1),O$1,"no")</f>
        <v>no</v>
      </c>
      <c r="P278" s="21" t="str">
        <f>IF(AND($M278&lt;=P$1,$T278&gt;=P$1),P$1,"no")</f>
        <v>no</v>
      </c>
      <c r="Q278" s="21" t="str">
        <f>IF(AND($M278&lt;=Q$1,$T278&gt;=Q$1),Q$1,"no")</f>
        <v>no</v>
      </c>
      <c r="R278" s="21" t="str">
        <f t="shared" si="39"/>
        <v>no</v>
      </c>
      <c r="S278" s="21">
        <f>IF(AND($M278&lt;=S$1,$T278&gt;=S$1),S$1,"no")</f>
        <v>2020</v>
      </c>
      <c r="T278" s="9" t="s">
        <v>50</v>
      </c>
      <c r="U278" s="9" t="s">
        <v>18</v>
      </c>
      <c r="V278" s="9">
        <v>0</v>
      </c>
      <c r="W278" s="9" t="s">
        <v>59</v>
      </c>
      <c r="X278" s="9">
        <v>0</v>
      </c>
      <c r="Y278" s="9">
        <v>1</v>
      </c>
      <c r="Z278" s="9">
        <v>0</v>
      </c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</row>
    <row r="279" spans="1:47" ht="12.75">
      <c r="A279" s="8" t="str">
        <f t="shared" si="32"/>
        <v>2020Exequiel Lello Ivacevich</v>
      </c>
      <c r="B279" s="8" t="str">
        <f t="shared" si="33"/>
        <v>noExequiel Lello Ivacevich</v>
      </c>
      <c r="C279" s="8" t="str">
        <f t="shared" si="34"/>
        <v>noExequiel Lello Ivacevich</v>
      </c>
      <c r="D279" s="8" t="str">
        <f t="shared" si="35"/>
        <v>noExequiel Lello Ivacevich</v>
      </c>
      <c r="E279" s="8" t="str">
        <f t="shared" si="36"/>
        <v>noExequiel Lello Ivacevich</v>
      </c>
      <c r="F279" s="8" t="str">
        <f t="shared" si="37"/>
        <v>noExequiel Lello Ivacevich</v>
      </c>
      <c r="G279" s="9">
        <v>10</v>
      </c>
      <c r="H279" s="10" t="s">
        <v>404</v>
      </c>
      <c r="I279" s="9" t="s">
        <v>405</v>
      </c>
      <c r="J279" s="11">
        <v>43809</v>
      </c>
      <c r="K279" s="9" t="s">
        <v>425</v>
      </c>
      <c r="L279" s="9" t="s">
        <v>407</v>
      </c>
      <c r="M279" s="21">
        <v>2019</v>
      </c>
      <c r="N279" s="21" t="str">
        <f t="shared" si="38"/>
        <v>no</v>
      </c>
      <c r="O279" s="21" t="str">
        <f>IF(AND($M279&lt;=O$1,$T279&gt;=O$1),O$1,"no")</f>
        <v>no</v>
      </c>
      <c r="P279" s="21" t="str">
        <f>IF(AND($M279&lt;=P$1,$T279&gt;=P$1),P$1,"no")</f>
        <v>no</v>
      </c>
      <c r="Q279" s="21" t="str">
        <f>IF(AND($M279&lt;=Q$1,$T279&gt;=Q$1),Q$1,"no")</f>
        <v>no</v>
      </c>
      <c r="R279" s="21" t="str">
        <f t="shared" si="39"/>
        <v>no</v>
      </c>
      <c r="S279" s="21">
        <f>IF(AND($M279&lt;=S$1,$T279&gt;=S$1),S$1,"no")</f>
        <v>2020</v>
      </c>
      <c r="T279" s="9" t="s">
        <v>50</v>
      </c>
      <c r="U279" s="9" t="s">
        <v>18</v>
      </c>
      <c r="V279" s="9">
        <v>0</v>
      </c>
      <c r="W279" s="9" t="s">
        <v>103</v>
      </c>
      <c r="X279" s="9">
        <v>0</v>
      </c>
      <c r="Y279" s="9">
        <v>1</v>
      </c>
      <c r="Z279" s="9">
        <v>0</v>
      </c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</row>
    <row r="280" spans="1:47" ht="12.75">
      <c r="A280" s="8" t="str">
        <f t="shared" si="32"/>
        <v>2020Carlos Stanic</v>
      </c>
      <c r="B280" s="8" t="str">
        <f t="shared" si="33"/>
        <v>noCarlos Stanic</v>
      </c>
      <c r="C280" s="8" t="str">
        <f t="shared" si="34"/>
        <v>noCarlos Stanic</v>
      </c>
      <c r="D280" s="8" t="str">
        <f t="shared" si="35"/>
        <v>noCarlos Stanic</v>
      </c>
      <c r="E280" s="8" t="str">
        <f t="shared" si="36"/>
        <v>noCarlos Stanic</v>
      </c>
      <c r="F280" s="8" t="str">
        <f t="shared" si="37"/>
        <v>noCarlos Stanic</v>
      </c>
      <c r="G280" s="9">
        <v>10</v>
      </c>
      <c r="H280" s="10" t="s">
        <v>404</v>
      </c>
      <c r="I280" s="9" t="s">
        <v>405</v>
      </c>
      <c r="J280" s="11">
        <v>43809</v>
      </c>
      <c r="K280" s="9" t="s">
        <v>426</v>
      </c>
      <c r="L280" s="9" t="s">
        <v>407</v>
      </c>
      <c r="M280" s="21">
        <v>2019</v>
      </c>
      <c r="N280" s="21" t="str">
        <f t="shared" si="38"/>
        <v>no</v>
      </c>
      <c r="O280" s="21" t="str">
        <f>IF(AND($M280&lt;=O$1,$T280&gt;=O$1),O$1,"no")</f>
        <v>no</v>
      </c>
      <c r="P280" s="21" t="str">
        <f>IF(AND($M280&lt;=P$1,$T280&gt;=P$1),P$1,"no")</f>
        <v>no</v>
      </c>
      <c r="Q280" s="21" t="str">
        <f>IF(AND($M280&lt;=Q$1,$T280&gt;=Q$1),Q$1,"no")</f>
        <v>no</v>
      </c>
      <c r="R280" s="21" t="str">
        <f t="shared" si="39"/>
        <v>no</v>
      </c>
      <c r="S280" s="21">
        <f>IF(AND($M280&lt;=S$1,$T280&gt;=S$1),S$1,"no")</f>
        <v>2020</v>
      </c>
      <c r="T280" s="9" t="s">
        <v>50</v>
      </c>
      <c r="U280" s="9" t="s">
        <v>18</v>
      </c>
      <c r="V280" s="9">
        <v>0</v>
      </c>
      <c r="W280" s="9" t="s">
        <v>427</v>
      </c>
      <c r="X280" s="9">
        <v>0</v>
      </c>
      <c r="Y280" s="9">
        <v>1</v>
      </c>
      <c r="Z280" s="9">
        <v>0</v>
      </c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</row>
    <row r="281" spans="1:47" ht="12.75">
      <c r="A281" s="8" t="str">
        <f t="shared" si="32"/>
        <v>2020Gustavo Bouhid</v>
      </c>
      <c r="B281" s="8" t="str">
        <f t="shared" si="33"/>
        <v>noGustavo Bouhid</v>
      </c>
      <c r="C281" s="8" t="str">
        <f t="shared" si="34"/>
        <v>noGustavo Bouhid</v>
      </c>
      <c r="D281" s="8" t="str">
        <f t="shared" si="35"/>
        <v>noGustavo Bouhid</v>
      </c>
      <c r="E281" s="8" t="str">
        <f t="shared" si="36"/>
        <v>noGustavo Bouhid</v>
      </c>
      <c r="F281" s="8" t="str">
        <f t="shared" si="37"/>
        <v>noGustavo Bouhid</v>
      </c>
      <c r="G281" s="9">
        <v>10</v>
      </c>
      <c r="H281" s="10" t="s">
        <v>404</v>
      </c>
      <c r="I281" s="9" t="s">
        <v>405</v>
      </c>
      <c r="J281" s="11">
        <v>43809</v>
      </c>
      <c r="K281" s="9" t="s">
        <v>408</v>
      </c>
      <c r="L281" s="9" t="s">
        <v>407</v>
      </c>
      <c r="M281" s="21">
        <v>2019</v>
      </c>
      <c r="N281" s="21" t="str">
        <f t="shared" si="38"/>
        <v>no</v>
      </c>
      <c r="O281" s="21" t="str">
        <f>IF(AND($M281&lt;=O$1,$T281&gt;=O$1),O$1,"no")</f>
        <v>no</v>
      </c>
      <c r="P281" s="21" t="str">
        <f>IF(AND($M281&lt;=P$1,$T281&gt;=P$1),P$1,"no")</f>
        <v>no</v>
      </c>
      <c r="Q281" s="21" t="str">
        <f>IF(AND($M281&lt;=Q$1,$T281&gt;=Q$1),Q$1,"no")</f>
        <v>no</v>
      </c>
      <c r="R281" s="21" t="str">
        <f t="shared" si="39"/>
        <v>no</v>
      </c>
      <c r="S281" s="21">
        <f>IF(AND($M281&lt;=S$1,$T281&gt;=S$1),S$1,"no")</f>
        <v>2020</v>
      </c>
      <c r="T281" s="9" t="s">
        <v>50</v>
      </c>
      <c r="U281" s="9" t="s">
        <v>18</v>
      </c>
      <c r="V281" s="9">
        <v>0</v>
      </c>
      <c r="W281" s="9" t="s">
        <v>35</v>
      </c>
      <c r="X281" s="9">
        <v>0</v>
      </c>
      <c r="Y281" s="9">
        <v>1</v>
      </c>
      <c r="Z281" s="9">
        <v>0</v>
      </c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</row>
    <row r="282" spans="1:47" ht="12.75">
      <c r="A282" s="8" t="str">
        <f t="shared" si="32"/>
        <v>2020Natalia Sarapura</v>
      </c>
      <c r="B282" s="8" t="str">
        <f t="shared" si="33"/>
        <v>noNatalia Sarapura</v>
      </c>
      <c r="C282" s="8" t="str">
        <f t="shared" si="34"/>
        <v>noNatalia Sarapura</v>
      </c>
      <c r="D282" s="8" t="str">
        <f t="shared" si="35"/>
        <v>noNatalia Sarapura</v>
      </c>
      <c r="E282" s="8" t="str">
        <f t="shared" si="36"/>
        <v>noNatalia Sarapura</v>
      </c>
      <c r="F282" s="8" t="str">
        <f t="shared" si="37"/>
        <v>noNatalia Sarapura</v>
      </c>
      <c r="G282" s="9">
        <v>10</v>
      </c>
      <c r="H282" s="10" t="s">
        <v>404</v>
      </c>
      <c r="I282" s="9" t="s">
        <v>405</v>
      </c>
      <c r="J282" s="11">
        <v>43809</v>
      </c>
      <c r="K282" s="9" t="s">
        <v>428</v>
      </c>
      <c r="L282" s="9" t="s">
        <v>407</v>
      </c>
      <c r="M282" s="21">
        <v>2019</v>
      </c>
      <c r="N282" s="21" t="str">
        <f t="shared" si="38"/>
        <v>no</v>
      </c>
      <c r="O282" s="21" t="str">
        <f>IF(AND($M282&lt;=O$1,$T282&gt;=O$1),O$1,"no")</f>
        <v>no</v>
      </c>
      <c r="P282" s="21" t="str">
        <f>IF(AND($M282&lt;=P$1,$T282&gt;=P$1),P$1,"no")</f>
        <v>no</v>
      </c>
      <c r="Q282" s="21" t="str">
        <f>IF(AND($M282&lt;=Q$1,$T282&gt;=Q$1),Q$1,"no")</f>
        <v>no</v>
      </c>
      <c r="R282" s="21" t="str">
        <f t="shared" si="39"/>
        <v>no</v>
      </c>
      <c r="S282" s="21">
        <f>IF(AND($M282&lt;=S$1,$T282&gt;=S$1),S$1,"no")</f>
        <v>2020</v>
      </c>
      <c r="T282" s="9" t="s">
        <v>50</v>
      </c>
      <c r="U282" s="9" t="s">
        <v>34</v>
      </c>
      <c r="V282" s="9">
        <v>1</v>
      </c>
      <c r="W282" s="9" t="s">
        <v>375</v>
      </c>
      <c r="X282" s="9">
        <v>0</v>
      </c>
      <c r="Y282" s="9">
        <v>1</v>
      </c>
      <c r="Z282" s="9">
        <v>0</v>
      </c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</row>
    <row r="283" spans="1:47" ht="12.75">
      <c r="A283" s="8" t="str">
        <f t="shared" si="32"/>
        <v>2020Isolda Calsina</v>
      </c>
      <c r="B283" s="8" t="str">
        <f t="shared" si="33"/>
        <v>noIsolda Calsina</v>
      </c>
      <c r="C283" s="8" t="str">
        <f t="shared" si="34"/>
        <v>noIsolda Calsina</v>
      </c>
      <c r="D283" s="8" t="str">
        <f t="shared" si="35"/>
        <v>noIsolda Calsina</v>
      </c>
      <c r="E283" s="8" t="str">
        <f t="shared" si="36"/>
        <v>noIsolda Calsina</v>
      </c>
      <c r="F283" s="8" t="str">
        <f t="shared" si="37"/>
        <v>noIsolda Calsina</v>
      </c>
      <c r="G283" s="9">
        <v>10</v>
      </c>
      <c r="H283" s="10" t="s">
        <v>404</v>
      </c>
      <c r="I283" s="9" t="s">
        <v>405</v>
      </c>
      <c r="J283" s="11">
        <v>43809</v>
      </c>
      <c r="K283" s="9" t="s">
        <v>420</v>
      </c>
      <c r="L283" s="9" t="s">
        <v>407</v>
      </c>
      <c r="M283" s="21">
        <v>2019</v>
      </c>
      <c r="N283" s="21" t="str">
        <f t="shared" si="38"/>
        <v>no</v>
      </c>
      <c r="O283" s="21" t="str">
        <f>IF(AND($M283&lt;=O$1,$T283&gt;=O$1),O$1,"no")</f>
        <v>no</v>
      </c>
      <c r="P283" s="21" t="str">
        <f>IF(AND($M283&lt;=P$1,$T283&gt;=P$1),P$1,"no")</f>
        <v>no</v>
      </c>
      <c r="Q283" s="21" t="str">
        <f>IF(AND($M283&lt;=Q$1,$T283&gt;=Q$1),Q$1,"no")</f>
        <v>no</v>
      </c>
      <c r="R283" s="21" t="str">
        <f t="shared" si="39"/>
        <v>no</v>
      </c>
      <c r="S283" s="21">
        <f>IF(AND($M283&lt;=S$1,$T283&gt;=S$1),S$1,"no")</f>
        <v>2020</v>
      </c>
      <c r="T283" s="9" t="s">
        <v>50</v>
      </c>
      <c r="U283" s="9" t="s">
        <v>34</v>
      </c>
      <c r="V283" s="9">
        <v>1</v>
      </c>
      <c r="W283" s="9" t="s">
        <v>27</v>
      </c>
      <c r="X283" s="9">
        <v>0</v>
      </c>
      <c r="Y283" s="9">
        <v>1</v>
      </c>
      <c r="Z283" s="9">
        <v>0</v>
      </c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</row>
    <row r="284" spans="1:47" ht="12.75">
      <c r="A284" s="8" t="str">
        <f t="shared" si="32"/>
        <v>2020Jorge Cabana Fusz</v>
      </c>
      <c r="B284" s="8" t="str">
        <f t="shared" si="33"/>
        <v>noJorge Cabana Fusz</v>
      </c>
      <c r="C284" s="8" t="str">
        <f t="shared" si="34"/>
        <v>noJorge Cabana Fusz</v>
      </c>
      <c r="D284" s="8" t="str">
        <f t="shared" si="35"/>
        <v>noJorge Cabana Fusz</v>
      </c>
      <c r="E284" s="8" t="str">
        <f t="shared" si="36"/>
        <v>noJorge Cabana Fusz</v>
      </c>
      <c r="F284" s="8" t="str">
        <f t="shared" si="37"/>
        <v>noJorge Cabana Fusz</v>
      </c>
      <c r="G284" s="9">
        <v>10</v>
      </c>
      <c r="H284" s="10" t="s">
        <v>404</v>
      </c>
      <c r="I284" s="9" t="s">
        <v>405</v>
      </c>
      <c r="J284" s="11">
        <v>43809</v>
      </c>
      <c r="K284" s="9" t="s">
        <v>414</v>
      </c>
      <c r="L284" s="9" t="s">
        <v>407</v>
      </c>
      <c r="M284" s="21">
        <v>2019</v>
      </c>
      <c r="N284" s="21" t="str">
        <f t="shared" si="38"/>
        <v>no</v>
      </c>
      <c r="O284" s="21" t="str">
        <f>IF(AND($M284&lt;=O$1,$T284&gt;=O$1),O$1,"no")</f>
        <v>no</v>
      </c>
      <c r="P284" s="21" t="str">
        <f>IF(AND($M284&lt;=P$1,$T284&gt;=P$1),P$1,"no")</f>
        <v>no</v>
      </c>
      <c r="Q284" s="21" t="str">
        <f>IF(AND($M284&lt;=Q$1,$T284&gt;=Q$1),Q$1,"no")</f>
        <v>no</v>
      </c>
      <c r="R284" s="21" t="str">
        <f t="shared" si="39"/>
        <v>no</v>
      </c>
      <c r="S284" s="21">
        <f>IF(AND($M284&lt;=S$1,$T284&gt;=S$1),S$1,"no")</f>
        <v>2020</v>
      </c>
      <c r="T284" s="9">
        <v>2020</v>
      </c>
      <c r="U284" s="9" t="s">
        <v>18</v>
      </c>
      <c r="V284" s="9">
        <v>0</v>
      </c>
      <c r="W284" s="9" t="s">
        <v>429</v>
      </c>
      <c r="X284" s="9">
        <v>1</v>
      </c>
      <c r="Y284" s="9">
        <v>1</v>
      </c>
      <c r="Z284" s="9">
        <v>0</v>
      </c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</row>
    <row r="285" spans="1:47" ht="12.75">
      <c r="A285" s="8" t="str">
        <f t="shared" si="32"/>
        <v>2020Normando Álvarez García</v>
      </c>
      <c r="B285" s="8" t="str">
        <f t="shared" si="33"/>
        <v>noNormando Álvarez García</v>
      </c>
      <c r="C285" s="8" t="str">
        <f t="shared" si="34"/>
        <v>noNormando Álvarez García</v>
      </c>
      <c r="D285" s="8" t="str">
        <f t="shared" si="35"/>
        <v>noNormando Álvarez García</v>
      </c>
      <c r="E285" s="8" t="str">
        <f t="shared" si="36"/>
        <v>noNormando Álvarez García</v>
      </c>
      <c r="F285" s="8" t="str">
        <f t="shared" si="37"/>
        <v>noNormando Álvarez García</v>
      </c>
      <c r="G285" s="9">
        <v>10</v>
      </c>
      <c r="H285" s="10" t="s">
        <v>404</v>
      </c>
      <c r="I285" s="9" t="s">
        <v>405</v>
      </c>
      <c r="J285" s="11">
        <v>43809</v>
      </c>
      <c r="K285" s="9" t="s">
        <v>430</v>
      </c>
      <c r="L285" s="9" t="s">
        <v>407</v>
      </c>
      <c r="M285" s="21">
        <v>2020</v>
      </c>
      <c r="N285" s="21" t="str">
        <f t="shared" si="38"/>
        <v>no</v>
      </c>
      <c r="O285" s="21" t="str">
        <f>IF(AND($M285&lt;=O$1,$T285&gt;=O$1),O$1,"no")</f>
        <v>no</v>
      </c>
      <c r="P285" s="21" t="str">
        <f>IF(AND($M285&lt;=P$1,$T285&gt;=P$1),P$1,"no")</f>
        <v>no</v>
      </c>
      <c r="Q285" s="21" t="str">
        <f>IF(AND($M285&lt;=Q$1,$T285&gt;=Q$1),Q$1,"no")</f>
        <v>no</v>
      </c>
      <c r="R285" s="21" t="str">
        <f t="shared" si="39"/>
        <v>no</v>
      </c>
      <c r="S285" s="21">
        <f>IF(AND($M285&lt;=S$1,$T285&gt;=S$1),S$1,"no")</f>
        <v>2020</v>
      </c>
      <c r="T285" s="9" t="s">
        <v>50</v>
      </c>
      <c r="U285" s="9" t="s">
        <v>18</v>
      </c>
      <c r="V285" s="9">
        <v>0</v>
      </c>
      <c r="W285" s="9" t="s">
        <v>429</v>
      </c>
      <c r="X285" s="9">
        <v>0</v>
      </c>
      <c r="Y285" s="9">
        <v>1</v>
      </c>
      <c r="Z285" s="9">
        <v>0</v>
      </c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</row>
    <row r="286" spans="1:47" ht="12.75">
      <c r="A286" s="8" t="str">
        <f t="shared" si="32"/>
        <v>2020Federico Posadas</v>
      </c>
      <c r="B286" s="8" t="str">
        <f t="shared" si="33"/>
        <v>noFederico Posadas</v>
      </c>
      <c r="C286" s="8" t="str">
        <f t="shared" si="34"/>
        <v>noFederico Posadas</v>
      </c>
      <c r="D286" s="8" t="str">
        <f t="shared" si="35"/>
        <v>noFederico Posadas</v>
      </c>
      <c r="E286" s="8" t="str">
        <f t="shared" si="36"/>
        <v>noFederico Posadas</v>
      </c>
      <c r="F286" s="8" t="str">
        <f t="shared" si="37"/>
        <v>noFederico Posadas</v>
      </c>
      <c r="G286" s="9">
        <v>10</v>
      </c>
      <c r="H286" s="10" t="s">
        <v>404</v>
      </c>
      <c r="I286" s="9" t="s">
        <v>405</v>
      </c>
      <c r="J286" s="11">
        <v>43809</v>
      </c>
      <c r="K286" s="9" t="s">
        <v>431</v>
      </c>
      <c r="L286" s="9" t="s">
        <v>407</v>
      </c>
      <c r="M286" s="21">
        <v>2019</v>
      </c>
      <c r="N286" s="21" t="str">
        <f t="shared" si="38"/>
        <v>no</v>
      </c>
      <c r="O286" s="21" t="str">
        <f>IF(AND($M286&lt;=O$1,$T286&gt;=O$1),O$1,"no")</f>
        <v>no</v>
      </c>
      <c r="P286" s="21" t="str">
        <f>IF(AND($M286&lt;=P$1,$T286&gt;=P$1),P$1,"no")</f>
        <v>no</v>
      </c>
      <c r="Q286" s="21" t="str">
        <f>IF(AND($M286&lt;=Q$1,$T286&gt;=Q$1),Q$1,"no")</f>
        <v>no</v>
      </c>
      <c r="R286" s="21" t="str">
        <f t="shared" si="39"/>
        <v>no</v>
      </c>
      <c r="S286" s="21">
        <f>IF(AND($M286&lt;=S$1,$T286&gt;=S$1),S$1,"no")</f>
        <v>2020</v>
      </c>
      <c r="T286" s="9" t="s">
        <v>50</v>
      </c>
      <c r="U286" s="9" t="s">
        <v>18</v>
      </c>
      <c r="V286" s="9">
        <v>0</v>
      </c>
      <c r="W286" s="9" t="s">
        <v>415</v>
      </c>
      <c r="X286" s="9">
        <v>0</v>
      </c>
      <c r="Y286" s="9">
        <v>1</v>
      </c>
      <c r="Z286" s="9">
        <v>0</v>
      </c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</row>
    <row r="287" spans="1:47" ht="12.75">
      <c r="A287" s="8" t="str">
        <f t="shared" si="32"/>
        <v>2020María Inés Zigarán</v>
      </c>
      <c r="B287" s="8" t="str">
        <f t="shared" si="33"/>
        <v>noMaría Inés Zigarán</v>
      </c>
      <c r="C287" s="8" t="str">
        <f t="shared" si="34"/>
        <v>noMaría Inés Zigarán</v>
      </c>
      <c r="D287" s="8" t="str">
        <f t="shared" si="35"/>
        <v>noMaría Inés Zigarán</v>
      </c>
      <c r="E287" s="8" t="str">
        <f t="shared" si="36"/>
        <v>noMaría Inés Zigarán</v>
      </c>
      <c r="F287" s="8" t="str">
        <f t="shared" si="37"/>
        <v>noMaría Inés Zigarán</v>
      </c>
      <c r="G287" s="9">
        <v>10</v>
      </c>
      <c r="H287" s="10" t="s">
        <v>404</v>
      </c>
      <c r="I287" s="9" t="s">
        <v>405</v>
      </c>
      <c r="J287" s="11">
        <v>43809</v>
      </c>
      <c r="K287" s="9" t="s">
        <v>416</v>
      </c>
      <c r="L287" s="9" t="s">
        <v>407</v>
      </c>
      <c r="M287" s="21">
        <v>2019</v>
      </c>
      <c r="N287" s="21" t="str">
        <f t="shared" si="38"/>
        <v>no</v>
      </c>
      <c r="O287" s="21" t="str">
        <f>IF(AND($M287&lt;=O$1,$T287&gt;=O$1),O$1,"no")</f>
        <v>no</v>
      </c>
      <c r="P287" s="21" t="str">
        <f>IF(AND($M287&lt;=P$1,$T287&gt;=P$1),P$1,"no")</f>
        <v>no</v>
      </c>
      <c r="Q287" s="21" t="str">
        <f>IF(AND($M287&lt;=Q$1,$T287&gt;=Q$1),Q$1,"no")</f>
        <v>no</v>
      </c>
      <c r="R287" s="21" t="str">
        <f t="shared" si="39"/>
        <v>no</v>
      </c>
      <c r="S287" s="21">
        <f>IF(AND($M287&lt;=S$1,$T287&gt;=S$1),S$1,"no")</f>
        <v>2020</v>
      </c>
      <c r="T287" s="9" t="s">
        <v>50</v>
      </c>
      <c r="U287" s="9" t="s">
        <v>34</v>
      </c>
      <c r="V287" s="9">
        <v>1</v>
      </c>
      <c r="W287" s="9" t="s">
        <v>432</v>
      </c>
      <c r="X287" s="9">
        <v>0</v>
      </c>
      <c r="Y287" s="9">
        <v>1</v>
      </c>
      <c r="Z287" s="9">
        <v>0</v>
      </c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</row>
    <row r="288" spans="1:47" ht="12.75">
      <c r="A288" s="8" t="str">
        <f t="shared" si="32"/>
        <v>2020Ekel Meyer</v>
      </c>
      <c r="B288" s="8" t="str">
        <f t="shared" si="33"/>
        <v>noEkel Meyer</v>
      </c>
      <c r="C288" s="8" t="str">
        <f t="shared" si="34"/>
        <v>noEkel Meyer</v>
      </c>
      <c r="D288" s="8" t="str">
        <f t="shared" si="35"/>
        <v>noEkel Meyer</v>
      </c>
      <c r="E288" s="8" t="str">
        <f t="shared" si="36"/>
        <v>noEkel Meyer</v>
      </c>
      <c r="F288" s="8" t="str">
        <f t="shared" si="37"/>
        <v>noEkel Meyer</v>
      </c>
      <c r="G288" s="9">
        <v>10</v>
      </c>
      <c r="H288" s="10" t="s">
        <v>404</v>
      </c>
      <c r="I288" s="9" t="s">
        <v>405</v>
      </c>
      <c r="J288" s="11">
        <v>43809</v>
      </c>
      <c r="K288" s="9" t="s">
        <v>418</v>
      </c>
      <c r="L288" s="9" t="s">
        <v>407</v>
      </c>
      <c r="M288" s="21">
        <v>2019</v>
      </c>
      <c r="N288" s="21" t="str">
        <f t="shared" si="38"/>
        <v>no</v>
      </c>
      <c r="O288" s="21" t="str">
        <f>IF(AND($M288&lt;=O$1,$T288&gt;=O$1),O$1,"no")</f>
        <v>no</v>
      </c>
      <c r="P288" s="21" t="str">
        <f>IF(AND($M288&lt;=P$1,$T288&gt;=P$1),P$1,"no")</f>
        <v>no</v>
      </c>
      <c r="Q288" s="21" t="str">
        <f>IF(AND($M288&lt;=Q$1,$T288&gt;=Q$1),Q$1,"no")</f>
        <v>no</v>
      </c>
      <c r="R288" s="21" t="str">
        <f t="shared" si="39"/>
        <v>no</v>
      </c>
      <c r="S288" s="21">
        <f>IF(AND($M288&lt;=S$1,$T288&gt;=S$1),S$1,"no")</f>
        <v>2020</v>
      </c>
      <c r="T288" s="9" t="s">
        <v>50</v>
      </c>
      <c r="U288" s="9" t="s">
        <v>18</v>
      </c>
      <c r="V288" s="9">
        <v>0</v>
      </c>
      <c r="W288" s="9" t="s">
        <v>23</v>
      </c>
      <c r="X288" s="9">
        <v>0</v>
      </c>
      <c r="Y288" s="9">
        <v>1</v>
      </c>
      <c r="Z288" s="9">
        <v>0</v>
      </c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</row>
    <row r="289" spans="1:47" ht="12.75">
      <c r="A289" s="8" t="str">
        <f t="shared" si="32"/>
        <v>2020Freddy Morales</v>
      </c>
      <c r="B289" s="8" t="str">
        <f t="shared" si="33"/>
        <v>noFreddy Morales</v>
      </c>
      <c r="C289" s="8" t="str">
        <f t="shared" si="34"/>
        <v>noFreddy Morales</v>
      </c>
      <c r="D289" s="8" t="str">
        <f t="shared" si="35"/>
        <v>noFreddy Morales</v>
      </c>
      <c r="E289" s="8" t="str">
        <f t="shared" si="36"/>
        <v>noFreddy Morales</v>
      </c>
      <c r="F289" s="8" t="str">
        <f t="shared" si="37"/>
        <v>noFreddy Morales</v>
      </c>
      <c r="G289" s="9">
        <v>10</v>
      </c>
      <c r="H289" s="10" t="s">
        <v>404</v>
      </c>
      <c r="I289" s="9" t="s">
        <v>405</v>
      </c>
      <c r="J289" s="11">
        <v>43809</v>
      </c>
      <c r="K289" s="9" t="s">
        <v>419</v>
      </c>
      <c r="L289" s="9" t="s">
        <v>407</v>
      </c>
      <c r="M289" s="21">
        <v>2019</v>
      </c>
      <c r="N289" s="21" t="str">
        <f t="shared" si="38"/>
        <v>no</v>
      </c>
      <c r="O289" s="21" t="str">
        <f>IF(AND($M289&lt;=O$1,$T289&gt;=O$1),O$1,"no")</f>
        <v>no</v>
      </c>
      <c r="P289" s="21" t="str">
        <f>IF(AND($M289&lt;=P$1,$T289&gt;=P$1),P$1,"no")</f>
        <v>no</v>
      </c>
      <c r="Q289" s="21" t="str">
        <f>IF(AND($M289&lt;=Q$1,$T289&gt;=Q$1),Q$1,"no")</f>
        <v>no</v>
      </c>
      <c r="R289" s="21" t="str">
        <f t="shared" si="39"/>
        <v>no</v>
      </c>
      <c r="S289" s="21">
        <f>IF(AND($M289&lt;=S$1,$T289&gt;=S$1),S$1,"no")</f>
        <v>2020</v>
      </c>
      <c r="T289" s="9" t="s">
        <v>50</v>
      </c>
      <c r="U289" s="9" t="s">
        <v>18</v>
      </c>
      <c r="V289" s="9">
        <v>0</v>
      </c>
      <c r="W289" s="9" t="s">
        <v>122</v>
      </c>
      <c r="X289" s="9">
        <v>0</v>
      </c>
      <c r="Y289" s="9">
        <v>0</v>
      </c>
      <c r="Z289" s="9">
        <v>1</v>
      </c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</row>
    <row r="290" spans="1:47" ht="12.75">
      <c r="A290" s="8" t="str">
        <f t="shared" si="32"/>
        <v>noDaniel Pablo Bensusan</v>
      </c>
      <c r="B290" s="8" t="str">
        <f t="shared" si="33"/>
        <v>2019Daniel Pablo Bensusan</v>
      </c>
      <c r="C290" s="8" t="str">
        <f t="shared" si="34"/>
        <v>2018Daniel Pablo Bensusan</v>
      </c>
      <c r="D290" s="8" t="str">
        <f t="shared" si="35"/>
        <v>2017Daniel Pablo Bensusan</v>
      </c>
      <c r="E290" s="8" t="str">
        <f t="shared" si="36"/>
        <v>2016Daniel Pablo Bensusan</v>
      </c>
      <c r="F290" s="8" t="str">
        <f t="shared" si="37"/>
        <v>2015Daniel Pablo Bensusan</v>
      </c>
      <c r="G290" s="9">
        <v>11</v>
      </c>
      <c r="H290" s="12" t="s">
        <v>433</v>
      </c>
      <c r="I290" s="14" t="s">
        <v>434</v>
      </c>
      <c r="J290" s="15">
        <v>42348</v>
      </c>
      <c r="K290" s="14" t="s">
        <v>435</v>
      </c>
      <c r="L290" s="14" t="s">
        <v>369</v>
      </c>
      <c r="M290" s="21">
        <v>2015</v>
      </c>
      <c r="N290" s="21">
        <f t="shared" si="38"/>
        <v>2015</v>
      </c>
      <c r="O290" s="21">
        <f>IF(AND($M290&lt;=O$1,$T290&gt;=O$1),O$1,"no")</f>
        <v>2016</v>
      </c>
      <c r="P290" s="21">
        <f>IF(AND($M290&lt;=P$1,$T290&gt;=P$1),P$1,"no")</f>
        <v>2017</v>
      </c>
      <c r="Q290" s="21">
        <f>IF(AND($M290&lt;=Q$1,$T290&gt;=Q$1),Q$1,"no")</f>
        <v>2018</v>
      </c>
      <c r="R290" s="21">
        <f t="shared" si="39"/>
        <v>2019</v>
      </c>
      <c r="S290" s="21" t="str">
        <f>IF(AND($M290&lt;=S$1,$T290&gt;=S$1),S$1,"no")</f>
        <v>no</v>
      </c>
      <c r="T290" s="14">
        <v>2019</v>
      </c>
      <c r="U290" s="14" t="s">
        <v>18</v>
      </c>
      <c r="V290" s="14">
        <v>0</v>
      </c>
      <c r="W290" s="14" t="s">
        <v>112</v>
      </c>
      <c r="X290" s="14">
        <v>0</v>
      </c>
      <c r="Y290" s="14">
        <v>1</v>
      </c>
      <c r="Z290" s="14">
        <v>0</v>
      </c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</row>
    <row r="291" spans="1:47" ht="12.75">
      <c r="A291" s="8" t="str">
        <f t="shared" si="32"/>
        <v>noJuan Carlos Tierno</v>
      </c>
      <c r="B291" s="8" t="str">
        <f t="shared" si="33"/>
        <v>noJuan Carlos Tierno</v>
      </c>
      <c r="C291" s="8" t="str">
        <f t="shared" si="34"/>
        <v>2018Juan Carlos Tierno</v>
      </c>
      <c r="D291" s="8" t="str">
        <f t="shared" si="35"/>
        <v>2017Juan Carlos Tierno</v>
      </c>
      <c r="E291" s="8" t="str">
        <f t="shared" si="36"/>
        <v>2016Juan Carlos Tierno</v>
      </c>
      <c r="F291" s="8" t="str">
        <f t="shared" si="37"/>
        <v>2015Juan Carlos Tierno</v>
      </c>
      <c r="G291" s="9">
        <v>11</v>
      </c>
      <c r="H291" s="12" t="s">
        <v>433</v>
      </c>
      <c r="I291" s="14" t="s">
        <v>434</v>
      </c>
      <c r="J291" s="15">
        <v>42348</v>
      </c>
      <c r="K291" s="9" t="s">
        <v>436</v>
      </c>
      <c r="L291" s="14" t="s">
        <v>369</v>
      </c>
      <c r="M291" s="21">
        <v>2015</v>
      </c>
      <c r="N291" s="21">
        <f t="shared" si="38"/>
        <v>2015</v>
      </c>
      <c r="O291" s="21">
        <f>IF(AND($M291&lt;=O$1,$T291&gt;=O$1),O$1,"no")</f>
        <v>2016</v>
      </c>
      <c r="P291" s="21">
        <f>IF(AND($M291&lt;=P$1,$T291&gt;=P$1),P$1,"no")</f>
        <v>2017</v>
      </c>
      <c r="Q291" s="21">
        <f>IF(AND($M291&lt;=Q$1,$T291&gt;=Q$1),Q$1,"no")</f>
        <v>2018</v>
      </c>
      <c r="R291" s="21" t="str">
        <f t="shared" si="39"/>
        <v>no</v>
      </c>
      <c r="S291" s="21" t="str">
        <f>IF(AND($M291&lt;=S$1,$T291&gt;=S$1),S$1,"no")</f>
        <v>no</v>
      </c>
      <c r="T291" s="14">
        <v>2018</v>
      </c>
      <c r="U291" s="14" t="s">
        <v>18</v>
      </c>
      <c r="V291" s="14">
        <v>0</v>
      </c>
      <c r="W291" s="14" t="s">
        <v>23</v>
      </c>
      <c r="X291" s="14">
        <v>1</v>
      </c>
      <c r="Y291" s="14">
        <v>1</v>
      </c>
      <c r="Z291" s="14">
        <v>0</v>
      </c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</row>
    <row r="292" spans="1:47" ht="12.75">
      <c r="A292" s="8" t="str">
        <f t="shared" si="32"/>
        <v>noFernanda Estefanía Alonso</v>
      </c>
      <c r="B292" s="8" t="str">
        <f t="shared" si="33"/>
        <v>2019Fernanda Estefanía Alonso</v>
      </c>
      <c r="C292" s="8" t="str">
        <f t="shared" si="34"/>
        <v>2018Fernanda Estefanía Alonso</v>
      </c>
      <c r="D292" s="8" t="str">
        <f t="shared" si="35"/>
        <v>2017Fernanda Estefanía Alonso</v>
      </c>
      <c r="E292" s="8" t="str">
        <f t="shared" si="36"/>
        <v>2016Fernanda Estefanía Alonso</v>
      </c>
      <c r="F292" s="8" t="str">
        <f t="shared" si="37"/>
        <v>2015Fernanda Estefanía Alonso</v>
      </c>
      <c r="G292" s="9">
        <v>11</v>
      </c>
      <c r="H292" s="12" t="s">
        <v>433</v>
      </c>
      <c r="I292" s="14" t="s">
        <v>434</v>
      </c>
      <c r="J292" s="15">
        <v>42348</v>
      </c>
      <c r="K292" s="14" t="s">
        <v>437</v>
      </c>
      <c r="L292" s="14" t="s">
        <v>369</v>
      </c>
      <c r="M292" s="21">
        <v>2015</v>
      </c>
      <c r="N292" s="21">
        <f t="shared" si="38"/>
        <v>2015</v>
      </c>
      <c r="O292" s="21">
        <f>IF(AND($M292&lt;=O$1,$T292&gt;=O$1),O$1,"no")</f>
        <v>2016</v>
      </c>
      <c r="P292" s="21">
        <f>IF(AND($M292&lt;=P$1,$T292&gt;=P$1),P$1,"no")</f>
        <v>2017</v>
      </c>
      <c r="Q292" s="21">
        <f>IF(AND($M292&lt;=Q$1,$T292&gt;=Q$1),Q$1,"no")</f>
        <v>2018</v>
      </c>
      <c r="R292" s="21">
        <f t="shared" si="39"/>
        <v>2019</v>
      </c>
      <c r="S292" s="21" t="str">
        <f>IF(AND($M292&lt;=S$1,$T292&gt;=S$1),S$1,"no")</f>
        <v>no</v>
      </c>
      <c r="T292" s="14">
        <v>2019</v>
      </c>
      <c r="U292" s="14" t="s">
        <v>34</v>
      </c>
      <c r="V292" s="14">
        <v>1</v>
      </c>
      <c r="W292" s="14" t="s">
        <v>32</v>
      </c>
      <c r="X292" s="14">
        <v>0</v>
      </c>
      <c r="Y292" s="14">
        <v>1</v>
      </c>
      <c r="Z292" s="14">
        <v>0</v>
      </c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</row>
    <row r="293" spans="1:47" ht="12.75">
      <c r="A293" s="8" t="str">
        <f t="shared" si="32"/>
        <v>noRubén Oscar Ojuez</v>
      </c>
      <c r="B293" s="8" t="str">
        <f t="shared" si="33"/>
        <v>noRubén Oscar Ojuez</v>
      </c>
      <c r="C293" s="8" t="str">
        <f t="shared" si="34"/>
        <v>noRubén Oscar Ojuez</v>
      </c>
      <c r="D293" s="8" t="str">
        <f t="shared" si="35"/>
        <v>2017Rubén Oscar Ojuez</v>
      </c>
      <c r="E293" s="8" t="str">
        <f t="shared" si="36"/>
        <v>2016Rubén Oscar Ojuez</v>
      </c>
      <c r="F293" s="8" t="str">
        <f t="shared" si="37"/>
        <v>2015Rubén Oscar Ojuez</v>
      </c>
      <c r="G293" s="9">
        <v>11</v>
      </c>
      <c r="H293" s="12" t="s">
        <v>433</v>
      </c>
      <c r="I293" s="14" t="s">
        <v>434</v>
      </c>
      <c r="J293" s="15">
        <v>42348</v>
      </c>
      <c r="K293" s="14" t="s">
        <v>438</v>
      </c>
      <c r="L293" s="14" t="s">
        <v>369</v>
      </c>
      <c r="M293" s="21">
        <v>2015</v>
      </c>
      <c r="N293" s="21">
        <f t="shared" si="38"/>
        <v>2015</v>
      </c>
      <c r="O293" s="21">
        <f>IF(AND($M293&lt;=O$1,$T293&gt;=O$1),O$1,"no")</f>
        <v>2016</v>
      </c>
      <c r="P293" s="21">
        <f>IF(AND($M293&lt;=P$1,$T293&gt;=P$1),P$1,"no")</f>
        <v>2017</v>
      </c>
      <c r="Q293" s="21" t="str">
        <f>IF(AND($M293&lt;=Q$1,$T293&gt;=Q$1),Q$1,"no")</f>
        <v>no</v>
      </c>
      <c r="R293" s="21" t="str">
        <f t="shared" si="39"/>
        <v>no</v>
      </c>
      <c r="S293" s="21" t="str">
        <f>IF(AND($M293&lt;=S$1,$T293&gt;=S$1),S$1,"no")</f>
        <v>no</v>
      </c>
      <c r="T293" s="14">
        <v>2017</v>
      </c>
      <c r="U293" s="14" t="s">
        <v>18</v>
      </c>
      <c r="V293" s="14">
        <v>0</v>
      </c>
      <c r="W293" s="14" t="s">
        <v>35</v>
      </c>
      <c r="X293" s="14">
        <v>1</v>
      </c>
      <c r="Y293" s="14">
        <v>1</v>
      </c>
      <c r="Z293" s="14">
        <v>0</v>
      </c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</row>
    <row r="294" spans="1:47" ht="12.75">
      <c r="A294" s="8" t="str">
        <f t="shared" si="32"/>
        <v>noMaría Cristina Garello</v>
      </c>
      <c r="B294" s="8" t="str">
        <f t="shared" si="33"/>
        <v>2019María Cristina Garello</v>
      </c>
      <c r="C294" s="8" t="str">
        <f t="shared" si="34"/>
        <v>2018María Cristina Garello</v>
      </c>
      <c r="D294" s="8" t="str">
        <f t="shared" si="35"/>
        <v>2017María Cristina Garello</v>
      </c>
      <c r="E294" s="8" t="str">
        <f t="shared" si="36"/>
        <v>2016María Cristina Garello</v>
      </c>
      <c r="F294" s="8" t="str">
        <f t="shared" si="37"/>
        <v>2015María Cristina Garello</v>
      </c>
      <c r="G294" s="9">
        <v>11</v>
      </c>
      <c r="H294" s="12" t="s">
        <v>433</v>
      </c>
      <c r="I294" s="14" t="s">
        <v>434</v>
      </c>
      <c r="J294" s="15">
        <v>42348</v>
      </c>
      <c r="K294" s="14" t="s">
        <v>439</v>
      </c>
      <c r="L294" s="14" t="s">
        <v>369</v>
      </c>
      <c r="M294" s="21">
        <v>2015</v>
      </c>
      <c r="N294" s="21">
        <f t="shared" si="38"/>
        <v>2015</v>
      </c>
      <c r="O294" s="21">
        <f>IF(AND($M294&lt;=O$1,$T294&gt;=O$1),O$1,"no")</f>
        <v>2016</v>
      </c>
      <c r="P294" s="21">
        <f>IF(AND($M294&lt;=P$1,$T294&gt;=P$1),P$1,"no")</f>
        <v>2017</v>
      </c>
      <c r="Q294" s="21">
        <f>IF(AND($M294&lt;=Q$1,$T294&gt;=Q$1),Q$1,"no")</f>
        <v>2018</v>
      </c>
      <c r="R294" s="21">
        <f t="shared" si="39"/>
        <v>2019</v>
      </c>
      <c r="S294" s="21" t="str">
        <f>IF(AND($M294&lt;=S$1,$T294&gt;=S$1),S$1,"no")</f>
        <v>no</v>
      </c>
      <c r="T294" s="14">
        <v>2019</v>
      </c>
      <c r="U294" s="14" t="s">
        <v>34</v>
      </c>
      <c r="V294" s="14">
        <v>1</v>
      </c>
      <c r="W294" s="14" t="s">
        <v>27</v>
      </c>
      <c r="X294" s="14">
        <v>0</v>
      </c>
      <c r="Y294" s="14">
        <v>1</v>
      </c>
      <c r="Z294" s="14">
        <v>0</v>
      </c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</row>
    <row r="295" spans="1:47" ht="12.75">
      <c r="A295" s="8" t="str">
        <f t="shared" si="32"/>
        <v>noRicardo Horacio Moralejo</v>
      </c>
      <c r="B295" s="8" t="str">
        <f t="shared" si="33"/>
        <v>2019Ricardo Horacio Moralejo</v>
      </c>
      <c r="C295" s="8" t="str">
        <f t="shared" si="34"/>
        <v>2018Ricardo Horacio Moralejo</v>
      </c>
      <c r="D295" s="8" t="str">
        <f t="shared" si="35"/>
        <v>2017Ricardo Horacio Moralejo</v>
      </c>
      <c r="E295" s="8" t="str">
        <f t="shared" si="36"/>
        <v>2016Ricardo Horacio Moralejo</v>
      </c>
      <c r="F295" s="8" t="str">
        <f t="shared" si="37"/>
        <v>2015Ricardo Horacio Moralejo</v>
      </c>
      <c r="G295" s="9">
        <v>11</v>
      </c>
      <c r="H295" s="12" t="s">
        <v>433</v>
      </c>
      <c r="I295" s="14" t="s">
        <v>434</v>
      </c>
      <c r="J295" s="15">
        <v>42348</v>
      </c>
      <c r="K295" s="14" t="s">
        <v>440</v>
      </c>
      <c r="L295" s="14" t="s">
        <v>369</v>
      </c>
      <c r="M295" s="21">
        <v>2015</v>
      </c>
      <c r="N295" s="21">
        <f t="shared" si="38"/>
        <v>2015</v>
      </c>
      <c r="O295" s="21">
        <f>IF(AND($M295&lt;=O$1,$T295&gt;=O$1),O$1,"no")</f>
        <v>2016</v>
      </c>
      <c r="P295" s="21">
        <f>IF(AND($M295&lt;=P$1,$T295&gt;=P$1),P$1,"no")</f>
        <v>2017</v>
      </c>
      <c r="Q295" s="21">
        <f>IF(AND($M295&lt;=Q$1,$T295&gt;=Q$1),Q$1,"no")</f>
        <v>2018</v>
      </c>
      <c r="R295" s="21">
        <f t="shared" si="39"/>
        <v>2019</v>
      </c>
      <c r="S295" s="21" t="str">
        <f>IF(AND($M295&lt;=S$1,$T295&gt;=S$1),S$1,"no")</f>
        <v>no</v>
      </c>
      <c r="T295" s="14">
        <v>2019</v>
      </c>
      <c r="U295" s="14" t="s">
        <v>18</v>
      </c>
      <c r="V295" s="14">
        <v>0</v>
      </c>
      <c r="W295" s="14" t="s">
        <v>37</v>
      </c>
      <c r="X295" s="14">
        <v>0</v>
      </c>
      <c r="Y295" s="14">
        <v>1</v>
      </c>
      <c r="Z295" s="14">
        <v>0</v>
      </c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</row>
    <row r="296" spans="1:47" ht="12.75">
      <c r="A296" s="8" t="str">
        <f t="shared" si="32"/>
        <v>noCarlos Martín Borthiry</v>
      </c>
      <c r="B296" s="8" t="str">
        <f t="shared" si="33"/>
        <v>2019Carlos Martín Borthiry</v>
      </c>
      <c r="C296" s="8" t="str">
        <f t="shared" si="34"/>
        <v>2018Carlos Martín Borthiry</v>
      </c>
      <c r="D296" s="8" t="str">
        <f t="shared" si="35"/>
        <v>2017Carlos Martín Borthiry</v>
      </c>
      <c r="E296" s="8" t="str">
        <f t="shared" si="36"/>
        <v>2016Carlos Martín Borthiry</v>
      </c>
      <c r="F296" s="8" t="str">
        <f t="shared" si="37"/>
        <v>2015Carlos Martín Borthiry</v>
      </c>
      <c r="G296" s="9">
        <v>11</v>
      </c>
      <c r="H296" s="12" t="s">
        <v>433</v>
      </c>
      <c r="I296" s="14" t="s">
        <v>434</v>
      </c>
      <c r="J296" s="15">
        <v>42348</v>
      </c>
      <c r="K296" s="14" t="s">
        <v>441</v>
      </c>
      <c r="L296" s="14" t="s">
        <v>369</v>
      </c>
      <c r="M296" s="21">
        <v>2015</v>
      </c>
      <c r="N296" s="21">
        <f t="shared" si="38"/>
        <v>2015</v>
      </c>
      <c r="O296" s="21">
        <f>IF(AND($M296&lt;=O$1,$T296&gt;=O$1),O$1,"no")</f>
        <v>2016</v>
      </c>
      <c r="P296" s="21">
        <f>IF(AND($M296&lt;=P$1,$T296&gt;=P$1),P$1,"no")</f>
        <v>2017</v>
      </c>
      <c r="Q296" s="21">
        <f>IF(AND($M296&lt;=Q$1,$T296&gt;=Q$1),Q$1,"no")</f>
        <v>2018</v>
      </c>
      <c r="R296" s="21">
        <f t="shared" si="39"/>
        <v>2019</v>
      </c>
      <c r="S296" s="21" t="str">
        <f>IF(AND($M296&lt;=S$1,$T296&gt;=S$1),S$1,"no")</f>
        <v>no</v>
      </c>
      <c r="T296" s="14">
        <v>2019</v>
      </c>
      <c r="U296" s="14" t="s">
        <v>18</v>
      </c>
      <c r="V296" s="14">
        <v>0</v>
      </c>
      <c r="W296" s="14" t="s">
        <v>442</v>
      </c>
      <c r="X296" s="14">
        <v>0</v>
      </c>
      <c r="Y296" s="14">
        <v>1</v>
      </c>
      <c r="Z296" s="14">
        <v>0</v>
      </c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</row>
    <row r="297" spans="1:47" ht="12.75">
      <c r="A297" s="8" t="str">
        <f t="shared" si="32"/>
        <v>noErnesto Osvaldo Franco</v>
      </c>
      <c r="B297" s="8" t="str">
        <f t="shared" si="33"/>
        <v>2019Ernesto Osvaldo Franco</v>
      </c>
      <c r="C297" s="8" t="str">
        <f t="shared" si="34"/>
        <v>2018Ernesto Osvaldo Franco</v>
      </c>
      <c r="D297" s="8" t="str">
        <f t="shared" si="35"/>
        <v>2017Ernesto Osvaldo Franco</v>
      </c>
      <c r="E297" s="8" t="str">
        <f t="shared" si="36"/>
        <v>2016Ernesto Osvaldo Franco</v>
      </c>
      <c r="F297" s="8" t="str">
        <f t="shared" si="37"/>
        <v>2015Ernesto Osvaldo Franco</v>
      </c>
      <c r="G297" s="9">
        <v>11</v>
      </c>
      <c r="H297" s="12" t="s">
        <v>433</v>
      </c>
      <c r="I297" s="14" t="s">
        <v>434</v>
      </c>
      <c r="J297" s="15">
        <v>42348</v>
      </c>
      <c r="K297" s="14" t="s">
        <v>443</v>
      </c>
      <c r="L297" s="14" t="s">
        <v>369</v>
      </c>
      <c r="M297" s="21">
        <v>2015</v>
      </c>
      <c r="N297" s="21">
        <f t="shared" si="38"/>
        <v>2015</v>
      </c>
      <c r="O297" s="21">
        <f>IF(AND($M297&lt;=O$1,$T297&gt;=O$1),O$1,"no")</f>
        <v>2016</v>
      </c>
      <c r="P297" s="21">
        <f>IF(AND($M297&lt;=P$1,$T297&gt;=P$1),P$1,"no")</f>
        <v>2017</v>
      </c>
      <c r="Q297" s="21">
        <f>IF(AND($M297&lt;=Q$1,$T297&gt;=Q$1),Q$1,"no")</f>
        <v>2018</v>
      </c>
      <c r="R297" s="21">
        <f t="shared" si="39"/>
        <v>2019</v>
      </c>
      <c r="S297" s="21" t="str">
        <f>IF(AND($M297&lt;=S$1,$T297&gt;=S$1),S$1,"no")</f>
        <v>no</v>
      </c>
      <c r="T297" s="14">
        <v>2019</v>
      </c>
      <c r="U297" s="14" t="s">
        <v>18</v>
      </c>
      <c r="V297" s="14">
        <v>0</v>
      </c>
      <c r="W297" s="14" t="s">
        <v>59</v>
      </c>
      <c r="X297" s="14">
        <v>0</v>
      </c>
      <c r="Y297" s="14">
        <v>1</v>
      </c>
      <c r="Z297" s="14">
        <v>0</v>
      </c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</row>
    <row r="298" spans="1:47" ht="12.75">
      <c r="A298" s="8" t="str">
        <f t="shared" si="32"/>
        <v>noJulio Néstor Bargero</v>
      </c>
      <c r="B298" s="8" t="str">
        <f t="shared" si="33"/>
        <v>2019Julio Néstor Bargero</v>
      </c>
      <c r="C298" s="8" t="str">
        <f t="shared" si="34"/>
        <v>2018Julio Néstor Bargero</v>
      </c>
      <c r="D298" s="8" t="str">
        <f t="shared" si="35"/>
        <v>2017Julio Néstor Bargero</v>
      </c>
      <c r="E298" s="8" t="str">
        <f t="shared" si="36"/>
        <v>2016Julio Néstor Bargero</v>
      </c>
      <c r="F298" s="8" t="str">
        <f t="shared" si="37"/>
        <v>2015Julio Néstor Bargero</v>
      </c>
      <c r="G298" s="9">
        <v>11</v>
      </c>
      <c r="H298" s="12" t="s">
        <v>433</v>
      </c>
      <c r="I298" s="14" t="s">
        <v>434</v>
      </c>
      <c r="J298" s="15">
        <v>42348</v>
      </c>
      <c r="K298" s="14" t="s">
        <v>444</v>
      </c>
      <c r="L298" s="14" t="s">
        <v>369</v>
      </c>
      <c r="M298" s="21">
        <v>2015</v>
      </c>
      <c r="N298" s="21">
        <f t="shared" si="38"/>
        <v>2015</v>
      </c>
      <c r="O298" s="21">
        <f>IF(AND($M298&lt;=O$1,$T298&gt;=O$1),O$1,"no")</f>
        <v>2016</v>
      </c>
      <c r="P298" s="21">
        <f>IF(AND($M298&lt;=P$1,$T298&gt;=P$1),P$1,"no")</f>
        <v>2017</v>
      </c>
      <c r="Q298" s="21">
        <f>IF(AND($M298&lt;=Q$1,$T298&gt;=Q$1),Q$1,"no")</f>
        <v>2018</v>
      </c>
      <c r="R298" s="21">
        <f t="shared" si="39"/>
        <v>2019</v>
      </c>
      <c r="S298" s="21" t="str">
        <f>IF(AND($M298&lt;=S$1,$T298&gt;=S$1),S$1,"no")</f>
        <v>no</v>
      </c>
      <c r="T298" s="14">
        <v>2019</v>
      </c>
      <c r="U298" s="14" t="s">
        <v>18</v>
      </c>
      <c r="V298" s="14">
        <v>0</v>
      </c>
      <c r="W298" s="14" t="s">
        <v>316</v>
      </c>
      <c r="X298" s="14">
        <v>0</v>
      </c>
      <c r="Y298" s="14">
        <v>1</v>
      </c>
      <c r="Z298" s="14">
        <v>0</v>
      </c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</row>
    <row r="299" spans="1:47" ht="12.75">
      <c r="A299" s="8" t="str">
        <f t="shared" si="32"/>
        <v>noJuan Ramón Garay</v>
      </c>
      <c r="B299" s="8" t="str">
        <f t="shared" si="33"/>
        <v>2019Juan Ramón Garay</v>
      </c>
      <c r="C299" s="8" t="str">
        <f t="shared" si="34"/>
        <v>2018Juan Ramón Garay</v>
      </c>
      <c r="D299" s="8" t="str">
        <f t="shared" si="35"/>
        <v>2017Juan Ramón Garay</v>
      </c>
      <c r="E299" s="8" t="str">
        <f t="shared" si="36"/>
        <v>2016Juan Ramón Garay</v>
      </c>
      <c r="F299" s="8" t="str">
        <f t="shared" si="37"/>
        <v>2015Juan Ramón Garay</v>
      </c>
      <c r="G299" s="9">
        <v>11</v>
      </c>
      <c r="H299" s="12" t="s">
        <v>433</v>
      </c>
      <c r="I299" s="14" t="s">
        <v>434</v>
      </c>
      <c r="J299" s="15">
        <v>42348</v>
      </c>
      <c r="K299" s="14" t="s">
        <v>445</v>
      </c>
      <c r="L299" s="14" t="s">
        <v>369</v>
      </c>
      <c r="M299" s="21">
        <v>2015</v>
      </c>
      <c r="N299" s="21">
        <f t="shared" si="38"/>
        <v>2015</v>
      </c>
      <c r="O299" s="21">
        <f>IF(AND($M299&lt;=O$1,$T299&gt;=O$1),O$1,"no")</f>
        <v>2016</v>
      </c>
      <c r="P299" s="21">
        <f>IF(AND($M299&lt;=P$1,$T299&gt;=P$1),P$1,"no")</f>
        <v>2017</v>
      </c>
      <c r="Q299" s="21">
        <f>IF(AND($M299&lt;=Q$1,$T299&gt;=Q$1),Q$1,"no")</f>
        <v>2018</v>
      </c>
      <c r="R299" s="21">
        <f t="shared" si="39"/>
        <v>2019</v>
      </c>
      <c r="S299" s="21" t="str">
        <f>IF(AND($M299&lt;=S$1,$T299&gt;=S$1),S$1,"no")</f>
        <v>no</v>
      </c>
      <c r="T299" s="14">
        <v>2019</v>
      </c>
      <c r="U299" s="14" t="s">
        <v>18</v>
      </c>
      <c r="V299" s="14">
        <v>0</v>
      </c>
      <c r="W299" s="14" t="s">
        <v>122</v>
      </c>
      <c r="X299" s="14">
        <v>0</v>
      </c>
      <c r="Y299" s="14">
        <v>0</v>
      </c>
      <c r="Z299" s="14">
        <v>1</v>
      </c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</row>
    <row r="300" spans="1:47" ht="12.75">
      <c r="A300" s="8" t="str">
        <f t="shared" si="32"/>
        <v>noJulio González</v>
      </c>
      <c r="B300" s="8" t="str">
        <f t="shared" si="33"/>
        <v>2019Julio González</v>
      </c>
      <c r="C300" s="8" t="str">
        <f t="shared" si="34"/>
        <v>2018Julio González</v>
      </c>
      <c r="D300" s="8" t="str">
        <f t="shared" si="35"/>
        <v>noJulio González</v>
      </c>
      <c r="E300" s="8" t="str">
        <f t="shared" si="36"/>
        <v>noJulio González</v>
      </c>
      <c r="F300" s="8" t="str">
        <f t="shared" si="37"/>
        <v>noJulio González</v>
      </c>
      <c r="G300" s="9">
        <v>11</v>
      </c>
      <c r="H300" s="12" t="s">
        <v>433</v>
      </c>
      <c r="I300" s="14" t="s">
        <v>434</v>
      </c>
      <c r="J300" s="15">
        <v>42348</v>
      </c>
      <c r="K300" s="14" t="s">
        <v>446</v>
      </c>
      <c r="L300" s="14" t="s">
        <v>369</v>
      </c>
      <c r="M300" s="21">
        <v>2018</v>
      </c>
      <c r="N300" s="21" t="str">
        <f t="shared" si="38"/>
        <v>no</v>
      </c>
      <c r="O300" s="21" t="str">
        <f>IF(AND($M300&lt;=O$1,$T300&gt;=O$1),O$1,"no")</f>
        <v>no</v>
      </c>
      <c r="P300" s="21" t="str">
        <f>IF(AND($M300&lt;=P$1,$T300&gt;=P$1),P$1,"no")</f>
        <v>no</v>
      </c>
      <c r="Q300" s="21">
        <f>IF(AND($M300&lt;=Q$1,$T300&gt;=Q$1),Q$1,"no")</f>
        <v>2018</v>
      </c>
      <c r="R300" s="21">
        <f t="shared" si="39"/>
        <v>2019</v>
      </c>
      <c r="S300" s="21" t="str">
        <f>IF(AND($M300&lt;=S$1,$T300&gt;=S$1),S$1,"no")</f>
        <v>no</v>
      </c>
      <c r="T300" s="14">
        <v>2019</v>
      </c>
      <c r="U300" s="14" t="s">
        <v>18</v>
      </c>
      <c r="V300" s="14">
        <v>0</v>
      </c>
      <c r="W300" s="14" t="s">
        <v>23</v>
      </c>
      <c r="X300" s="14">
        <v>0</v>
      </c>
      <c r="Y300" s="14">
        <v>1</v>
      </c>
      <c r="Z300" s="14">
        <v>0</v>
      </c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</row>
    <row r="301" spans="1:47" ht="12.75">
      <c r="A301" s="8" t="str">
        <f t="shared" si="32"/>
        <v>noMario Kohan</v>
      </c>
      <c r="B301" s="8" t="str">
        <f t="shared" si="33"/>
        <v>2019Mario Kohan</v>
      </c>
      <c r="C301" s="8" t="str">
        <f t="shared" si="34"/>
        <v>2018Mario Kohan</v>
      </c>
      <c r="D301" s="8" t="str">
        <f t="shared" si="35"/>
        <v>2017Mario Kohan</v>
      </c>
      <c r="E301" s="8" t="str">
        <f t="shared" si="36"/>
        <v>noMario Kohan</v>
      </c>
      <c r="F301" s="8" t="str">
        <f t="shared" si="37"/>
        <v>noMario Kohan</v>
      </c>
      <c r="G301" s="9">
        <v>11</v>
      </c>
      <c r="H301" s="12" t="s">
        <v>433</v>
      </c>
      <c r="I301" s="14" t="s">
        <v>434</v>
      </c>
      <c r="J301" s="15">
        <v>42348</v>
      </c>
      <c r="K301" s="14" t="s">
        <v>447</v>
      </c>
      <c r="L301" s="14" t="s">
        <v>369</v>
      </c>
      <c r="M301" s="21">
        <v>2017</v>
      </c>
      <c r="N301" s="21" t="str">
        <f t="shared" si="38"/>
        <v>no</v>
      </c>
      <c r="O301" s="21" t="str">
        <f>IF(AND($M301&lt;=O$1,$T301&gt;=O$1),O$1,"no")</f>
        <v>no</v>
      </c>
      <c r="P301" s="21">
        <f>IF(AND($M301&lt;=P$1,$T301&gt;=P$1),P$1,"no")</f>
        <v>2017</v>
      </c>
      <c r="Q301" s="21">
        <f>IF(AND($M301&lt;=Q$1,$T301&gt;=Q$1),Q$1,"no")</f>
        <v>2018</v>
      </c>
      <c r="R301" s="21">
        <f t="shared" si="39"/>
        <v>2019</v>
      </c>
      <c r="S301" s="21" t="str">
        <f>IF(AND($M301&lt;=S$1,$T301&gt;=S$1),S$1,"no")</f>
        <v>no</v>
      </c>
      <c r="T301" s="14">
        <v>2019</v>
      </c>
      <c r="U301" s="14" t="s">
        <v>18</v>
      </c>
      <c r="V301" s="14">
        <v>0</v>
      </c>
      <c r="W301" s="14" t="s">
        <v>35</v>
      </c>
      <c r="X301" s="14">
        <v>0</v>
      </c>
      <c r="Y301" s="14">
        <v>1</v>
      </c>
      <c r="Z301" s="14">
        <v>0</v>
      </c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</row>
    <row r="302" spans="1:47" ht="12.75">
      <c r="A302" s="8" t="str">
        <f t="shared" si="32"/>
        <v>2020Daniel Pablo Bensusán</v>
      </c>
      <c r="B302" s="8" t="str">
        <f t="shared" si="33"/>
        <v>noDaniel Pablo Bensusán</v>
      </c>
      <c r="C302" s="8" t="str">
        <f t="shared" si="34"/>
        <v>noDaniel Pablo Bensusán</v>
      </c>
      <c r="D302" s="8" t="str">
        <f t="shared" si="35"/>
        <v>noDaniel Pablo Bensusán</v>
      </c>
      <c r="E302" s="8" t="str">
        <f t="shared" si="36"/>
        <v>noDaniel Pablo Bensusán</v>
      </c>
      <c r="F302" s="8" t="str">
        <f t="shared" si="37"/>
        <v>noDaniel Pablo Bensusán</v>
      </c>
      <c r="G302" s="9">
        <v>11</v>
      </c>
      <c r="H302" s="10" t="s">
        <v>433</v>
      </c>
      <c r="I302" s="9" t="s">
        <v>448</v>
      </c>
      <c r="J302" s="11">
        <v>43809</v>
      </c>
      <c r="K302" s="9" t="s">
        <v>449</v>
      </c>
      <c r="L302" s="9" t="s">
        <v>450</v>
      </c>
      <c r="M302" s="21">
        <v>2019</v>
      </c>
      <c r="N302" s="21" t="str">
        <f t="shared" si="38"/>
        <v>no</v>
      </c>
      <c r="O302" s="21" t="str">
        <f>IF(AND($M302&lt;=O$1,$T302&gt;=O$1),O$1,"no")</f>
        <v>no</v>
      </c>
      <c r="P302" s="21" t="str">
        <f>IF(AND($M302&lt;=P$1,$T302&gt;=P$1),P$1,"no")</f>
        <v>no</v>
      </c>
      <c r="Q302" s="21" t="str">
        <f>IF(AND($M302&lt;=Q$1,$T302&gt;=Q$1),Q$1,"no")</f>
        <v>no</v>
      </c>
      <c r="R302" s="21" t="str">
        <f t="shared" si="39"/>
        <v>no</v>
      </c>
      <c r="S302" s="21">
        <f>IF(AND($M302&lt;=S$1,$T302&gt;=S$1),S$1,"no")</f>
        <v>2020</v>
      </c>
      <c r="T302" s="9" t="s">
        <v>50</v>
      </c>
      <c r="U302" s="9" t="s">
        <v>18</v>
      </c>
      <c r="V302" s="9">
        <v>0</v>
      </c>
      <c r="W302" s="9" t="s">
        <v>451</v>
      </c>
      <c r="X302" s="9">
        <v>0</v>
      </c>
      <c r="Y302" s="9">
        <v>1</v>
      </c>
      <c r="Z302" s="9">
        <v>0</v>
      </c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</row>
    <row r="303" spans="1:47" ht="12.75">
      <c r="A303" s="8" t="str">
        <f t="shared" si="32"/>
        <v>2020Antonio Curciarello</v>
      </c>
      <c r="B303" s="8" t="str">
        <f t="shared" si="33"/>
        <v>noAntonio Curciarello</v>
      </c>
      <c r="C303" s="8" t="str">
        <f t="shared" si="34"/>
        <v>noAntonio Curciarello</v>
      </c>
      <c r="D303" s="8" t="str">
        <f t="shared" si="35"/>
        <v>noAntonio Curciarello</v>
      </c>
      <c r="E303" s="8" t="str">
        <f t="shared" si="36"/>
        <v>noAntonio Curciarello</v>
      </c>
      <c r="F303" s="8" t="str">
        <f t="shared" si="37"/>
        <v>noAntonio Curciarello</v>
      </c>
      <c r="G303" s="9">
        <v>11</v>
      </c>
      <c r="H303" s="10" t="s">
        <v>433</v>
      </c>
      <c r="I303" s="9" t="s">
        <v>448</v>
      </c>
      <c r="J303" s="11">
        <v>43809</v>
      </c>
      <c r="K303" s="9" t="s">
        <v>452</v>
      </c>
      <c r="L303" s="9" t="s">
        <v>450</v>
      </c>
      <c r="M303" s="21">
        <v>2019</v>
      </c>
      <c r="N303" s="21" t="str">
        <f t="shared" si="38"/>
        <v>no</v>
      </c>
      <c r="O303" s="21" t="str">
        <f>IF(AND($M303&lt;=O$1,$T303&gt;=O$1),O$1,"no")</f>
        <v>no</v>
      </c>
      <c r="P303" s="21" t="str">
        <f>IF(AND($M303&lt;=P$1,$T303&gt;=P$1),P$1,"no")</f>
        <v>no</v>
      </c>
      <c r="Q303" s="21" t="str">
        <f>IF(AND($M303&lt;=Q$1,$T303&gt;=Q$1),Q$1,"no")</f>
        <v>no</v>
      </c>
      <c r="R303" s="21" t="str">
        <f t="shared" si="39"/>
        <v>no</v>
      </c>
      <c r="S303" s="21">
        <f>IF(AND($M303&lt;=S$1,$T303&gt;=S$1),S$1,"no")</f>
        <v>2020</v>
      </c>
      <c r="T303" s="9" t="s">
        <v>50</v>
      </c>
      <c r="U303" s="9" t="s">
        <v>18</v>
      </c>
      <c r="V303" s="9">
        <v>0</v>
      </c>
      <c r="W303" s="9" t="s">
        <v>453</v>
      </c>
      <c r="X303" s="9">
        <v>0</v>
      </c>
      <c r="Y303" s="9">
        <v>1</v>
      </c>
      <c r="Z303" s="9">
        <v>0</v>
      </c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</row>
    <row r="304" spans="1:47" ht="12.75">
      <c r="A304" s="8" t="str">
        <f t="shared" si="32"/>
        <v>2020Horacio Di Nápoli</v>
      </c>
      <c r="B304" s="8" t="str">
        <f t="shared" si="33"/>
        <v>noHoracio Di Nápoli</v>
      </c>
      <c r="C304" s="8" t="str">
        <f t="shared" si="34"/>
        <v>noHoracio Di Nápoli</v>
      </c>
      <c r="D304" s="8" t="str">
        <f t="shared" si="35"/>
        <v>noHoracio Di Nápoli</v>
      </c>
      <c r="E304" s="8" t="str">
        <f t="shared" si="36"/>
        <v>noHoracio Di Nápoli</v>
      </c>
      <c r="F304" s="8" t="str">
        <f t="shared" si="37"/>
        <v>noHoracio Di Nápoli</v>
      </c>
      <c r="G304" s="9">
        <v>11</v>
      </c>
      <c r="H304" s="10" t="s">
        <v>433</v>
      </c>
      <c r="I304" s="9" t="s">
        <v>448</v>
      </c>
      <c r="J304" s="11">
        <v>43809</v>
      </c>
      <c r="K304" s="9" t="s">
        <v>454</v>
      </c>
      <c r="L304" s="9" t="s">
        <v>450</v>
      </c>
      <c r="M304" s="21">
        <v>2019</v>
      </c>
      <c r="N304" s="21" t="str">
        <f t="shared" si="38"/>
        <v>no</v>
      </c>
      <c r="O304" s="21" t="str">
        <f>IF(AND($M304&lt;=O$1,$T304&gt;=O$1),O$1,"no")</f>
        <v>no</v>
      </c>
      <c r="P304" s="21" t="str">
        <f>IF(AND($M304&lt;=P$1,$T304&gt;=P$1),P$1,"no")</f>
        <v>no</v>
      </c>
      <c r="Q304" s="21" t="str">
        <f>IF(AND($M304&lt;=Q$1,$T304&gt;=Q$1),Q$1,"no")</f>
        <v>no</v>
      </c>
      <c r="R304" s="21" t="str">
        <f t="shared" si="39"/>
        <v>no</v>
      </c>
      <c r="S304" s="21">
        <f>IF(AND($M304&lt;=S$1,$T304&gt;=S$1),S$1,"no")</f>
        <v>2020</v>
      </c>
      <c r="T304" s="9" t="s">
        <v>50</v>
      </c>
      <c r="U304" s="9" t="s">
        <v>18</v>
      </c>
      <c r="V304" s="9">
        <v>0</v>
      </c>
      <c r="W304" s="9" t="s">
        <v>23</v>
      </c>
      <c r="X304" s="9">
        <v>0</v>
      </c>
      <c r="Y304" s="9">
        <v>1</v>
      </c>
      <c r="Z304" s="9">
        <v>0</v>
      </c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</row>
    <row r="305" spans="1:47" ht="12.75">
      <c r="A305" s="8" t="str">
        <f t="shared" si="32"/>
        <v>2020Diego Álvarez</v>
      </c>
      <c r="B305" s="8" t="str">
        <f t="shared" si="33"/>
        <v>noDiego Álvarez</v>
      </c>
      <c r="C305" s="8" t="str">
        <f t="shared" si="34"/>
        <v>noDiego Álvarez</v>
      </c>
      <c r="D305" s="8" t="str">
        <f t="shared" si="35"/>
        <v>noDiego Álvarez</v>
      </c>
      <c r="E305" s="8" t="str">
        <f t="shared" si="36"/>
        <v>noDiego Álvarez</v>
      </c>
      <c r="F305" s="8" t="str">
        <f t="shared" si="37"/>
        <v>noDiego Álvarez</v>
      </c>
      <c r="G305" s="9">
        <v>11</v>
      </c>
      <c r="H305" s="10" t="s">
        <v>433</v>
      </c>
      <c r="I305" s="9" t="s">
        <v>448</v>
      </c>
      <c r="J305" s="11">
        <v>43809</v>
      </c>
      <c r="K305" s="9" t="s">
        <v>455</v>
      </c>
      <c r="L305" s="9" t="s">
        <v>450</v>
      </c>
      <c r="M305" s="21">
        <v>2019</v>
      </c>
      <c r="N305" s="21" t="str">
        <f t="shared" si="38"/>
        <v>no</v>
      </c>
      <c r="O305" s="21" t="str">
        <f>IF(AND($M305&lt;=O$1,$T305&gt;=O$1),O$1,"no")</f>
        <v>no</v>
      </c>
      <c r="P305" s="21" t="str">
        <f>IF(AND($M305&lt;=P$1,$T305&gt;=P$1),P$1,"no")</f>
        <v>no</v>
      </c>
      <c r="Q305" s="21" t="str">
        <f>IF(AND($M305&lt;=Q$1,$T305&gt;=Q$1),Q$1,"no")</f>
        <v>no</v>
      </c>
      <c r="R305" s="21" t="str">
        <f t="shared" si="39"/>
        <v>no</v>
      </c>
      <c r="S305" s="21">
        <f>IF(AND($M305&lt;=S$1,$T305&gt;=S$1),S$1,"no")</f>
        <v>2020</v>
      </c>
      <c r="T305" s="9" t="s">
        <v>50</v>
      </c>
      <c r="U305" s="9" t="s">
        <v>18</v>
      </c>
      <c r="V305" s="9">
        <v>0</v>
      </c>
      <c r="W305" s="9" t="s">
        <v>32</v>
      </c>
      <c r="X305" s="9">
        <v>0</v>
      </c>
      <c r="Y305" s="9">
        <v>1</v>
      </c>
      <c r="Z305" s="9">
        <v>0</v>
      </c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</row>
    <row r="306" spans="1:47" ht="12.75">
      <c r="A306" s="8" t="str">
        <f t="shared" si="32"/>
        <v>2020Mario Kohan</v>
      </c>
      <c r="B306" s="8" t="str">
        <f t="shared" si="33"/>
        <v>noMario Kohan</v>
      </c>
      <c r="C306" s="8" t="str">
        <f t="shared" si="34"/>
        <v>noMario Kohan</v>
      </c>
      <c r="D306" s="8" t="str">
        <f t="shared" si="35"/>
        <v>noMario Kohan</v>
      </c>
      <c r="E306" s="8" t="str">
        <f t="shared" si="36"/>
        <v>noMario Kohan</v>
      </c>
      <c r="F306" s="8" t="str">
        <f t="shared" si="37"/>
        <v>noMario Kohan</v>
      </c>
      <c r="G306" s="9">
        <v>11</v>
      </c>
      <c r="H306" s="10" t="s">
        <v>433</v>
      </c>
      <c r="I306" s="9" t="s">
        <v>448</v>
      </c>
      <c r="J306" s="11">
        <v>43809</v>
      </c>
      <c r="K306" s="9" t="s">
        <v>447</v>
      </c>
      <c r="L306" s="9" t="s">
        <v>450</v>
      </c>
      <c r="M306" s="21">
        <v>2019</v>
      </c>
      <c r="N306" s="21" t="str">
        <f t="shared" si="38"/>
        <v>no</v>
      </c>
      <c r="O306" s="21" t="str">
        <f>IF(AND($M306&lt;=O$1,$T306&gt;=O$1),O$1,"no")</f>
        <v>no</v>
      </c>
      <c r="P306" s="21" t="str">
        <f>IF(AND($M306&lt;=P$1,$T306&gt;=P$1),P$1,"no")</f>
        <v>no</v>
      </c>
      <c r="Q306" s="21" t="str">
        <f>IF(AND($M306&lt;=Q$1,$T306&gt;=Q$1),Q$1,"no")</f>
        <v>no</v>
      </c>
      <c r="R306" s="21" t="str">
        <f t="shared" si="39"/>
        <v>no</v>
      </c>
      <c r="S306" s="21">
        <f>IF(AND($M306&lt;=S$1,$T306&gt;=S$1),S$1,"no")</f>
        <v>2020</v>
      </c>
      <c r="T306" s="9" t="s">
        <v>50</v>
      </c>
      <c r="U306" s="9" t="s">
        <v>18</v>
      </c>
      <c r="V306" s="9">
        <v>0</v>
      </c>
      <c r="W306" s="9" t="s">
        <v>35</v>
      </c>
      <c r="X306" s="9">
        <v>0</v>
      </c>
      <c r="Y306" s="9">
        <v>1</v>
      </c>
      <c r="Z306" s="9">
        <v>0</v>
      </c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</row>
    <row r="307" spans="1:47" ht="12.75">
      <c r="A307" s="8" t="str">
        <f t="shared" si="32"/>
        <v>2020Pablo Maccione</v>
      </c>
      <c r="B307" s="8" t="str">
        <f t="shared" si="33"/>
        <v>noPablo Maccione</v>
      </c>
      <c r="C307" s="8" t="str">
        <f t="shared" si="34"/>
        <v>noPablo Maccione</v>
      </c>
      <c r="D307" s="8" t="str">
        <f t="shared" si="35"/>
        <v>noPablo Maccione</v>
      </c>
      <c r="E307" s="8" t="str">
        <f t="shared" si="36"/>
        <v>noPablo Maccione</v>
      </c>
      <c r="F307" s="8" t="str">
        <f t="shared" si="37"/>
        <v>noPablo Maccione</v>
      </c>
      <c r="G307" s="9">
        <v>11</v>
      </c>
      <c r="H307" s="10" t="s">
        <v>433</v>
      </c>
      <c r="I307" s="9" t="s">
        <v>448</v>
      </c>
      <c r="J307" s="11">
        <v>43809</v>
      </c>
      <c r="K307" s="9" t="s">
        <v>456</v>
      </c>
      <c r="L307" s="9" t="s">
        <v>450</v>
      </c>
      <c r="M307" s="21">
        <v>2019</v>
      </c>
      <c r="N307" s="21" t="str">
        <f t="shared" si="38"/>
        <v>no</v>
      </c>
      <c r="O307" s="21" t="str">
        <f>IF(AND($M307&lt;=O$1,$T307&gt;=O$1),O$1,"no")</f>
        <v>no</v>
      </c>
      <c r="P307" s="21" t="str">
        <f>IF(AND($M307&lt;=P$1,$T307&gt;=P$1),P$1,"no")</f>
        <v>no</v>
      </c>
      <c r="Q307" s="21" t="str">
        <f>IF(AND($M307&lt;=Q$1,$T307&gt;=Q$1),Q$1,"no")</f>
        <v>no</v>
      </c>
      <c r="R307" s="21" t="str">
        <f t="shared" si="39"/>
        <v>no</v>
      </c>
      <c r="S307" s="21">
        <f>IF(AND($M307&lt;=S$1,$T307&gt;=S$1),S$1,"no")</f>
        <v>2020</v>
      </c>
      <c r="T307" s="9" t="s">
        <v>50</v>
      </c>
      <c r="U307" s="9" t="s">
        <v>18</v>
      </c>
      <c r="V307" s="9">
        <v>0</v>
      </c>
      <c r="W307" s="9" t="s">
        <v>27</v>
      </c>
      <c r="X307" s="9">
        <v>0</v>
      </c>
      <c r="Y307" s="9">
        <v>1</v>
      </c>
      <c r="Z307" s="9">
        <v>0</v>
      </c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</row>
    <row r="308" spans="1:47" ht="12.75">
      <c r="A308" s="8" t="str">
        <f t="shared" si="32"/>
        <v>2020Ricardo Moralejo</v>
      </c>
      <c r="B308" s="8" t="str">
        <f t="shared" si="33"/>
        <v>noRicardo Moralejo</v>
      </c>
      <c r="C308" s="8" t="str">
        <f t="shared" si="34"/>
        <v>noRicardo Moralejo</v>
      </c>
      <c r="D308" s="8" t="str">
        <f t="shared" si="35"/>
        <v>noRicardo Moralejo</v>
      </c>
      <c r="E308" s="8" t="str">
        <f t="shared" si="36"/>
        <v>noRicardo Moralejo</v>
      </c>
      <c r="F308" s="8" t="str">
        <f t="shared" si="37"/>
        <v>noRicardo Moralejo</v>
      </c>
      <c r="G308" s="9">
        <v>11</v>
      </c>
      <c r="H308" s="10" t="s">
        <v>433</v>
      </c>
      <c r="I308" s="9" t="s">
        <v>448</v>
      </c>
      <c r="J308" s="11">
        <v>43809</v>
      </c>
      <c r="K308" s="9" t="s">
        <v>457</v>
      </c>
      <c r="L308" s="9" t="s">
        <v>450</v>
      </c>
      <c r="M308" s="21">
        <v>2019</v>
      </c>
      <c r="N308" s="21" t="str">
        <f t="shared" si="38"/>
        <v>no</v>
      </c>
      <c r="O308" s="21" t="str">
        <f>IF(AND($M308&lt;=O$1,$T308&gt;=O$1),O$1,"no")</f>
        <v>no</v>
      </c>
      <c r="P308" s="21" t="str">
        <f>IF(AND($M308&lt;=P$1,$T308&gt;=P$1),P$1,"no")</f>
        <v>no</v>
      </c>
      <c r="Q308" s="21" t="str">
        <f>IF(AND($M308&lt;=Q$1,$T308&gt;=Q$1),Q$1,"no")</f>
        <v>no</v>
      </c>
      <c r="R308" s="21" t="str">
        <f t="shared" si="39"/>
        <v>no</v>
      </c>
      <c r="S308" s="21">
        <f>IF(AND($M308&lt;=S$1,$T308&gt;=S$1),S$1,"no")</f>
        <v>2020</v>
      </c>
      <c r="T308" s="9" t="s">
        <v>50</v>
      </c>
      <c r="U308" s="9" t="s">
        <v>18</v>
      </c>
      <c r="V308" s="9">
        <v>0</v>
      </c>
      <c r="W308" s="9" t="s">
        <v>217</v>
      </c>
      <c r="X308" s="9">
        <v>0</v>
      </c>
      <c r="Y308" s="9">
        <v>1</v>
      </c>
      <c r="Z308" s="9">
        <v>0</v>
      </c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</row>
    <row r="309" spans="1:47" ht="12.75">
      <c r="A309" s="8" t="str">
        <f t="shared" si="32"/>
        <v>2020Ernesto Franco</v>
      </c>
      <c r="B309" s="8" t="str">
        <f t="shared" si="33"/>
        <v>noErnesto Franco</v>
      </c>
      <c r="C309" s="8" t="str">
        <f t="shared" si="34"/>
        <v>noErnesto Franco</v>
      </c>
      <c r="D309" s="8" t="str">
        <f t="shared" si="35"/>
        <v>noErnesto Franco</v>
      </c>
      <c r="E309" s="8" t="str">
        <f t="shared" si="36"/>
        <v>noErnesto Franco</v>
      </c>
      <c r="F309" s="8" t="str">
        <f t="shared" si="37"/>
        <v>noErnesto Franco</v>
      </c>
      <c r="G309" s="9">
        <v>11</v>
      </c>
      <c r="H309" s="10" t="s">
        <v>433</v>
      </c>
      <c r="I309" s="9" t="s">
        <v>448</v>
      </c>
      <c r="J309" s="11">
        <v>43809</v>
      </c>
      <c r="K309" s="9" t="s">
        <v>458</v>
      </c>
      <c r="L309" s="9" t="s">
        <v>450</v>
      </c>
      <c r="M309" s="21">
        <v>2019</v>
      </c>
      <c r="N309" s="21" t="str">
        <f t="shared" si="38"/>
        <v>no</v>
      </c>
      <c r="O309" s="21" t="str">
        <f>IF(AND($M309&lt;=O$1,$T309&gt;=O$1),O$1,"no")</f>
        <v>no</v>
      </c>
      <c r="P309" s="21" t="str">
        <f>IF(AND($M309&lt;=P$1,$T309&gt;=P$1),P$1,"no")</f>
        <v>no</v>
      </c>
      <c r="Q309" s="21" t="str">
        <f>IF(AND($M309&lt;=Q$1,$T309&gt;=Q$1),Q$1,"no")</f>
        <v>no</v>
      </c>
      <c r="R309" s="21" t="str">
        <f t="shared" si="39"/>
        <v>no</v>
      </c>
      <c r="S309" s="21">
        <f>IF(AND($M309&lt;=S$1,$T309&gt;=S$1),S$1,"no")</f>
        <v>2020</v>
      </c>
      <c r="T309" s="9" t="s">
        <v>50</v>
      </c>
      <c r="U309" s="9" t="s">
        <v>18</v>
      </c>
      <c r="V309" s="9">
        <v>0</v>
      </c>
      <c r="W309" s="9" t="s">
        <v>59</v>
      </c>
      <c r="X309" s="9">
        <v>0</v>
      </c>
      <c r="Y309" s="9">
        <v>1</v>
      </c>
      <c r="Z309" s="9">
        <v>0</v>
      </c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</row>
    <row r="310" spans="1:47" ht="12.75">
      <c r="A310" s="8" t="str">
        <f t="shared" si="32"/>
        <v>2020Juan Ramón Garay</v>
      </c>
      <c r="B310" s="8" t="str">
        <f t="shared" si="33"/>
        <v>noJuan Ramón Garay</v>
      </c>
      <c r="C310" s="8" t="str">
        <f t="shared" si="34"/>
        <v>noJuan Ramón Garay</v>
      </c>
      <c r="D310" s="8" t="str">
        <f t="shared" si="35"/>
        <v>noJuan Ramón Garay</v>
      </c>
      <c r="E310" s="8" t="str">
        <f t="shared" si="36"/>
        <v>noJuan Ramón Garay</v>
      </c>
      <c r="F310" s="8" t="str">
        <f t="shared" si="37"/>
        <v>noJuan Ramón Garay</v>
      </c>
      <c r="G310" s="9">
        <v>11</v>
      </c>
      <c r="H310" s="10" t="s">
        <v>433</v>
      </c>
      <c r="I310" s="9" t="s">
        <v>448</v>
      </c>
      <c r="J310" s="11">
        <v>43809</v>
      </c>
      <c r="K310" s="9" t="s">
        <v>445</v>
      </c>
      <c r="L310" s="9" t="s">
        <v>450</v>
      </c>
      <c r="M310" s="21">
        <v>2019</v>
      </c>
      <c r="N310" s="21" t="str">
        <f t="shared" si="38"/>
        <v>no</v>
      </c>
      <c r="O310" s="21" t="str">
        <f>IF(AND($M310&lt;=O$1,$T310&gt;=O$1),O$1,"no")</f>
        <v>no</v>
      </c>
      <c r="P310" s="21" t="str">
        <f>IF(AND($M310&lt;=P$1,$T310&gt;=P$1),P$1,"no")</f>
        <v>no</v>
      </c>
      <c r="Q310" s="21" t="str">
        <f>IF(AND($M310&lt;=Q$1,$T310&gt;=Q$1),Q$1,"no")</f>
        <v>no</v>
      </c>
      <c r="R310" s="21" t="str">
        <f t="shared" si="39"/>
        <v>no</v>
      </c>
      <c r="S310" s="21">
        <f>IF(AND($M310&lt;=S$1,$T310&gt;=S$1),S$1,"no")</f>
        <v>2020</v>
      </c>
      <c r="T310" s="9" t="s">
        <v>50</v>
      </c>
      <c r="U310" s="9" t="s">
        <v>18</v>
      </c>
      <c r="V310" s="9">
        <v>0</v>
      </c>
      <c r="W310" s="9" t="s">
        <v>316</v>
      </c>
      <c r="X310" s="9">
        <v>0</v>
      </c>
      <c r="Y310" s="9">
        <v>1</v>
      </c>
      <c r="Z310" s="9">
        <v>0</v>
      </c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</row>
    <row r="311" spans="1:47" ht="12.75">
      <c r="A311" s="8" t="str">
        <f t="shared" si="32"/>
        <v>2020José Vanini</v>
      </c>
      <c r="B311" s="8" t="str">
        <f t="shared" si="33"/>
        <v>noJosé Vanini</v>
      </c>
      <c r="C311" s="8" t="str">
        <f t="shared" si="34"/>
        <v>noJosé Vanini</v>
      </c>
      <c r="D311" s="8" t="str">
        <f t="shared" si="35"/>
        <v>noJosé Vanini</v>
      </c>
      <c r="E311" s="8" t="str">
        <f t="shared" si="36"/>
        <v>noJosé Vanini</v>
      </c>
      <c r="F311" s="8" t="str">
        <f t="shared" si="37"/>
        <v>noJosé Vanini</v>
      </c>
      <c r="G311" s="9">
        <v>11</v>
      </c>
      <c r="H311" s="10" t="s">
        <v>433</v>
      </c>
      <c r="I311" s="9" t="s">
        <v>448</v>
      </c>
      <c r="J311" s="11">
        <v>43809</v>
      </c>
      <c r="K311" s="9" t="s">
        <v>459</v>
      </c>
      <c r="L311" s="9" t="s">
        <v>450</v>
      </c>
      <c r="M311" s="21">
        <v>2019</v>
      </c>
      <c r="N311" s="21" t="str">
        <f t="shared" si="38"/>
        <v>no</v>
      </c>
      <c r="O311" s="21" t="str">
        <f>IF(AND($M311&lt;=O$1,$T311&gt;=O$1),O$1,"no")</f>
        <v>no</v>
      </c>
      <c r="P311" s="21" t="str">
        <f>IF(AND($M311&lt;=P$1,$T311&gt;=P$1),P$1,"no")</f>
        <v>no</v>
      </c>
      <c r="Q311" s="21" t="str">
        <f>IF(AND($M311&lt;=Q$1,$T311&gt;=Q$1),Q$1,"no")</f>
        <v>no</v>
      </c>
      <c r="R311" s="21" t="str">
        <f t="shared" si="39"/>
        <v>no</v>
      </c>
      <c r="S311" s="21">
        <f>IF(AND($M311&lt;=S$1,$T311&gt;=S$1),S$1,"no")</f>
        <v>2020</v>
      </c>
      <c r="T311" s="9" t="s">
        <v>50</v>
      </c>
      <c r="U311" s="9" t="s">
        <v>18</v>
      </c>
      <c r="V311" s="9">
        <v>0</v>
      </c>
      <c r="W311" s="9" t="s">
        <v>122</v>
      </c>
      <c r="X311" s="9">
        <v>0</v>
      </c>
      <c r="Y311" s="9">
        <v>0</v>
      </c>
      <c r="Z311" s="9">
        <v>1</v>
      </c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</row>
    <row r="312" spans="1:47" ht="12.75">
      <c r="A312" s="8" t="str">
        <f t="shared" si="32"/>
        <v>noClaudio Saúl</v>
      </c>
      <c r="B312" s="8" t="str">
        <f t="shared" si="33"/>
        <v>noClaudio Saúl</v>
      </c>
      <c r="C312" s="8" t="str">
        <f t="shared" si="34"/>
        <v>2018Claudio Saúl</v>
      </c>
      <c r="D312" s="8" t="str">
        <f t="shared" si="35"/>
        <v>2017Claudio Saúl</v>
      </c>
      <c r="E312" s="8" t="str">
        <f t="shared" si="36"/>
        <v>2016Claudio Saúl</v>
      </c>
      <c r="F312" s="8" t="str">
        <f t="shared" si="37"/>
        <v>2015Claudio Saúl</v>
      </c>
      <c r="G312" s="14">
        <v>12</v>
      </c>
      <c r="H312" s="12" t="s">
        <v>460</v>
      </c>
      <c r="I312" s="14" t="s">
        <v>461</v>
      </c>
      <c r="J312" s="15">
        <v>42349</v>
      </c>
      <c r="K312" s="14" t="s">
        <v>462</v>
      </c>
      <c r="L312" s="14" t="s">
        <v>111</v>
      </c>
      <c r="M312" s="21">
        <v>2015</v>
      </c>
      <c r="N312" s="21">
        <f t="shared" si="38"/>
        <v>2015</v>
      </c>
      <c r="O312" s="21">
        <f>IF(AND($M312&lt;=O$1,$T312&gt;=O$1),O$1,"no")</f>
        <v>2016</v>
      </c>
      <c r="P312" s="21">
        <f>IF(AND($M312&lt;=P$1,$T312&gt;=P$1),P$1,"no")</f>
        <v>2017</v>
      </c>
      <c r="Q312" s="21">
        <f>IF(AND($M312&lt;=Q$1,$T312&gt;=Q$1),Q$1,"no")</f>
        <v>2018</v>
      </c>
      <c r="R312" s="21" t="str">
        <f t="shared" si="39"/>
        <v>no</v>
      </c>
      <c r="S312" s="21" t="str">
        <f>IF(AND($M312&lt;=S$1,$T312&gt;=S$1),S$1,"no")</f>
        <v>no</v>
      </c>
      <c r="T312" s="14">
        <v>2018</v>
      </c>
      <c r="U312" s="14" t="s">
        <v>18</v>
      </c>
      <c r="V312" s="14">
        <v>0</v>
      </c>
      <c r="W312" s="14" t="s">
        <v>463</v>
      </c>
      <c r="X312" s="14">
        <v>1</v>
      </c>
      <c r="Y312" s="14">
        <v>1</v>
      </c>
      <c r="Z312" s="14">
        <v>0</v>
      </c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</row>
    <row r="313" spans="1:47" ht="12.75">
      <c r="A313" s="8" t="str">
        <f t="shared" si="32"/>
        <v>noRicardo Guerra</v>
      </c>
      <c r="B313" s="8" t="str">
        <f t="shared" si="33"/>
        <v>noRicardo Guerra</v>
      </c>
      <c r="C313" s="8" t="str">
        <f t="shared" si="34"/>
        <v>2018Ricardo Guerra</v>
      </c>
      <c r="D313" s="8" t="str">
        <f t="shared" si="35"/>
        <v>2017Ricardo Guerra</v>
      </c>
      <c r="E313" s="8" t="str">
        <f t="shared" si="36"/>
        <v>2016Ricardo Guerra</v>
      </c>
      <c r="F313" s="8" t="str">
        <f t="shared" si="37"/>
        <v>2015Ricardo Guerra</v>
      </c>
      <c r="G313" s="14">
        <v>12</v>
      </c>
      <c r="H313" s="10" t="s">
        <v>460</v>
      </c>
      <c r="I313" s="9" t="s">
        <v>461</v>
      </c>
      <c r="J313" s="11">
        <v>42349</v>
      </c>
      <c r="K313" s="9" t="s">
        <v>464</v>
      </c>
      <c r="L313" s="9" t="s">
        <v>111</v>
      </c>
      <c r="M313" s="21">
        <v>2015</v>
      </c>
      <c r="N313" s="21">
        <f t="shared" si="38"/>
        <v>2015</v>
      </c>
      <c r="O313" s="21">
        <f>IF(AND($M313&lt;=O$1,$T313&gt;=O$1),O$1,"no")</f>
        <v>2016</v>
      </c>
      <c r="P313" s="21">
        <f>IF(AND($M313&lt;=P$1,$T313&gt;=P$1),P$1,"no")</f>
        <v>2017</v>
      </c>
      <c r="Q313" s="21">
        <f>IF(AND($M313&lt;=Q$1,$T313&gt;=Q$1),Q$1,"no")</f>
        <v>2018</v>
      </c>
      <c r="R313" s="21" t="str">
        <f t="shared" si="39"/>
        <v>no</v>
      </c>
      <c r="S313" s="21" t="str">
        <f>IF(AND($M313&lt;=S$1,$T313&gt;=S$1),S$1,"no")</f>
        <v>no</v>
      </c>
      <c r="T313" s="9">
        <v>2018</v>
      </c>
      <c r="U313" s="9" t="s">
        <v>18</v>
      </c>
      <c r="V313" s="9">
        <v>0</v>
      </c>
      <c r="W313" s="9" t="s">
        <v>91</v>
      </c>
      <c r="X313" s="9">
        <v>1</v>
      </c>
      <c r="Y313" s="9">
        <v>1</v>
      </c>
      <c r="Z313" s="9">
        <v>0</v>
      </c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</row>
    <row r="314" spans="1:47" ht="12.75">
      <c r="A314" s="8" t="str">
        <f t="shared" si="32"/>
        <v>noJudith Díaz Bazán</v>
      </c>
      <c r="B314" s="8" t="str">
        <f t="shared" si="33"/>
        <v>2019Judith Díaz Bazán</v>
      </c>
      <c r="C314" s="8" t="str">
        <f t="shared" si="34"/>
        <v>2018Judith Díaz Bazán</v>
      </c>
      <c r="D314" s="8" t="str">
        <f t="shared" si="35"/>
        <v>2017Judith Díaz Bazán</v>
      </c>
      <c r="E314" s="8" t="str">
        <f t="shared" si="36"/>
        <v>2016Judith Díaz Bazán</v>
      </c>
      <c r="F314" s="8" t="str">
        <f t="shared" si="37"/>
        <v>2015Judith Díaz Bazán</v>
      </c>
      <c r="G314" s="14">
        <v>12</v>
      </c>
      <c r="H314" s="10" t="s">
        <v>460</v>
      </c>
      <c r="I314" s="9" t="s">
        <v>461</v>
      </c>
      <c r="J314" s="11">
        <v>42349</v>
      </c>
      <c r="K314" s="9" t="s">
        <v>465</v>
      </c>
      <c r="L314" s="9" t="s">
        <v>111</v>
      </c>
      <c r="M314" s="21">
        <v>2015</v>
      </c>
      <c r="N314" s="21">
        <f t="shared" si="38"/>
        <v>2015</v>
      </c>
      <c r="O314" s="21">
        <f>IF(AND($M314&lt;=O$1,$T314&gt;=O$1),O$1,"no")</f>
        <v>2016</v>
      </c>
      <c r="P314" s="21">
        <f>IF(AND($M314&lt;=P$1,$T314&gt;=P$1),P$1,"no")</f>
        <v>2017</v>
      </c>
      <c r="Q314" s="21">
        <f>IF(AND($M314&lt;=Q$1,$T314&gt;=Q$1),Q$1,"no")</f>
        <v>2018</v>
      </c>
      <c r="R314" s="21">
        <f t="shared" si="39"/>
        <v>2019</v>
      </c>
      <c r="S314" s="21" t="str">
        <f>IF(AND($M314&lt;=S$1,$T314&gt;=S$1),S$1,"no")</f>
        <v>no</v>
      </c>
      <c r="T314" s="9">
        <v>2019</v>
      </c>
      <c r="U314" s="9" t="s">
        <v>34</v>
      </c>
      <c r="V314" s="9">
        <v>1</v>
      </c>
      <c r="W314" s="9" t="s">
        <v>35</v>
      </c>
      <c r="X314" s="9">
        <v>0</v>
      </c>
      <c r="Y314" s="9">
        <v>1</v>
      </c>
      <c r="Z314" s="9">
        <v>0</v>
      </c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</row>
    <row r="315" spans="1:47" ht="12.75">
      <c r="A315" s="8" t="str">
        <f t="shared" si="32"/>
        <v>noJuan Velardez</v>
      </c>
      <c r="B315" s="8" t="str">
        <f t="shared" si="33"/>
        <v>2019Juan Velardez</v>
      </c>
      <c r="C315" s="8" t="str">
        <f t="shared" si="34"/>
        <v>2018Juan Velardez</v>
      </c>
      <c r="D315" s="8" t="str">
        <f t="shared" si="35"/>
        <v>2017Juan Velardez</v>
      </c>
      <c r="E315" s="8" t="str">
        <f t="shared" si="36"/>
        <v>2016Juan Velardez</v>
      </c>
      <c r="F315" s="8" t="str">
        <f t="shared" si="37"/>
        <v>2015Juan Velardez</v>
      </c>
      <c r="G315" s="14">
        <v>12</v>
      </c>
      <c r="H315" s="10" t="s">
        <v>460</v>
      </c>
      <c r="I315" s="9" t="s">
        <v>461</v>
      </c>
      <c r="J315" s="11">
        <v>42349</v>
      </c>
      <c r="K315" s="9" t="s">
        <v>466</v>
      </c>
      <c r="L315" s="9" t="s">
        <v>111</v>
      </c>
      <c r="M315" s="21">
        <v>2015</v>
      </c>
      <c r="N315" s="21">
        <f t="shared" si="38"/>
        <v>2015</v>
      </c>
      <c r="O315" s="21">
        <f>IF(AND($M315&lt;=O$1,$T315&gt;=O$1),O$1,"no")</f>
        <v>2016</v>
      </c>
      <c r="P315" s="21">
        <f>IF(AND($M315&lt;=P$1,$T315&gt;=P$1),P$1,"no")</f>
        <v>2017</v>
      </c>
      <c r="Q315" s="21">
        <f>IF(AND($M315&lt;=Q$1,$T315&gt;=Q$1),Q$1,"no")</f>
        <v>2018</v>
      </c>
      <c r="R315" s="21">
        <f t="shared" si="39"/>
        <v>2019</v>
      </c>
      <c r="S315" s="21" t="str">
        <f>IF(AND($M315&lt;=S$1,$T315&gt;=S$1),S$1,"no")</f>
        <v>no</v>
      </c>
      <c r="T315" s="9">
        <v>2019</v>
      </c>
      <c r="U315" s="9" t="s">
        <v>18</v>
      </c>
      <c r="V315" s="9">
        <v>0</v>
      </c>
      <c r="W315" s="9" t="s">
        <v>343</v>
      </c>
      <c r="X315" s="9">
        <v>0</v>
      </c>
      <c r="Y315" s="9">
        <v>1</v>
      </c>
      <c r="Z315" s="9">
        <v>0</v>
      </c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</row>
    <row r="316" spans="1:47" ht="12.75">
      <c r="A316" s="8" t="str">
        <f t="shared" si="32"/>
        <v>noGriselda Herrera</v>
      </c>
      <c r="B316" s="8" t="str">
        <f t="shared" si="33"/>
        <v>2019Griselda Herrera</v>
      </c>
      <c r="C316" s="8" t="str">
        <f t="shared" si="34"/>
        <v>2018Griselda Herrera</v>
      </c>
      <c r="D316" s="8" t="str">
        <f t="shared" si="35"/>
        <v>2017Griselda Herrera</v>
      </c>
      <c r="E316" s="8" t="str">
        <f t="shared" si="36"/>
        <v>2016Griselda Herrera</v>
      </c>
      <c r="F316" s="8" t="str">
        <f t="shared" si="37"/>
        <v>2015Griselda Herrera</v>
      </c>
      <c r="G316" s="14">
        <v>12</v>
      </c>
      <c r="H316" s="10" t="s">
        <v>460</v>
      </c>
      <c r="I316" s="9" t="s">
        <v>461</v>
      </c>
      <c r="J316" s="11">
        <v>42349</v>
      </c>
      <c r="K316" s="9" t="s">
        <v>467</v>
      </c>
      <c r="L316" s="9" t="s">
        <v>111</v>
      </c>
      <c r="M316" s="21">
        <v>2015</v>
      </c>
      <c r="N316" s="21">
        <f t="shared" si="38"/>
        <v>2015</v>
      </c>
      <c r="O316" s="21">
        <f>IF(AND($M316&lt;=O$1,$T316&gt;=O$1),O$1,"no")</f>
        <v>2016</v>
      </c>
      <c r="P316" s="21">
        <f>IF(AND($M316&lt;=P$1,$T316&gt;=P$1),P$1,"no")</f>
        <v>2017</v>
      </c>
      <c r="Q316" s="21">
        <f>IF(AND($M316&lt;=Q$1,$T316&gt;=Q$1),Q$1,"no")</f>
        <v>2018</v>
      </c>
      <c r="R316" s="21">
        <f t="shared" si="39"/>
        <v>2019</v>
      </c>
      <c r="S316" s="21" t="str">
        <f>IF(AND($M316&lt;=S$1,$T316&gt;=S$1),S$1,"no")</f>
        <v>no</v>
      </c>
      <c r="T316" s="9">
        <v>2019</v>
      </c>
      <c r="U316" s="9" t="s">
        <v>34</v>
      </c>
      <c r="V316" s="9">
        <v>1</v>
      </c>
      <c r="W316" s="9" t="s">
        <v>32</v>
      </c>
      <c r="X316" s="9">
        <v>0</v>
      </c>
      <c r="Y316" s="9">
        <v>1</v>
      </c>
      <c r="Z316" s="9">
        <v>0</v>
      </c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</row>
    <row r="317" spans="1:47" ht="12.75">
      <c r="A317" s="8" t="str">
        <f t="shared" si="32"/>
        <v>noRubén Galleguillo</v>
      </c>
      <c r="B317" s="8" t="str">
        <f t="shared" si="33"/>
        <v>2019Rubén Galleguillo</v>
      </c>
      <c r="C317" s="8" t="str">
        <f t="shared" si="34"/>
        <v>2018Rubén Galleguillo</v>
      </c>
      <c r="D317" s="8" t="str">
        <f t="shared" si="35"/>
        <v>2017Rubén Galleguillo</v>
      </c>
      <c r="E317" s="8" t="str">
        <f t="shared" si="36"/>
        <v>2016Rubén Galleguillo</v>
      </c>
      <c r="F317" s="8" t="str">
        <f t="shared" si="37"/>
        <v>2015Rubén Galleguillo</v>
      </c>
      <c r="G317" s="14">
        <v>12</v>
      </c>
      <c r="H317" s="10" t="s">
        <v>460</v>
      </c>
      <c r="I317" s="9" t="s">
        <v>461</v>
      </c>
      <c r="J317" s="11">
        <v>42349</v>
      </c>
      <c r="K317" s="9" t="s">
        <v>468</v>
      </c>
      <c r="L317" s="9" t="s">
        <v>111</v>
      </c>
      <c r="M317" s="21">
        <v>2015</v>
      </c>
      <c r="N317" s="21">
        <f t="shared" si="38"/>
        <v>2015</v>
      </c>
      <c r="O317" s="21">
        <f>IF(AND($M317&lt;=O$1,$T317&gt;=O$1),O$1,"no")</f>
        <v>2016</v>
      </c>
      <c r="P317" s="21">
        <f>IF(AND($M317&lt;=P$1,$T317&gt;=P$1),P$1,"no")</f>
        <v>2017</v>
      </c>
      <c r="Q317" s="21">
        <f>IF(AND($M317&lt;=Q$1,$T317&gt;=Q$1),Q$1,"no")</f>
        <v>2018</v>
      </c>
      <c r="R317" s="21">
        <f t="shared" si="39"/>
        <v>2019</v>
      </c>
      <c r="S317" s="21" t="str">
        <f>IF(AND($M317&lt;=S$1,$T317&gt;=S$1),S$1,"no")</f>
        <v>no</v>
      </c>
      <c r="T317" s="9">
        <v>2019</v>
      </c>
      <c r="U317" s="9" t="s">
        <v>18</v>
      </c>
      <c r="V317" s="9">
        <v>0</v>
      </c>
      <c r="W317" s="9" t="s">
        <v>469</v>
      </c>
      <c r="X317" s="9">
        <v>0</v>
      </c>
      <c r="Y317" s="9">
        <v>1</v>
      </c>
      <c r="Z317" s="9">
        <v>0</v>
      </c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</row>
    <row r="318" spans="1:47" ht="12.75">
      <c r="A318" s="8" t="str">
        <f t="shared" si="32"/>
        <v>noFernando Rejal</v>
      </c>
      <c r="B318" s="8" t="str">
        <f t="shared" si="33"/>
        <v>2019Fernando Rejal</v>
      </c>
      <c r="C318" s="8" t="str">
        <f t="shared" si="34"/>
        <v>2018Fernando Rejal</v>
      </c>
      <c r="D318" s="8" t="str">
        <f t="shared" si="35"/>
        <v>2017Fernando Rejal</v>
      </c>
      <c r="E318" s="8" t="str">
        <f t="shared" si="36"/>
        <v>2016Fernando Rejal</v>
      </c>
      <c r="F318" s="8" t="str">
        <f t="shared" si="37"/>
        <v>2015Fernando Rejal</v>
      </c>
      <c r="G318" s="14">
        <v>12</v>
      </c>
      <c r="H318" s="10" t="s">
        <v>460</v>
      </c>
      <c r="I318" s="9" t="s">
        <v>461</v>
      </c>
      <c r="J318" s="11">
        <v>42349</v>
      </c>
      <c r="K318" s="9" t="s">
        <v>470</v>
      </c>
      <c r="L318" s="9" t="s">
        <v>111</v>
      </c>
      <c r="M318" s="21">
        <v>2015</v>
      </c>
      <c r="N318" s="21">
        <f t="shared" si="38"/>
        <v>2015</v>
      </c>
      <c r="O318" s="21">
        <f>IF(AND($M318&lt;=O$1,$T318&gt;=O$1),O$1,"no")</f>
        <v>2016</v>
      </c>
      <c r="P318" s="21">
        <f>IF(AND($M318&lt;=P$1,$T318&gt;=P$1),P$1,"no")</f>
        <v>2017</v>
      </c>
      <c r="Q318" s="21">
        <f>IF(AND($M318&lt;=Q$1,$T318&gt;=Q$1),Q$1,"no")</f>
        <v>2018</v>
      </c>
      <c r="R318" s="21">
        <f t="shared" si="39"/>
        <v>2019</v>
      </c>
      <c r="S318" s="21" t="str">
        <f>IF(AND($M318&lt;=S$1,$T318&gt;=S$1),S$1,"no")</f>
        <v>no</v>
      </c>
      <c r="T318" s="9">
        <v>2019</v>
      </c>
      <c r="U318" s="9" t="s">
        <v>18</v>
      </c>
      <c r="V318" s="9">
        <v>0</v>
      </c>
      <c r="W318" s="9" t="s">
        <v>471</v>
      </c>
      <c r="X318" s="9">
        <v>0</v>
      </c>
      <c r="Y318" s="9">
        <v>1</v>
      </c>
      <c r="Z318" s="9">
        <v>0</v>
      </c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</row>
    <row r="319" spans="1:47" ht="12.75">
      <c r="A319" s="8" t="str">
        <f t="shared" si="32"/>
        <v>noJuan Luna</v>
      </c>
      <c r="B319" s="8" t="str">
        <f t="shared" si="33"/>
        <v>2019Juan Luna</v>
      </c>
      <c r="C319" s="8" t="str">
        <f t="shared" si="34"/>
        <v>2018Juan Luna</v>
      </c>
      <c r="D319" s="8" t="str">
        <f t="shared" si="35"/>
        <v>2017Juan Luna</v>
      </c>
      <c r="E319" s="8" t="str">
        <f t="shared" si="36"/>
        <v>2016Juan Luna</v>
      </c>
      <c r="F319" s="8" t="str">
        <f t="shared" si="37"/>
        <v>2015Juan Luna</v>
      </c>
      <c r="G319" s="14">
        <v>12</v>
      </c>
      <c r="H319" s="10" t="s">
        <v>460</v>
      </c>
      <c r="I319" s="9" t="s">
        <v>461</v>
      </c>
      <c r="J319" s="11">
        <v>42349</v>
      </c>
      <c r="K319" s="9" t="s">
        <v>472</v>
      </c>
      <c r="L319" s="9" t="s">
        <v>111</v>
      </c>
      <c r="M319" s="21">
        <v>2015</v>
      </c>
      <c r="N319" s="21">
        <f t="shared" si="38"/>
        <v>2015</v>
      </c>
      <c r="O319" s="21">
        <f>IF(AND($M319&lt;=O$1,$T319&gt;=O$1),O$1,"no")</f>
        <v>2016</v>
      </c>
      <c r="P319" s="21">
        <f>IF(AND($M319&lt;=P$1,$T319&gt;=P$1),P$1,"no")</f>
        <v>2017</v>
      </c>
      <c r="Q319" s="21">
        <f>IF(AND($M319&lt;=Q$1,$T319&gt;=Q$1),Q$1,"no")</f>
        <v>2018</v>
      </c>
      <c r="R319" s="21">
        <f t="shared" si="39"/>
        <v>2019</v>
      </c>
      <c r="S319" s="21" t="str">
        <f>IF(AND($M319&lt;=S$1,$T319&gt;=S$1),S$1,"no")</f>
        <v>no</v>
      </c>
      <c r="T319" s="9">
        <v>2019</v>
      </c>
      <c r="U319" s="9" t="s">
        <v>18</v>
      </c>
      <c r="V319" s="9">
        <v>0</v>
      </c>
      <c r="W319" s="9" t="s">
        <v>201</v>
      </c>
      <c r="X319" s="9">
        <v>0</v>
      </c>
      <c r="Y319" s="9">
        <v>1</v>
      </c>
      <c r="Z319" s="9">
        <v>0</v>
      </c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</row>
    <row r="320" spans="1:47" ht="12.75">
      <c r="A320" s="8" t="str">
        <f t="shared" si="32"/>
        <v>noGastón Mercado Luna</v>
      </c>
      <c r="B320" s="8" t="str">
        <f t="shared" si="33"/>
        <v>2019Gastón Mercado Luna</v>
      </c>
      <c r="C320" s="8" t="str">
        <f t="shared" si="34"/>
        <v>2018Gastón Mercado Luna</v>
      </c>
      <c r="D320" s="8" t="str">
        <f t="shared" si="35"/>
        <v>2017Gastón Mercado Luna</v>
      </c>
      <c r="E320" s="8" t="str">
        <f t="shared" si="36"/>
        <v>2016Gastón Mercado Luna</v>
      </c>
      <c r="F320" s="8" t="str">
        <f t="shared" si="37"/>
        <v>2015Gastón Mercado Luna</v>
      </c>
      <c r="G320" s="14">
        <v>12</v>
      </c>
      <c r="H320" s="10" t="s">
        <v>460</v>
      </c>
      <c r="I320" s="9" t="s">
        <v>461</v>
      </c>
      <c r="J320" s="11">
        <v>42349</v>
      </c>
      <c r="K320" s="9" t="s">
        <v>473</v>
      </c>
      <c r="L320" s="9" t="s">
        <v>111</v>
      </c>
      <c r="M320" s="21">
        <v>2015</v>
      </c>
      <c r="N320" s="21">
        <f t="shared" si="38"/>
        <v>2015</v>
      </c>
      <c r="O320" s="21">
        <f>IF(AND($M320&lt;=O$1,$T320&gt;=O$1),O$1,"no")</f>
        <v>2016</v>
      </c>
      <c r="P320" s="21">
        <f>IF(AND($M320&lt;=P$1,$T320&gt;=P$1),P$1,"no")</f>
        <v>2017</v>
      </c>
      <c r="Q320" s="21">
        <f>IF(AND($M320&lt;=Q$1,$T320&gt;=Q$1),Q$1,"no")</f>
        <v>2018</v>
      </c>
      <c r="R320" s="21">
        <f t="shared" si="39"/>
        <v>2019</v>
      </c>
      <c r="S320" s="21" t="str">
        <f>IF(AND($M320&lt;=S$1,$T320&gt;=S$1),S$1,"no")</f>
        <v>no</v>
      </c>
      <c r="T320" s="9">
        <v>2019</v>
      </c>
      <c r="U320" s="9" t="s">
        <v>18</v>
      </c>
      <c r="V320" s="9">
        <v>0</v>
      </c>
      <c r="W320" s="9" t="s">
        <v>474</v>
      </c>
      <c r="X320" s="9">
        <v>0</v>
      </c>
      <c r="Y320" s="9">
        <v>0</v>
      </c>
      <c r="Z320" s="9">
        <v>1</v>
      </c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</row>
    <row r="321" spans="1:47" ht="12.75">
      <c r="A321" s="8" t="str">
        <f t="shared" si="32"/>
        <v>noAlejandro Moriconi</v>
      </c>
      <c r="B321" s="8" t="str">
        <f t="shared" si="33"/>
        <v>2019Alejandro Moriconi</v>
      </c>
      <c r="C321" s="8" t="str">
        <f t="shared" si="34"/>
        <v>2018Alejandro Moriconi</v>
      </c>
      <c r="D321" s="8" t="str">
        <f t="shared" si="35"/>
        <v>noAlejandro Moriconi</v>
      </c>
      <c r="E321" s="8" t="str">
        <f t="shared" si="36"/>
        <v>noAlejandro Moriconi</v>
      </c>
      <c r="F321" s="8" t="str">
        <f t="shared" si="37"/>
        <v>noAlejandro Moriconi</v>
      </c>
      <c r="G321" s="14">
        <v>12</v>
      </c>
      <c r="H321" s="10" t="s">
        <v>460</v>
      </c>
      <c r="I321" s="9" t="s">
        <v>461</v>
      </c>
      <c r="J321" s="11">
        <v>42349</v>
      </c>
      <c r="K321" s="9" t="s">
        <v>475</v>
      </c>
      <c r="L321" s="9" t="s">
        <v>111</v>
      </c>
      <c r="M321" s="25">
        <v>2018</v>
      </c>
      <c r="N321" s="21" t="str">
        <f t="shared" si="38"/>
        <v>no</v>
      </c>
      <c r="O321" s="21" t="str">
        <f>IF(AND($M321&lt;=O$1,$T321&gt;=O$1),O$1,"no")</f>
        <v>no</v>
      </c>
      <c r="P321" s="21" t="str">
        <f>IF(AND($M321&lt;=P$1,$T321&gt;=P$1),P$1,"no")</f>
        <v>no</v>
      </c>
      <c r="Q321" s="21">
        <f>IF(AND($M321&lt;=Q$1,$T321&gt;=Q$1),Q$1,"no")</f>
        <v>2018</v>
      </c>
      <c r="R321" s="21">
        <f t="shared" si="39"/>
        <v>2019</v>
      </c>
      <c r="S321" s="21" t="str">
        <f>IF(AND($M321&lt;=S$1,$T321&gt;=S$1),S$1,"no")</f>
        <v>no</v>
      </c>
      <c r="T321" s="9">
        <v>2019</v>
      </c>
      <c r="U321" s="9" t="s">
        <v>18</v>
      </c>
      <c r="V321" s="9">
        <v>0</v>
      </c>
      <c r="W321" s="9" t="s">
        <v>463</v>
      </c>
      <c r="X321" s="9">
        <v>1</v>
      </c>
      <c r="Y321" s="9">
        <v>1</v>
      </c>
      <c r="Z321" s="9">
        <v>0</v>
      </c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</row>
    <row r="322" spans="1:47" ht="12.75">
      <c r="A322" s="8" t="str">
        <f t="shared" si="32"/>
        <v>noDurán Sabas</v>
      </c>
      <c r="B322" s="8" t="str">
        <f t="shared" si="33"/>
        <v>noDurán Sabas</v>
      </c>
      <c r="C322" s="8" t="str">
        <f t="shared" si="34"/>
        <v>noDurán Sabas</v>
      </c>
      <c r="D322" s="8" t="str">
        <f t="shared" si="35"/>
        <v>noDurán Sabas</v>
      </c>
      <c r="E322" s="8" t="str">
        <f t="shared" si="36"/>
        <v>noDurán Sabas</v>
      </c>
      <c r="F322" s="8" t="str">
        <f t="shared" si="37"/>
        <v>noDurán Sabas</v>
      </c>
      <c r="G322" s="14">
        <v>12</v>
      </c>
      <c r="H322" s="10" t="s">
        <v>460</v>
      </c>
      <c r="I322" s="9" t="s">
        <v>461</v>
      </c>
      <c r="J322" s="11">
        <v>42349</v>
      </c>
      <c r="K322" s="9" t="s">
        <v>476</v>
      </c>
      <c r="L322" s="9" t="s">
        <v>111</v>
      </c>
      <c r="M322" s="25">
        <v>2019</v>
      </c>
      <c r="N322" s="21" t="str">
        <f t="shared" si="38"/>
        <v>no</v>
      </c>
      <c r="O322" s="21" t="str">
        <f>IF(AND($M322&lt;=O$1,$T322&gt;=O$1),O$1,"no")</f>
        <v>no</v>
      </c>
      <c r="P322" s="21" t="str">
        <f>IF(AND($M322&lt;=P$1,$T322&gt;=P$1),P$1,"no")</f>
        <v>no</v>
      </c>
      <c r="Q322" s="21" t="str">
        <f>IF(AND($M322&lt;=Q$1,$T322&gt;=Q$1),Q$1,"no")</f>
        <v>no</v>
      </c>
      <c r="R322" s="21" t="str">
        <f t="shared" si="39"/>
        <v>no</v>
      </c>
      <c r="S322" s="21" t="str">
        <f>IF(AND($M322&lt;=S$1,$T322&gt;=S$1),S$1,"no")</f>
        <v>no</v>
      </c>
      <c r="T322" s="9">
        <v>2019</v>
      </c>
      <c r="U322" s="9" t="s">
        <v>18</v>
      </c>
      <c r="V322" s="13">
        <v>0</v>
      </c>
      <c r="W322" s="9" t="s">
        <v>463</v>
      </c>
      <c r="X322" s="9">
        <v>0</v>
      </c>
      <c r="Y322" s="9">
        <v>1</v>
      </c>
      <c r="Z322" s="9">
        <v>0</v>
      </c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</row>
    <row r="323" spans="1:47" ht="12.75">
      <c r="A323" s="8" t="str">
        <f t="shared" ref="A323:A386" si="40">CONCATENATE(S323,K323)</f>
        <v>noJorge Quintero</v>
      </c>
      <c r="B323" s="8" t="str">
        <f t="shared" ref="B323:B386" si="41">CONCATENATE(R323,K323)</f>
        <v>2019Jorge Quintero</v>
      </c>
      <c r="C323" s="8" t="str">
        <f t="shared" ref="C323:C386" si="42">CONCATENATE(Q323,K323)</f>
        <v>2018Jorge Quintero</v>
      </c>
      <c r="D323" s="8" t="str">
        <f t="shared" ref="D323:D386" si="43">CONCATENATE(P323,K323)</f>
        <v>noJorge Quintero</v>
      </c>
      <c r="E323" s="8" t="str">
        <f t="shared" ref="E323:E386" si="44">CONCATENATE(O323,K323)</f>
        <v>noJorge Quintero</v>
      </c>
      <c r="F323" s="8" t="str">
        <f t="shared" ref="F323:F386" si="45">CONCATENATE(N323,K323)</f>
        <v>noJorge Quintero</v>
      </c>
      <c r="G323" s="14">
        <v>12</v>
      </c>
      <c r="H323" s="10" t="s">
        <v>460</v>
      </c>
      <c r="I323" s="9" t="s">
        <v>461</v>
      </c>
      <c r="J323" s="11">
        <v>42349</v>
      </c>
      <c r="K323" s="9" t="s">
        <v>477</v>
      </c>
      <c r="L323" s="9" t="s">
        <v>111</v>
      </c>
      <c r="M323" s="25">
        <v>2018</v>
      </c>
      <c r="N323" s="21" t="str">
        <f t="shared" ref="N323:N386" si="46">IF(AND($M323&lt;=N$1,$T323&gt;=N$1),N$1,"no")</f>
        <v>no</v>
      </c>
      <c r="O323" s="21" t="str">
        <f>IF(AND($M323&lt;=O$1,$T323&gt;=O$1),O$1,"no")</f>
        <v>no</v>
      </c>
      <c r="P323" s="21" t="str">
        <f>IF(AND($M323&lt;=P$1,$T323&gt;=P$1),P$1,"no")</f>
        <v>no</v>
      </c>
      <c r="Q323" s="21">
        <f>IF(AND($M323&lt;=Q$1,$T323&gt;=Q$1),Q$1,"no")</f>
        <v>2018</v>
      </c>
      <c r="R323" s="21">
        <f t="shared" ref="R323:R386" si="47">IF(AND($M323&lt;R$1,$T323&gt;=R$1),R$1,"no")</f>
        <v>2019</v>
      </c>
      <c r="S323" s="21" t="str">
        <f>IF(AND($M323&lt;=S$1,$T323&gt;=S$1),S$1,"no")</f>
        <v>no</v>
      </c>
      <c r="T323" s="9">
        <v>2019</v>
      </c>
      <c r="U323" s="9" t="s">
        <v>18</v>
      </c>
      <c r="V323" s="9">
        <v>0</v>
      </c>
      <c r="W323" s="9" t="s">
        <v>91</v>
      </c>
      <c r="X323" s="9">
        <v>0</v>
      </c>
      <c r="Y323" s="9">
        <v>1</v>
      </c>
      <c r="Z323" s="9">
        <v>0</v>
      </c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</row>
    <row r="324" spans="1:47" ht="12.75">
      <c r="A324" s="8" t="str">
        <f t="shared" si="40"/>
        <v>2020Juan Luna Corzo</v>
      </c>
      <c r="B324" s="8" t="str">
        <f t="shared" si="41"/>
        <v>noJuan Luna Corzo</v>
      </c>
      <c r="C324" s="8" t="str">
        <f t="shared" si="42"/>
        <v>noJuan Luna Corzo</v>
      </c>
      <c r="D324" s="8" t="str">
        <f t="shared" si="43"/>
        <v>noJuan Luna Corzo</v>
      </c>
      <c r="E324" s="8" t="str">
        <f t="shared" si="44"/>
        <v>noJuan Luna Corzo</v>
      </c>
      <c r="F324" s="8" t="str">
        <f t="shared" si="45"/>
        <v>noJuan Luna Corzo</v>
      </c>
      <c r="G324" s="14">
        <v>12</v>
      </c>
      <c r="H324" s="10" t="s">
        <v>460</v>
      </c>
      <c r="I324" s="9" t="s">
        <v>478</v>
      </c>
      <c r="J324" s="11">
        <v>43809</v>
      </c>
      <c r="K324" s="9" t="s">
        <v>479</v>
      </c>
      <c r="L324" s="9" t="s">
        <v>49</v>
      </c>
      <c r="M324" s="25">
        <v>2019</v>
      </c>
      <c r="N324" s="21" t="str">
        <f t="shared" si="46"/>
        <v>no</v>
      </c>
      <c r="O324" s="21" t="str">
        <f>IF(AND($M324&lt;=O$1,$T324&gt;=O$1),O$1,"no")</f>
        <v>no</v>
      </c>
      <c r="P324" s="21" t="str">
        <f>IF(AND($M324&lt;=P$1,$T324&gt;=P$1),P$1,"no")</f>
        <v>no</v>
      </c>
      <c r="Q324" s="21" t="str">
        <f>IF(AND($M324&lt;=Q$1,$T324&gt;=Q$1),Q$1,"no")</f>
        <v>no</v>
      </c>
      <c r="R324" s="21" t="str">
        <f t="shared" si="47"/>
        <v>no</v>
      </c>
      <c r="S324" s="21">
        <f>IF(AND($M324&lt;=S$1,$T324&gt;=S$1),S$1,"no")</f>
        <v>2020</v>
      </c>
      <c r="T324" s="9" t="s">
        <v>50</v>
      </c>
      <c r="U324" s="9" t="s">
        <v>18</v>
      </c>
      <c r="V324" s="9">
        <v>0</v>
      </c>
      <c r="W324" s="9" t="s">
        <v>45</v>
      </c>
      <c r="X324" s="9">
        <v>0</v>
      </c>
      <c r="Y324" s="9">
        <v>1</v>
      </c>
      <c r="Z324" s="9">
        <v>0</v>
      </c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</row>
    <row r="325" spans="1:47" ht="12.75">
      <c r="A325" s="8" t="str">
        <f t="shared" si="40"/>
        <v>2020Armando Molina</v>
      </c>
      <c r="B325" s="8" t="str">
        <f t="shared" si="41"/>
        <v>noArmando Molina</v>
      </c>
      <c r="C325" s="8" t="str">
        <f t="shared" si="42"/>
        <v>noArmando Molina</v>
      </c>
      <c r="D325" s="8" t="str">
        <f t="shared" si="43"/>
        <v>noArmando Molina</v>
      </c>
      <c r="E325" s="8" t="str">
        <f t="shared" si="44"/>
        <v>noArmando Molina</v>
      </c>
      <c r="F325" s="8" t="str">
        <f t="shared" si="45"/>
        <v>noArmando Molina</v>
      </c>
      <c r="G325" s="14">
        <v>12</v>
      </c>
      <c r="H325" s="10" t="s">
        <v>460</v>
      </c>
      <c r="I325" s="9" t="s">
        <v>478</v>
      </c>
      <c r="J325" s="11">
        <v>43809</v>
      </c>
      <c r="K325" s="9" t="s">
        <v>480</v>
      </c>
      <c r="L325" s="9" t="s">
        <v>49</v>
      </c>
      <c r="M325" s="25">
        <v>2019</v>
      </c>
      <c r="N325" s="21" t="str">
        <f t="shared" si="46"/>
        <v>no</v>
      </c>
      <c r="O325" s="21" t="str">
        <f>IF(AND($M325&lt;=O$1,$T325&gt;=O$1),O$1,"no")</f>
        <v>no</v>
      </c>
      <c r="P325" s="21" t="str">
        <f>IF(AND($M325&lt;=P$1,$T325&gt;=P$1),P$1,"no")</f>
        <v>no</v>
      </c>
      <c r="Q325" s="21" t="str">
        <f>IF(AND($M325&lt;=Q$1,$T325&gt;=Q$1),Q$1,"no")</f>
        <v>no</v>
      </c>
      <c r="R325" s="21" t="str">
        <f t="shared" si="47"/>
        <v>no</v>
      </c>
      <c r="S325" s="21">
        <f>IF(AND($M325&lt;=S$1,$T325&gt;=S$1),S$1,"no")</f>
        <v>2020</v>
      </c>
      <c r="T325" s="9" t="s">
        <v>50</v>
      </c>
      <c r="U325" s="9" t="s">
        <v>18</v>
      </c>
      <c r="V325" s="9">
        <v>0</v>
      </c>
      <c r="W325" s="9" t="s">
        <v>122</v>
      </c>
      <c r="X325" s="9">
        <v>0</v>
      </c>
      <c r="Y325" s="9">
        <v>0</v>
      </c>
      <c r="Z325" s="9">
        <v>1</v>
      </c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</row>
    <row r="326" spans="1:47" ht="12.75">
      <c r="A326" s="8" t="str">
        <f t="shared" si="40"/>
        <v>2020Ariel Martínez</v>
      </c>
      <c r="B326" s="8" t="str">
        <f t="shared" si="41"/>
        <v>noAriel Martínez</v>
      </c>
      <c r="C326" s="8" t="str">
        <f t="shared" si="42"/>
        <v>noAriel Martínez</v>
      </c>
      <c r="D326" s="8" t="str">
        <f t="shared" si="43"/>
        <v>noAriel Martínez</v>
      </c>
      <c r="E326" s="8" t="str">
        <f t="shared" si="44"/>
        <v>noAriel Martínez</v>
      </c>
      <c r="F326" s="8" t="str">
        <f t="shared" si="45"/>
        <v>noAriel Martínez</v>
      </c>
      <c r="G326" s="14">
        <v>12</v>
      </c>
      <c r="H326" s="10" t="s">
        <v>460</v>
      </c>
      <c r="I326" s="9" t="s">
        <v>478</v>
      </c>
      <c r="J326" s="11">
        <v>43809</v>
      </c>
      <c r="K326" s="9" t="s">
        <v>481</v>
      </c>
      <c r="L326" s="9" t="s">
        <v>49</v>
      </c>
      <c r="M326" s="25">
        <v>2019</v>
      </c>
      <c r="N326" s="21" t="str">
        <f t="shared" si="46"/>
        <v>no</v>
      </c>
      <c r="O326" s="21" t="str">
        <f>IF(AND($M326&lt;=O$1,$T326&gt;=O$1),O$1,"no")</f>
        <v>no</v>
      </c>
      <c r="P326" s="21" t="str">
        <f>IF(AND($M326&lt;=P$1,$T326&gt;=P$1),P$1,"no")</f>
        <v>no</v>
      </c>
      <c r="Q326" s="21" t="str">
        <f>IF(AND($M326&lt;=Q$1,$T326&gt;=Q$1),Q$1,"no")</f>
        <v>no</v>
      </c>
      <c r="R326" s="21" t="str">
        <f t="shared" si="47"/>
        <v>no</v>
      </c>
      <c r="S326" s="21">
        <f>IF(AND($M326&lt;=S$1,$T326&gt;=S$1),S$1,"no")</f>
        <v>2020</v>
      </c>
      <c r="T326" s="9" t="s">
        <v>50</v>
      </c>
      <c r="U326" s="9" t="s">
        <v>18</v>
      </c>
      <c r="V326" s="9">
        <v>0</v>
      </c>
      <c r="W326" s="9" t="s">
        <v>27</v>
      </c>
      <c r="X326" s="9">
        <v>0</v>
      </c>
      <c r="Y326" s="9">
        <v>1</v>
      </c>
      <c r="Z326" s="9">
        <v>0</v>
      </c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</row>
    <row r="327" spans="1:47" ht="12.75">
      <c r="A327" s="8" t="str">
        <f t="shared" si="40"/>
        <v>2020Juan Carlos Vergara</v>
      </c>
      <c r="B327" s="8" t="str">
        <f t="shared" si="41"/>
        <v>noJuan Carlos Vergara</v>
      </c>
      <c r="C327" s="8" t="str">
        <f t="shared" si="42"/>
        <v>noJuan Carlos Vergara</v>
      </c>
      <c r="D327" s="8" t="str">
        <f t="shared" si="43"/>
        <v>noJuan Carlos Vergara</v>
      </c>
      <c r="E327" s="8" t="str">
        <f t="shared" si="44"/>
        <v>noJuan Carlos Vergara</v>
      </c>
      <c r="F327" s="8" t="str">
        <f t="shared" si="45"/>
        <v>noJuan Carlos Vergara</v>
      </c>
      <c r="G327" s="14">
        <v>12</v>
      </c>
      <c r="H327" s="10" t="s">
        <v>460</v>
      </c>
      <c r="I327" s="9" t="s">
        <v>478</v>
      </c>
      <c r="J327" s="11">
        <v>43809</v>
      </c>
      <c r="K327" s="9" t="s">
        <v>482</v>
      </c>
      <c r="L327" s="9" t="s">
        <v>49</v>
      </c>
      <c r="M327" s="25">
        <v>2019</v>
      </c>
      <c r="N327" s="21" t="str">
        <f t="shared" si="46"/>
        <v>no</v>
      </c>
      <c r="O327" s="21" t="str">
        <f>IF(AND($M327&lt;=O$1,$T327&gt;=O$1),O$1,"no")</f>
        <v>no</v>
      </c>
      <c r="P327" s="21" t="str">
        <f>IF(AND($M327&lt;=P$1,$T327&gt;=P$1),P$1,"no")</f>
        <v>no</v>
      </c>
      <c r="Q327" s="21" t="str">
        <f>IF(AND($M327&lt;=Q$1,$T327&gt;=Q$1),Q$1,"no")</f>
        <v>no</v>
      </c>
      <c r="R327" s="21" t="str">
        <f t="shared" si="47"/>
        <v>no</v>
      </c>
      <c r="S327" s="21">
        <f>IF(AND($M327&lt;=S$1,$T327&gt;=S$1),S$1,"no")</f>
        <v>2020</v>
      </c>
      <c r="T327" s="9" t="s">
        <v>50</v>
      </c>
      <c r="U327" s="9" t="s">
        <v>18</v>
      </c>
      <c r="V327" s="9">
        <v>0</v>
      </c>
      <c r="W327" s="9" t="s">
        <v>35</v>
      </c>
      <c r="X327" s="9">
        <v>0</v>
      </c>
      <c r="Y327" s="9">
        <v>1</v>
      </c>
      <c r="Z327" s="9">
        <v>0</v>
      </c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</row>
    <row r="328" spans="1:47" ht="12.75">
      <c r="A328" s="8" t="str">
        <f t="shared" si="40"/>
        <v>2020Gabriela Asís</v>
      </c>
      <c r="B328" s="8" t="str">
        <f t="shared" si="41"/>
        <v>noGabriela Asís</v>
      </c>
      <c r="C328" s="8" t="str">
        <f t="shared" si="42"/>
        <v>noGabriela Asís</v>
      </c>
      <c r="D328" s="8" t="str">
        <f t="shared" si="43"/>
        <v>noGabriela Asís</v>
      </c>
      <c r="E328" s="8" t="str">
        <f t="shared" si="44"/>
        <v>noGabriela Asís</v>
      </c>
      <c r="F328" s="8" t="str">
        <f t="shared" si="45"/>
        <v>noGabriela Asís</v>
      </c>
      <c r="G328" s="14">
        <v>12</v>
      </c>
      <c r="H328" s="10" t="s">
        <v>460</v>
      </c>
      <c r="I328" s="9" t="s">
        <v>478</v>
      </c>
      <c r="J328" s="11">
        <v>43809</v>
      </c>
      <c r="K328" s="9" t="s">
        <v>483</v>
      </c>
      <c r="L328" s="9" t="s">
        <v>49</v>
      </c>
      <c r="M328" s="25">
        <v>2019</v>
      </c>
      <c r="N328" s="21" t="str">
        <f t="shared" si="46"/>
        <v>no</v>
      </c>
      <c r="O328" s="21" t="str">
        <f>IF(AND($M328&lt;=O$1,$T328&gt;=O$1),O$1,"no")</f>
        <v>no</v>
      </c>
      <c r="P328" s="21" t="str">
        <f>IF(AND($M328&lt;=P$1,$T328&gt;=P$1),P$1,"no")</f>
        <v>no</v>
      </c>
      <c r="Q328" s="21" t="str">
        <f>IF(AND($M328&lt;=Q$1,$T328&gt;=Q$1),Q$1,"no")</f>
        <v>no</v>
      </c>
      <c r="R328" s="21" t="str">
        <f t="shared" si="47"/>
        <v>no</v>
      </c>
      <c r="S328" s="21">
        <f>IF(AND($M328&lt;=S$1,$T328&gt;=S$1),S$1,"no")</f>
        <v>2020</v>
      </c>
      <c r="T328" s="9" t="s">
        <v>50</v>
      </c>
      <c r="U328" s="9" t="s">
        <v>34</v>
      </c>
      <c r="V328" s="9">
        <v>1</v>
      </c>
      <c r="W328" s="9" t="s">
        <v>484</v>
      </c>
      <c r="X328" s="9">
        <v>0</v>
      </c>
      <c r="Y328" s="9">
        <v>1</v>
      </c>
      <c r="Z328" s="9">
        <v>0</v>
      </c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</row>
    <row r="329" spans="1:47" ht="12.75">
      <c r="A329" s="8" t="str">
        <f t="shared" si="40"/>
        <v>2020Gabriela Pedrali</v>
      </c>
      <c r="B329" s="8" t="str">
        <f t="shared" si="41"/>
        <v>noGabriela Pedrali</v>
      </c>
      <c r="C329" s="8" t="str">
        <f t="shared" si="42"/>
        <v>noGabriela Pedrali</v>
      </c>
      <c r="D329" s="8" t="str">
        <f t="shared" si="43"/>
        <v>noGabriela Pedrali</v>
      </c>
      <c r="E329" s="8" t="str">
        <f t="shared" si="44"/>
        <v>noGabriela Pedrali</v>
      </c>
      <c r="F329" s="8" t="str">
        <f t="shared" si="45"/>
        <v>noGabriela Pedrali</v>
      </c>
      <c r="G329" s="14">
        <v>12</v>
      </c>
      <c r="H329" s="10" t="s">
        <v>460</v>
      </c>
      <c r="I329" s="9" t="s">
        <v>478</v>
      </c>
      <c r="J329" s="11">
        <v>43809</v>
      </c>
      <c r="K329" s="9" t="s">
        <v>485</v>
      </c>
      <c r="L329" s="9" t="s">
        <v>49</v>
      </c>
      <c r="M329" s="25">
        <v>2019</v>
      </c>
      <c r="N329" s="21" t="str">
        <f t="shared" si="46"/>
        <v>no</v>
      </c>
      <c r="O329" s="21" t="str">
        <f>IF(AND($M329&lt;=O$1,$T329&gt;=O$1),O$1,"no")</f>
        <v>no</v>
      </c>
      <c r="P329" s="21" t="str">
        <f>IF(AND($M329&lt;=P$1,$T329&gt;=P$1),P$1,"no")</f>
        <v>no</v>
      </c>
      <c r="Q329" s="21" t="str">
        <f>IF(AND($M329&lt;=Q$1,$T329&gt;=Q$1),Q$1,"no")</f>
        <v>no</v>
      </c>
      <c r="R329" s="21" t="str">
        <f t="shared" si="47"/>
        <v>no</v>
      </c>
      <c r="S329" s="21">
        <f>IF(AND($M329&lt;=S$1,$T329&gt;=S$1),S$1,"no")</f>
        <v>2020</v>
      </c>
      <c r="T329" s="9" t="s">
        <v>50</v>
      </c>
      <c r="U329" s="9" t="s">
        <v>34</v>
      </c>
      <c r="V329" s="9">
        <v>1</v>
      </c>
      <c r="W329" s="9" t="s">
        <v>486</v>
      </c>
      <c r="X329" s="9">
        <v>0</v>
      </c>
      <c r="Y329" s="9">
        <v>1</v>
      </c>
      <c r="Z329" s="9">
        <v>0</v>
      </c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</row>
    <row r="330" spans="1:47" ht="12.75">
      <c r="A330" s="8" t="str">
        <f t="shared" si="40"/>
        <v>2020Fernando Rejal</v>
      </c>
      <c r="B330" s="8" t="str">
        <f t="shared" si="41"/>
        <v>noFernando Rejal</v>
      </c>
      <c r="C330" s="8" t="str">
        <f t="shared" si="42"/>
        <v>noFernando Rejal</v>
      </c>
      <c r="D330" s="8" t="str">
        <f t="shared" si="43"/>
        <v>noFernando Rejal</v>
      </c>
      <c r="E330" s="8" t="str">
        <f t="shared" si="44"/>
        <v>noFernando Rejal</v>
      </c>
      <c r="F330" s="8" t="str">
        <f t="shared" si="45"/>
        <v>noFernando Rejal</v>
      </c>
      <c r="G330" s="14">
        <v>12</v>
      </c>
      <c r="H330" s="10" t="s">
        <v>460</v>
      </c>
      <c r="I330" s="9" t="s">
        <v>478</v>
      </c>
      <c r="J330" s="11">
        <v>43809</v>
      </c>
      <c r="K330" s="9" t="s">
        <v>470</v>
      </c>
      <c r="L330" s="9" t="s">
        <v>49</v>
      </c>
      <c r="M330" s="25">
        <v>2019</v>
      </c>
      <c r="N330" s="21" t="str">
        <f t="shared" si="46"/>
        <v>no</v>
      </c>
      <c r="O330" s="21" t="str">
        <f>IF(AND($M330&lt;=O$1,$T330&gt;=O$1),O$1,"no")</f>
        <v>no</v>
      </c>
      <c r="P330" s="21" t="str">
        <f>IF(AND($M330&lt;=P$1,$T330&gt;=P$1),P$1,"no")</f>
        <v>no</v>
      </c>
      <c r="Q330" s="21" t="str">
        <f>IF(AND($M330&lt;=Q$1,$T330&gt;=Q$1),Q$1,"no")</f>
        <v>no</v>
      </c>
      <c r="R330" s="21" t="str">
        <f t="shared" si="47"/>
        <v>no</v>
      </c>
      <c r="S330" s="21">
        <f>IF(AND($M330&lt;=S$1,$T330&gt;=S$1),S$1,"no")</f>
        <v>2020</v>
      </c>
      <c r="T330" s="9" t="s">
        <v>50</v>
      </c>
      <c r="U330" s="9" t="s">
        <v>18</v>
      </c>
      <c r="V330" s="9">
        <v>0</v>
      </c>
      <c r="W330" s="9" t="s">
        <v>363</v>
      </c>
      <c r="X330" s="9">
        <v>0</v>
      </c>
      <c r="Y330" s="9">
        <v>1</v>
      </c>
      <c r="Z330" s="9">
        <v>0</v>
      </c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</row>
    <row r="331" spans="1:47" ht="12.75">
      <c r="A331" s="8" t="str">
        <f t="shared" si="40"/>
        <v>2020Adolfo Scaglioni</v>
      </c>
      <c r="B331" s="8" t="str">
        <f t="shared" si="41"/>
        <v>noAdolfo Scaglioni</v>
      </c>
      <c r="C331" s="8" t="str">
        <f t="shared" si="42"/>
        <v>noAdolfo Scaglioni</v>
      </c>
      <c r="D331" s="8" t="str">
        <f t="shared" si="43"/>
        <v>noAdolfo Scaglioni</v>
      </c>
      <c r="E331" s="8" t="str">
        <f t="shared" si="44"/>
        <v>noAdolfo Scaglioni</v>
      </c>
      <c r="F331" s="8" t="str">
        <f t="shared" si="45"/>
        <v>noAdolfo Scaglioni</v>
      </c>
      <c r="G331" s="14">
        <v>12</v>
      </c>
      <c r="H331" s="10" t="s">
        <v>460</v>
      </c>
      <c r="I331" s="9" t="s">
        <v>478</v>
      </c>
      <c r="J331" s="11">
        <v>43809</v>
      </c>
      <c r="K331" s="9" t="s">
        <v>487</v>
      </c>
      <c r="L331" s="9" t="s">
        <v>49</v>
      </c>
      <c r="M331" s="25">
        <v>2019</v>
      </c>
      <c r="N331" s="21" t="str">
        <f t="shared" si="46"/>
        <v>no</v>
      </c>
      <c r="O331" s="21" t="str">
        <f>IF(AND($M331&lt;=O$1,$T331&gt;=O$1),O$1,"no")</f>
        <v>no</v>
      </c>
      <c r="P331" s="21" t="str">
        <f>IF(AND($M331&lt;=P$1,$T331&gt;=P$1),P$1,"no")</f>
        <v>no</v>
      </c>
      <c r="Q331" s="21" t="str">
        <f>IF(AND($M331&lt;=Q$1,$T331&gt;=Q$1),Q$1,"no")</f>
        <v>no</v>
      </c>
      <c r="R331" s="21" t="str">
        <f t="shared" si="47"/>
        <v>no</v>
      </c>
      <c r="S331" s="21">
        <f>IF(AND($M331&lt;=S$1,$T331&gt;=S$1),S$1,"no")</f>
        <v>2020</v>
      </c>
      <c r="T331" s="9" t="s">
        <v>50</v>
      </c>
      <c r="U331" s="9" t="s">
        <v>18</v>
      </c>
      <c r="V331" s="9">
        <v>0</v>
      </c>
      <c r="W331" s="9" t="s">
        <v>488</v>
      </c>
      <c r="X331" s="9">
        <v>0</v>
      </c>
      <c r="Y331" s="9">
        <v>1</v>
      </c>
      <c r="Z331" s="9">
        <v>0</v>
      </c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</row>
    <row r="332" spans="1:47" ht="12.75">
      <c r="A332" s="8" t="str">
        <f t="shared" si="40"/>
        <v>2020Gustavo Luna</v>
      </c>
      <c r="B332" s="8" t="str">
        <f t="shared" si="41"/>
        <v>noGustavo Luna</v>
      </c>
      <c r="C332" s="8" t="str">
        <f t="shared" si="42"/>
        <v>noGustavo Luna</v>
      </c>
      <c r="D332" s="8" t="str">
        <f t="shared" si="43"/>
        <v>noGustavo Luna</v>
      </c>
      <c r="E332" s="8" t="str">
        <f t="shared" si="44"/>
        <v>noGustavo Luna</v>
      </c>
      <c r="F332" s="8" t="str">
        <f t="shared" si="45"/>
        <v>noGustavo Luna</v>
      </c>
      <c r="G332" s="14">
        <v>12</v>
      </c>
      <c r="H332" s="10" t="s">
        <v>460</v>
      </c>
      <c r="I332" s="9" t="s">
        <v>478</v>
      </c>
      <c r="J332" s="11">
        <v>43809</v>
      </c>
      <c r="K332" s="9" t="s">
        <v>489</v>
      </c>
      <c r="L332" s="9" t="s">
        <v>49</v>
      </c>
      <c r="M332" s="25">
        <v>2019</v>
      </c>
      <c r="N332" s="21" t="str">
        <f t="shared" si="46"/>
        <v>no</v>
      </c>
      <c r="O332" s="21" t="str">
        <f>IF(AND($M332&lt;=O$1,$T332&gt;=O$1),O$1,"no")</f>
        <v>no</v>
      </c>
      <c r="P332" s="21" t="str">
        <f>IF(AND($M332&lt;=P$1,$T332&gt;=P$1),P$1,"no")</f>
        <v>no</v>
      </c>
      <c r="Q332" s="21" t="str">
        <f>IF(AND($M332&lt;=Q$1,$T332&gt;=Q$1),Q$1,"no")</f>
        <v>no</v>
      </c>
      <c r="R332" s="21" t="str">
        <f t="shared" si="47"/>
        <v>no</v>
      </c>
      <c r="S332" s="21">
        <f>IF(AND($M332&lt;=S$1,$T332&gt;=S$1),S$1,"no")</f>
        <v>2020</v>
      </c>
      <c r="T332" s="9" t="s">
        <v>50</v>
      </c>
      <c r="U332" s="9" t="s">
        <v>18</v>
      </c>
      <c r="V332" s="9">
        <v>0</v>
      </c>
      <c r="W332" s="9" t="s">
        <v>490</v>
      </c>
      <c r="X332" s="9">
        <v>0</v>
      </c>
      <c r="Y332" s="9">
        <v>1</v>
      </c>
      <c r="Z332" s="9">
        <v>0</v>
      </c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</row>
    <row r="333" spans="1:47" ht="12.75">
      <c r="A333" s="8" t="str">
        <f t="shared" si="40"/>
        <v>2020Ariel Puy Soria</v>
      </c>
      <c r="B333" s="8" t="str">
        <f t="shared" si="41"/>
        <v>noAriel Puy Soria</v>
      </c>
      <c r="C333" s="8" t="str">
        <f t="shared" si="42"/>
        <v>noAriel Puy Soria</v>
      </c>
      <c r="D333" s="8" t="str">
        <f t="shared" si="43"/>
        <v>noAriel Puy Soria</v>
      </c>
      <c r="E333" s="8" t="str">
        <f t="shared" si="44"/>
        <v>noAriel Puy Soria</v>
      </c>
      <c r="F333" s="8" t="str">
        <f t="shared" si="45"/>
        <v>noAriel Puy Soria</v>
      </c>
      <c r="G333" s="14">
        <v>12</v>
      </c>
      <c r="H333" s="10" t="s">
        <v>460</v>
      </c>
      <c r="I333" s="9" t="s">
        <v>478</v>
      </c>
      <c r="J333" s="11">
        <v>43809</v>
      </c>
      <c r="K333" s="9" t="s">
        <v>491</v>
      </c>
      <c r="L333" s="9" t="s">
        <v>49</v>
      </c>
      <c r="M333" s="25">
        <v>2019</v>
      </c>
      <c r="N333" s="21" t="str">
        <f t="shared" si="46"/>
        <v>no</v>
      </c>
      <c r="O333" s="21" t="str">
        <f>IF(AND($M333&lt;=O$1,$T333&gt;=O$1),O$1,"no")</f>
        <v>no</v>
      </c>
      <c r="P333" s="21" t="str">
        <f>IF(AND($M333&lt;=P$1,$T333&gt;=P$1),P$1,"no")</f>
        <v>no</v>
      </c>
      <c r="Q333" s="21" t="str">
        <f>IF(AND($M333&lt;=Q$1,$T333&gt;=Q$1),Q$1,"no")</f>
        <v>no</v>
      </c>
      <c r="R333" s="21" t="str">
        <f t="shared" si="47"/>
        <v>no</v>
      </c>
      <c r="S333" s="21">
        <f>IF(AND($M333&lt;=S$1,$T333&gt;=S$1),S$1,"no")</f>
        <v>2020</v>
      </c>
      <c r="T333" s="9" t="s">
        <v>50</v>
      </c>
      <c r="U333" s="9" t="s">
        <v>18</v>
      </c>
      <c r="V333" s="9">
        <v>0</v>
      </c>
      <c r="W333" s="9" t="s">
        <v>492</v>
      </c>
      <c r="X333" s="9">
        <v>0</v>
      </c>
      <c r="Y333" s="9">
        <v>1</v>
      </c>
      <c r="Z333" s="9">
        <v>0</v>
      </c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</row>
    <row r="334" spans="1:47" ht="12.75">
      <c r="A334" s="8" t="str">
        <f t="shared" si="40"/>
        <v>2020Federico Bazán</v>
      </c>
      <c r="B334" s="8" t="str">
        <f t="shared" si="41"/>
        <v>noFederico Bazán</v>
      </c>
      <c r="C334" s="8" t="str">
        <f t="shared" si="42"/>
        <v>noFederico Bazán</v>
      </c>
      <c r="D334" s="8" t="str">
        <f t="shared" si="43"/>
        <v>noFederico Bazán</v>
      </c>
      <c r="E334" s="8" t="str">
        <f t="shared" si="44"/>
        <v>noFederico Bazán</v>
      </c>
      <c r="F334" s="8" t="str">
        <f t="shared" si="45"/>
        <v>noFederico Bazán</v>
      </c>
      <c r="G334" s="14">
        <v>12</v>
      </c>
      <c r="H334" s="10" t="s">
        <v>460</v>
      </c>
      <c r="I334" s="9" t="s">
        <v>478</v>
      </c>
      <c r="J334" s="11">
        <v>43809</v>
      </c>
      <c r="K334" s="9" t="s">
        <v>493</v>
      </c>
      <c r="L334" s="9" t="s">
        <v>49</v>
      </c>
      <c r="M334" s="25">
        <v>2019</v>
      </c>
      <c r="N334" s="21" t="str">
        <f t="shared" si="46"/>
        <v>no</v>
      </c>
      <c r="O334" s="21" t="str">
        <f>IF(AND($M334&lt;=O$1,$T334&gt;=O$1),O$1,"no")</f>
        <v>no</v>
      </c>
      <c r="P334" s="21" t="str">
        <f>IF(AND($M334&lt;=P$1,$T334&gt;=P$1),P$1,"no")</f>
        <v>no</v>
      </c>
      <c r="Q334" s="21" t="str">
        <f>IF(AND($M334&lt;=Q$1,$T334&gt;=Q$1),Q$1,"no")</f>
        <v>no</v>
      </c>
      <c r="R334" s="21" t="str">
        <f t="shared" si="47"/>
        <v>no</v>
      </c>
      <c r="S334" s="21">
        <f>IF(AND($M334&lt;=S$1,$T334&gt;=S$1),S$1,"no")</f>
        <v>2020</v>
      </c>
      <c r="T334" s="9" t="s">
        <v>50</v>
      </c>
      <c r="U334" s="9" t="s">
        <v>18</v>
      </c>
      <c r="V334" s="9">
        <v>0</v>
      </c>
      <c r="W334" s="9" t="s">
        <v>494</v>
      </c>
      <c r="X334" s="9">
        <v>0</v>
      </c>
      <c r="Y334" s="9">
        <v>1</v>
      </c>
      <c r="Z334" s="9">
        <v>0</v>
      </c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</row>
    <row r="335" spans="1:47" ht="12.75">
      <c r="A335" s="8" t="str">
        <f t="shared" si="40"/>
        <v>2020Juan Velardez</v>
      </c>
      <c r="B335" s="8" t="str">
        <f t="shared" si="41"/>
        <v>noJuan Velardez</v>
      </c>
      <c r="C335" s="8" t="str">
        <f t="shared" si="42"/>
        <v>noJuan Velardez</v>
      </c>
      <c r="D335" s="8" t="str">
        <f t="shared" si="43"/>
        <v>noJuan Velardez</v>
      </c>
      <c r="E335" s="8" t="str">
        <f t="shared" si="44"/>
        <v>noJuan Velardez</v>
      </c>
      <c r="F335" s="8" t="str">
        <f t="shared" si="45"/>
        <v>noJuan Velardez</v>
      </c>
      <c r="G335" s="14">
        <v>12</v>
      </c>
      <c r="H335" s="10" t="s">
        <v>460</v>
      </c>
      <c r="I335" s="9" t="s">
        <v>478</v>
      </c>
      <c r="J335" s="11">
        <v>43809</v>
      </c>
      <c r="K335" s="9" t="s">
        <v>466</v>
      </c>
      <c r="L335" s="9" t="s">
        <v>49</v>
      </c>
      <c r="M335" s="25">
        <v>2019</v>
      </c>
      <c r="N335" s="21" t="str">
        <f t="shared" si="46"/>
        <v>no</v>
      </c>
      <c r="O335" s="21" t="str">
        <f>IF(AND($M335&lt;=O$1,$T335&gt;=O$1),O$1,"no")</f>
        <v>no</v>
      </c>
      <c r="P335" s="21" t="str">
        <f>IF(AND($M335&lt;=P$1,$T335&gt;=P$1),P$1,"no")</f>
        <v>no</v>
      </c>
      <c r="Q335" s="21" t="str">
        <f>IF(AND($M335&lt;=Q$1,$T335&gt;=Q$1),Q$1,"no")</f>
        <v>no</v>
      </c>
      <c r="R335" s="21" t="str">
        <f t="shared" si="47"/>
        <v>no</v>
      </c>
      <c r="S335" s="21">
        <f>IF(AND($M335&lt;=S$1,$T335&gt;=S$1),S$1,"no")</f>
        <v>2020</v>
      </c>
      <c r="T335" s="9" t="s">
        <v>50</v>
      </c>
      <c r="U335" s="9" t="s">
        <v>18</v>
      </c>
      <c r="V335" s="9">
        <v>0</v>
      </c>
      <c r="W335" s="9" t="s">
        <v>495</v>
      </c>
      <c r="X335" s="9">
        <v>0</v>
      </c>
      <c r="Y335" s="9">
        <v>1</v>
      </c>
      <c r="Z335" s="9">
        <v>0</v>
      </c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</row>
    <row r="336" spans="1:47" ht="12.75">
      <c r="A336" s="8" t="str">
        <f t="shared" si="40"/>
        <v>2020Jorge Quintero</v>
      </c>
      <c r="B336" s="8" t="str">
        <f t="shared" si="41"/>
        <v>noJorge Quintero</v>
      </c>
      <c r="C336" s="8" t="str">
        <f t="shared" si="42"/>
        <v>noJorge Quintero</v>
      </c>
      <c r="D336" s="8" t="str">
        <f t="shared" si="43"/>
        <v>noJorge Quintero</v>
      </c>
      <c r="E336" s="8" t="str">
        <f t="shared" si="44"/>
        <v>noJorge Quintero</v>
      </c>
      <c r="F336" s="8" t="str">
        <f t="shared" si="45"/>
        <v>noJorge Quintero</v>
      </c>
      <c r="G336" s="14">
        <v>12</v>
      </c>
      <c r="H336" s="10" t="s">
        <v>460</v>
      </c>
      <c r="I336" s="9" t="s">
        <v>478</v>
      </c>
      <c r="J336" s="11">
        <v>43809</v>
      </c>
      <c r="K336" s="9" t="s">
        <v>477</v>
      </c>
      <c r="L336" s="9" t="s">
        <v>49</v>
      </c>
      <c r="M336" s="25">
        <v>2019</v>
      </c>
      <c r="N336" s="21" t="str">
        <f t="shared" si="46"/>
        <v>no</v>
      </c>
      <c r="O336" s="21" t="str">
        <f>IF(AND($M336&lt;=O$1,$T336&gt;=O$1),O$1,"no")</f>
        <v>no</v>
      </c>
      <c r="P336" s="21" t="str">
        <f>IF(AND($M336&lt;=P$1,$T336&gt;=P$1),P$1,"no")</f>
        <v>no</v>
      </c>
      <c r="Q336" s="21" t="str">
        <f>IF(AND($M336&lt;=Q$1,$T336&gt;=Q$1),Q$1,"no")</f>
        <v>no</v>
      </c>
      <c r="R336" s="21" t="str">
        <f t="shared" si="47"/>
        <v>no</v>
      </c>
      <c r="S336" s="21">
        <f>IF(AND($M336&lt;=S$1,$T336&gt;=S$1),S$1,"no")</f>
        <v>2020</v>
      </c>
      <c r="T336" s="9" t="s">
        <v>50</v>
      </c>
      <c r="U336" s="9" t="s">
        <v>18</v>
      </c>
      <c r="V336" s="9">
        <v>0</v>
      </c>
      <c r="W336" s="9" t="s">
        <v>175</v>
      </c>
      <c r="X336" s="9">
        <v>0</v>
      </c>
      <c r="Y336" s="9">
        <v>1</v>
      </c>
      <c r="Z336" s="9">
        <v>0</v>
      </c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</row>
    <row r="337" spans="1:47" ht="12.75">
      <c r="A337" s="8" t="str">
        <f t="shared" si="40"/>
        <v>noDalmiro Garay</v>
      </c>
      <c r="B337" s="8" t="str">
        <f t="shared" si="41"/>
        <v>noDalmiro Garay</v>
      </c>
      <c r="C337" s="8" t="str">
        <f t="shared" si="42"/>
        <v>2018Dalmiro Garay</v>
      </c>
      <c r="D337" s="8" t="str">
        <f t="shared" si="43"/>
        <v>2017Dalmiro Garay</v>
      </c>
      <c r="E337" s="8" t="str">
        <f t="shared" si="44"/>
        <v>2016Dalmiro Garay</v>
      </c>
      <c r="F337" s="8" t="str">
        <f t="shared" si="45"/>
        <v>2015Dalmiro Garay</v>
      </c>
      <c r="G337" s="14">
        <v>13</v>
      </c>
      <c r="H337" s="12" t="s">
        <v>496</v>
      </c>
      <c r="I337" s="14" t="s">
        <v>497</v>
      </c>
      <c r="J337" s="15">
        <v>42347</v>
      </c>
      <c r="K337" s="14" t="s">
        <v>498</v>
      </c>
      <c r="L337" s="14" t="s">
        <v>499</v>
      </c>
      <c r="M337" s="25">
        <v>2015</v>
      </c>
      <c r="N337" s="21">
        <f t="shared" si="46"/>
        <v>2015</v>
      </c>
      <c r="O337" s="21">
        <f>IF(AND($M337&lt;=O$1,$T337&gt;=O$1),O$1,"no")</f>
        <v>2016</v>
      </c>
      <c r="P337" s="21">
        <f>IF(AND($M337&lt;=P$1,$T337&gt;=P$1),P$1,"no")</f>
        <v>2017</v>
      </c>
      <c r="Q337" s="21">
        <f>IF(AND($M337&lt;=Q$1,$T337&gt;=Q$1),Q$1,"no")</f>
        <v>2018</v>
      </c>
      <c r="R337" s="21" t="str">
        <f t="shared" si="47"/>
        <v>no</v>
      </c>
      <c r="S337" s="21" t="str">
        <f>IF(AND($M337&lt;=S$1,$T337&gt;=S$1),S$1,"no")</f>
        <v>no</v>
      </c>
      <c r="T337" s="14">
        <v>2018</v>
      </c>
      <c r="U337" s="14" t="s">
        <v>18</v>
      </c>
      <c r="V337" s="14">
        <v>0</v>
      </c>
      <c r="W337" s="14" t="s">
        <v>500</v>
      </c>
      <c r="X337" s="14">
        <v>0</v>
      </c>
      <c r="Y337" s="14">
        <v>1</v>
      </c>
      <c r="Z337" s="14">
        <v>0</v>
      </c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</row>
    <row r="338" spans="1:47" ht="12.75">
      <c r="A338" s="8" t="str">
        <f t="shared" si="40"/>
        <v>noGianni Venier</v>
      </c>
      <c r="B338" s="8" t="str">
        <f t="shared" si="41"/>
        <v>2019Gianni Venier</v>
      </c>
      <c r="C338" s="8" t="str">
        <f t="shared" si="42"/>
        <v>2018Gianni Venier</v>
      </c>
      <c r="D338" s="8" t="str">
        <f t="shared" si="43"/>
        <v>2017Gianni Venier</v>
      </c>
      <c r="E338" s="8" t="str">
        <f t="shared" si="44"/>
        <v>2016Gianni Venier</v>
      </c>
      <c r="F338" s="8" t="str">
        <f t="shared" si="45"/>
        <v>2015Gianni Venier</v>
      </c>
      <c r="G338" s="14">
        <v>13</v>
      </c>
      <c r="H338" s="12" t="s">
        <v>496</v>
      </c>
      <c r="I338" s="14" t="s">
        <v>497</v>
      </c>
      <c r="J338" s="15">
        <v>42347</v>
      </c>
      <c r="K338" s="14" t="s">
        <v>501</v>
      </c>
      <c r="L338" s="14" t="s">
        <v>499</v>
      </c>
      <c r="M338" s="25">
        <v>2015</v>
      </c>
      <c r="N338" s="21">
        <f t="shared" si="46"/>
        <v>2015</v>
      </c>
      <c r="O338" s="21">
        <f>IF(AND($M338&lt;=O$1,$T338&gt;=O$1),O$1,"no")</f>
        <v>2016</v>
      </c>
      <c r="P338" s="21">
        <f>IF(AND($M338&lt;=P$1,$T338&gt;=P$1),P$1,"no")</f>
        <v>2017</v>
      </c>
      <c r="Q338" s="21">
        <f>IF(AND($M338&lt;=Q$1,$T338&gt;=Q$1),Q$1,"no")</f>
        <v>2018</v>
      </c>
      <c r="R338" s="21">
        <f t="shared" si="47"/>
        <v>2019</v>
      </c>
      <c r="S338" s="21" t="str">
        <f>IF(AND($M338&lt;=S$1,$T338&gt;=S$1),S$1,"no")</f>
        <v>no</v>
      </c>
      <c r="T338" s="14">
        <v>2019</v>
      </c>
      <c r="U338" s="14" t="s">
        <v>18</v>
      </c>
      <c r="V338" s="14">
        <v>0</v>
      </c>
      <c r="W338" s="14" t="s">
        <v>23</v>
      </c>
      <c r="X338" s="14">
        <v>0</v>
      </c>
      <c r="Y338" s="14">
        <v>1</v>
      </c>
      <c r="Z338" s="14">
        <v>0</v>
      </c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</row>
    <row r="339" spans="1:47" ht="12.75">
      <c r="A339" s="8" t="str">
        <f t="shared" si="40"/>
        <v>noPedro Martín Kerchner</v>
      </c>
      <c r="B339" s="8" t="str">
        <f t="shared" si="41"/>
        <v>noPedro Martín Kerchner</v>
      </c>
      <c r="C339" s="8" t="str">
        <f t="shared" si="42"/>
        <v>2018Pedro Martín Kerchner</v>
      </c>
      <c r="D339" s="8" t="str">
        <f t="shared" si="43"/>
        <v>2017Pedro Martín Kerchner</v>
      </c>
      <c r="E339" s="8" t="str">
        <f t="shared" si="44"/>
        <v>2016Pedro Martín Kerchner</v>
      </c>
      <c r="F339" s="8" t="str">
        <f t="shared" si="45"/>
        <v>2015Pedro Martín Kerchner</v>
      </c>
      <c r="G339" s="14">
        <v>13</v>
      </c>
      <c r="H339" s="12" t="s">
        <v>496</v>
      </c>
      <c r="I339" s="14" t="s">
        <v>497</v>
      </c>
      <c r="J339" s="15">
        <v>42347</v>
      </c>
      <c r="K339" s="14" t="s">
        <v>502</v>
      </c>
      <c r="L339" s="14" t="s">
        <v>499</v>
      </c>
      <c r="M339" s="25">
        <v>2015</v>
      </c>
      <c r="N339" s="21">
        <f t="shared" si="46"/>
        <v>2015</v>
      </c>
      <c r="O339" s="21">
        <f>IF(AND($M339&lt;=O$1,$T339&gt;=O$1),O$1,"no")</f>
        <v>2016</v>
      </c>
      <c r="P339" s="21">
        <f>IF(AND($M339&lt;=P$1,$T339&gt;=P$1),P$1,"no")</f>
        <v>2017</v>
      </c>
      <c r="Q339" s="21">
        <f>IF(AND($M339&lt;=Q$1,$T339&gt;=Q$1),Q$1,"no")</f>
        <v>2018</v>
      </c>
      <c r="R339" s="21" t="str">
        <f t="shared" si="47"/>
        <v>no</v>
      </c>
      <c r="S339" s="21" t="str">
        <f>IF(AND($M339&lt;=S$1,$T339&gt;=S$1),S$1,"no")</f>
        <v>no</v>
      </c>
      <c r="T339" s="14">
        <v>2018</v>
      </c>
      <c r="U339" s="14" t="s">
        <v>18</v>
      </c>
      <c r="V339" s="14">
        <v>0</v>
      </c>
      <c r="W339" s="14" t="s">
        <v>59</v>
      </c>
      <c r="X339" s="14">
        <v>0</v>
      </c>
      <c r="Y339" s="14">
        <v>1</v>
      </c>
      <c r="Z339" s="14">
        <v>0</v>
      </c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</row>
    <row r="340" spans="1:47" ht="12.75">
      <c r="A340" s="8" t="str">
        <f t="shared" si="40"/>
        <v>noRubén Giacchi</v>
      </c>
      <c r="B340" s="8" t="str">
        <f t="shared" si="41"/>
        <v>noRubén Giacchi</v>
      </c>
      <c r="C340" s="8" t="str">
        <f t="shared" si="42"/>
        <v>noRubén Giacchi</v>
      </c>
      <c r="D340" s="8" t="str">
        <f t="shared" si="43"/>
        <v>2017Rubén Giacchi</v>
      </c>
      <c r="E340" s="8" t="str">
        <f t="shared" si="44"/>
        <v>2016Rubén Giacchi</v>
      </c>
      <c r="F340" s="8" t="str">
        <f t="shared" si="45"/>
        <v>2015Rubén Giacchi</v>
      </c>
      <c r="G340" s="14">
        <v>13</v>
      </c>
      <c r="H340" s="12" t="s">
        <v>496</v>
      </c>
      <c r="I340" s="14" t="s">
        <v>497</v>
      </c>
      <c r="J340" s="15">
        <v>42347</v>
      </c>
      <c r="K340" s="14" t="s">
        <v>503</v>
      </c>
      <c r="L340" s="14" t="s">
        <v>499</v>
      </c>
      <c r="M340" s="25">
        <v>2015</v>
      </c>
      <c r="N340" s="21">
        <f t="shared" si="46"/>
        <v>2015</v>
      </c>
      <c r="O340" s="21">
        <f>IF(AND($M340&lt;=O$1,$T340&gt;=O$1),O$1,"no")</f>
        <v>2016</v>
      </c>
      <c r="P340" s="21">
        <f>IF(AND($M340&lt;=P$1,$T340&gt;=P$1),P$1,"no")</f>
        <v>2017</v>
      </c>
      <c r="Q340" s="21" t="str">
        <f>IF(AND($M340&lt;=Q$1,$T340&gt;=Q$1),Q$1,"no")</f>
        <v>no</v>
      </c>
      <c r="R340" s="21" t="str">
        <f t="shared" si="47"/>
        <v>no</v>
      </c>
      <c r="S340" s="21" t="str">
        <f>IF(AND($M340&lt;=S$1,$T340&gt;=S$1),S$1,"no")</f>
        <v>no</v>
      </c>
      <c r="T340" s="14">
        <v>2017</v>
      </c>
      <c r="U340" s="14" t="s">
        <v>18</v>
      </c>
      <c r="V340" s="14">
        <v>0</v>
      </c>
      <c r="W340" s="14" t="s">
        <v>504</v>
      </c>
      <c r="X340" s="14">
        <v>1</v>
      </c>
      <c r="Y340" s="14">
        <v>1</v>
      </c>
      <c r="Z340" s="14">
        <v>0</v>
      </c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</row>
    <row r="341" spans="1:47" ht="12.75">
      <c r="A341" s="8" t="str">
        <f t="shared" si="40"/>
        <v>noEnrique Vaquié</v>
      </c>
      <c r="B341" s="8" t="str">
        <f t="shared" si="41"/>
        <v>2019Enrique Vaquié</v>
      </c>
      <c r="C341" s="8" t="str">
        <f t="shared" si="42"/>
        <v>2018Enrique Vaquié</v>
      </c>
      <c r="D341" s="8" t="str">
        <f t="shared" si="43"/>
        <v>2017Enrique Vaquié</v>
      </c>
      <c r="E341" s="8" t="str">
        <f t="shared" si="44"/>
        <v>2016Enrique Vaquié</v>
      </c>
      <c r="F341" s="8" t="str">
        <f t="shared" si="45"/>
        <v>2015Enrique Vaquié</v>
      </c>
      <c r="G341" s="14">
        <v>13</v>
      </c>
      <c r="H341" s="12" t="s">
        <v>496</v>
      </c>
      <c r="I341" s="14" t="s">
        <v>497</v>
      </c>
      <c r="J341" s="15">
        <v>42347</v>
      </c>
      <c r="K341" s="14" t="s">
        <v>505</v>
      </c>
      <c r="L341" s="14" t="s">
        <v>499</v>
      </c>
      <c r="M341" s="25">
        <v>2015</v>
      </c>
      <c r="N341" s="21">
        <f t="shared" si="46"/>
        <v>2015</v>
      </c>
      <c r="O341" s="21">
        <f>IF(AND($M341&lt;=O$1,$T341&gt;=O$1),O$1,"no")</f>
        <v>2016</v>
      </c>
      <c r="P341" s="21">
        <f>IF(AND($M341&lt;=P$1,$T341&gt;=P$1),P$1,"no")</f>
        <v>2017</v>
      </c>
      <c r="Q341" s="21">
        <f>IF(AND($M341&lt;=Q$1,$T341&gt;=Q$1),Q$1,"no")</f>
        <v>2018</v>
      </c>
      <c r="R341" s="21">
        <f t="shared" si="47"/>
        <v>2019</v>
      </c>
      <c r="S341" s="21" t="str">
        <f>IF(AND($M341&lt;=S$1,$T341&gt;=S$1),S$1,"no")</f>
        <v>no</v>
      </c>
      <c r="T341" s="14">
        <v>2019</v>
      </c>
      <c r="U341" s="14" t="s">
        <v>18</v>
      </c>
      <c r="V341" s="14">
        <v>0</v>
      </c>
      <c r="W341" s="14" t="s">
        <v>506</v>
      </c>
      <c r="X341" s="14">
        <v>0</v>
      </c>
      <c r="Y341" s="14">
        <v>1</v>
      </c>
      <c r="Z341" s="14">
        <v>0</v>
      </c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</row>
    <row r="342" spans="1:47" ht="12.75">
      <c r="A342" s="8" t="str">
        <f t="shared" si="40"/>
        <v>noJaime Correas</v>
      </c>
      <c r="B342" s="8" t="str">
        <f t="shared" si="41"/>
        <v>2019Jaime Correas</v>
      </c>
      <c r="C342" s="8" t="str">
        <f t="shared" si="42"/>
        <v>2018Jaime Correas</v>
      </c>
      <c r="D342" s="8" t="str">
        <f t="shared" si="43"/>
        <v>2017Jaime Correas</v>
      </c>
      <c r="E342" s="8" t="str">
        <f t="shared" si="44"/>
        <v>2016Jaime Correas</v>
      </c>
      <c r="F342" s="8" t="str">
        <f t="shared" si="45"/>
        <v>2015Jaime Correas</v>
      </c>
      <c r="G342" s="14">
        <v>13</v>
      </c>
      <c r="H342" s="12" t="s">
        <v>496</v>
      </c>
      <c r="I342" s="14" t="s">
        <v>497</v>
      </c>
      <c r="J342" s="15">
        <v>42347</v>
      </c>
      <c r="K342" s="14" t="s">
        <v>507</v>
      </c>
      <c r="L342" s="14" t="s">
        <v>499</v>
      </c>
      <c r="M342" s="25">
        <v>2015</v>
      </c>
      <c r="N342" s="21">
        <f t="shared" si="46"/>
        <v>2015</v>
      </c>
      <c r="O342" s="21">
        <f>IF(AND($M342&lt;=O$1,$T342&gt;=O$1),O$1,"no")</f>
        <v>2016</v>
      </c>
      <c r="P342" s="21">
        <f>IF(AND($M342&lt;=P$1,$T342&gt;=P$1),P$1,"no")</f>
        <v>2017</v>
      </c>
      <c r="Q342" s="21">
        <f>IF(AND($M342&lt;=Q$1,$T342&gt;=Q$1),Q$1,"no")</f>
        <v>2018</v>
      </c>
      <c r="R342" s="21">
        <f t="shared" si="47"/>
        <v>2019</v>
      </c>
      <c r="S342" s="21" t="str">
        <f>IF(AND($M342&lt;=S$1,$T342&gt;=S$1),S$1,"no")</f>
        <v>no</v>
      </c>
      <c r="T342" s="14">
        <v>2019</v>
      </c>
      <c r="U342" s="14" t="s">
        <v>18</v>
      </c>
      <c r="V342" s="14">
        <v>0</v>
      </c>
      <c r="W342" s="14" t="s">
        <v>508</v>
      </c>
      <c r="X342" s="14">
        <v>0</v>
      </c>
      <c r="Y342" s="14">
        <v>0</v>
      </c>
      <c r="Z342" s="14">
        <v>0</v>
      </c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</row>
    <row r="343" spans="1:47" ht="12.75">
      <c r="A343" s="8" t="str">
        <f t="shared" si="40"/>
        <v>noGabriela Testa</v>
      </c>
      <c r="B343" s="8" t="str">
        <f t="shared" si="41"/>
        <v>2019Gabriela Testa</v>
      </c>
      <c r="C343" s="8" t="str">
        <f t="shared" si="42"/>
        <v>2018Gabriela Testa</v>
      </c>
      <c r="D343" s="8" t="str">
        <f t="shared" si="43"/>
        <v>2017Gabriela Testa</v>
      </c>
      <c r="E343" s="8" t="str">
        <f t="shared" si="44"/>
        <v>2016Gabriela Testa</v>
      </c>
      <c r="F343" s="8" t="str">
        <f t="shared" si="45"/>
        <v>2015Gabriela Testa</v>
      </c>
      <c r="G343" s="14">
        <v>13</v>
      </c>
      <c r="H343" s="12" t="s">
        <v>496</v>
      </c>
      <c r="I343" s="14" t="s">
        <v>497</v>
      </c>
      <c r="J343" s="15">
        <v>42347</v>
      </c>
      <c r="K343" s="14" t="s">
        <v>509</v>
      </c>
      <c r="L343" s="14" t="s">
        <v>499</v>
      </c>
      <c r="M343" s="25">
        <v>2015</v>
      </c>
      <c r="N343" s="21">
        <f t="shared" si="46"/>
        <v>2015</v>
      </c>
      <c r="O343" s="21">
        <f>IF(AND($M343&lt;=O$1,$T343&gt;=O$1),O$1,"no")</f>
        <v>2016</v>
      </c>
      <c r="P343" s="21">
        <f>IF(AND($M343&lt;=P$1,$T343&gt;=P$1),P$1,"no")</f>
        <v>2017</v>
      </c>
      <c r="Q343" s="21">
        <f>IF(AND($M343&lt;=Q$1,$T343&gt;=Q$1),Q$1,"no")</f>
        <v>2018</v>
      </c>
      <c r="R343" s="21">
        <f t="shared" si="47"/>
        <v>2019</v>
      </c>
      <c r="S343" s="21" t="str">
        <f>IF(AND($M343&lt;=S$1,$T343&gt;=S$1),S$1,"no")</f>
        <v>no</v>
      </c>
      <c r="T343" s="14">
        <v>2019</v>
      </c>
      <c r="U343" s="14" t="s">
        <v>34</v>
      </c>
      <c r="V343" s="14">
        <v>1</v>
      </c>
      <c r="W343" s="14" t="s">
        <v>225</v>
      </c>
      <c r="X343" s="14">
        <v>0</v>
      </c>
      <c r="Y343" s="14">
        <v>1</v>
      </c>
      <c r="Z343" s="14">
        <v>0</v>
      </c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</row>
    <row r="344" spans="1:47" ht="12.75">
      <c r="A344" s="8" t="str">
        <f t="shared" si="40"/>
        <v>noClaudia Najul</v>
      </c>
      <c r="B344" s="8" t="str">
        <f t="shared" si="41"/>
        <v>2019Claudia Najul</v>
      </c>
      <c r="C344" s="8" t="str">
        <f t="shared" si="42"/>
        <v>2018Claudia Najul</v>
      </c>
      <c r="D344" s="8" t="str">
        <f t="shared" si="43"/>
        <v>2017Claudia Najul</v>
      </c>
      <c r="E344" s="8" t="str">
        <f t="shared" si="44"/>
        <v>noClaudia Najul</v>
      </c>
      <c r="F344" s="8" t="str">
        <f t="shared" si="45"/>
        <v>noClaudia Najul</v>
      </c>
      <c r="G344" s="14">
        <v>13</v>
      </c>
      <c r="H344" s="12" t="s">
        <v>496</v>
      </c>
      <c r="I344" s="14" t="s">
        <v>497</v>
      </c>
      <c r="J344" s="15">
        <v>42347</v>
      </c>
      <c r="K344" s="14" t="s">
        <v>510</v>
      </c>
      <c r="L344" s="14" t="s">
        <v>499</v>
      </c>
      <c r="M344" s="25">
        <v>2017</v>
      </c>
      <c r="N344" s="21" t="str">
        <f t="shared" si="46"/>
        <v>no</v>
      </c>
      <c r="O344" s="21" t="str">
        <f>IF(AND($M344&lt;=O$1,$T344&gt;=O$1),O$1,"no")</f>
        <v>no</v>
      </c>
      <c r="P344" s="21">
        <f>IF(AND($M344&lt;=P$1,$T344&gt;=P$1),P$1,"no")</f>
        <v>2017</v>
      </c>
      <c r="Q344" s="21">
        <f>IF(AND($M344&lt;=Q$1,$T344&gt;=Q$1),Q$1,"no")</f>
        <v>2018</v>
      </c>
      <c r="R344" s="21">
        <f t="shared" si="47"/>
        <v>2019</v>
      </c>
      <c r="S344" s="21" t="str">
        <f>IF(AND($M344&lt;=S$1,$T344&gt;=S$1),S$1,"no")</f>
        <v>no</v>
      </c>
      <c r="T344" s="14">
        <v>2019</v>
      </c>
      <c r="U344" s="14" t="s">
        <v>34</v>
      </c>
      <c r="V344" s="14">
        <v>1</v>
      </c>
      <c r="W344" s="14" t="s">
        <v>504</v>
      </c>
      <c r="X344" s="14">
        <v>0</v>
      </c>
      <c r="Y344" s="14">
        <v>1</v>
      </c>
      <c r="Z344" s="14">
        <v>0</v>
      </c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</row>
    <row r="345" spans="1:47" ht="12.75">
      <c r="A345" s="8" t="str">
        <f t="shared" si="40"/>
        <v>noLisandro Nieri</v>
      </c>
      <c r="B345" s="8" t="str">
        <f t="shared" si="41"/>
        <v>2019Lisandro Nieri</v>
      </c>
      <c r="C345" s="8" t="str">
        <f t="shared" si="42"/>
        <v>2018Lisandro Nieri</v>
      </c>
      <c r="D345" s="8" t="str">
        <f t="shared" si="43"/>
        <v>noLisandro Nieri</v>
      </c>
      <c r="E345" s="8" t="str">
        <f t="shared" si="44"/>
        <v>noLisandro Nieri</v>
      </c>
      <c r="F345" s="8" t="str">
        <f t="shared" si="45"/>
        <v>noLisandro Nieri</v>
      </c>
      <c r="G345" s="14">
        <v>13</v>
      </c>
      <c r="H345" s="12" t="s">
        <v>496</v>
      </c>
      <c r="I345" s="14" t="s">
        <v>497</v>
      </c>
      <c r="J345" s="15">
        <v>42347</v>
      </c>
      <c r="K345" s="14" t="s">
        <v>521</v>
      </c>
      <c r="L345" s="14" t="s">
        <v>499</v>
      </c>
      <c r="M345" s="25">
        <v>2018</v>
      </c>
      <c r="N345" s="21" t="str">
        <f t="shared" si="46"/>
        <v>no</v>
      </c>
      <c r="O345" s="21" t="str">
        <f>IF(AND($M345&lt;=O$1,$T345&gt;=O$1),O$1,"no")</f>
        <v>no</v>
      </c>
      <c r="P345" s="21" t="str">
        <f>IF(AND($M345&lt;=P$1,$T345&gt;=P$1),P$1,"no")</f>
        <v>no</v>
      </c>
      <c r="Q345" s="21">
        <f>IF(AND($M345&lt;=Q$1,$T345&gt;=Q$1),Q$1,"no")</f>
        <v>2018</v>
      </c>
      <c r="R345" s="21">
        <f t="shared" si="47"/>
        <v>2019</v>
      </c>
      <c r="S345" s="21" t="str">
        <f>IF(AND($M345&lt;=S$1,$T345&gt;=S$1),S$1,"no")</f>
        <v>no</v>
      </c>
      <c r="T345" s="14">
        <v>2019</v>
      </c>
      <c r="U345" s="14" t="s">
        <v>18</v>
      </c>
      <c r="V345" s="14">
        <v>0</v>
      </c>
      <c r="W345" s="14" t="s">
        <v>511</v>
      </c>
      <c r="X345" s="14">
        <v>0</v>
      </c>
      <c r="Y345" s="14">
        <v>1</v>
      </c>
      <c r="Z345" s="14">
        <v>0</v>
      </c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</row>
    <row r="346" spans="1:47" ht="12.75">
      <c r="A346" s="8" t="str">
        <f t="shared" si="40"/>
        <v>noMaría Paula Allasino</v>
      </c>
      <c r="B346" s="8" t="str">
        <f t="shared" si="41"/>
        <v>2019María Paula Allasino</v>
      </c>
      <c r="C346" s="8" t="str">
        <f t="shared" si="42"/>
        <v>2018María Paula Allasino</v>
      </c>
      <c r="D346" s="8" t="str">
        <f t="shared" si="43"/>
        <v>noMaría Paula Allasino</v>
      </c>
      <c r="E346" s="8" t="str">
        <f t="shared" si="44"/>
        <v>noMaría Paula Allasino</v>
      </c>
      <c r="F346" s="8" t="str">
        <f t="shared" si="45"/>
        <v>noMaría Paula Allasino</v>
      </c>
      <c r="G346" s="14">
        <v>13</v>
      </c>
      <c r="H346" s="12" t="s">
        <v>496</v>
      </c>
      <c r="I346" s="14" t="s">
        <v>497</v>
      </c>
      <c r="J346" s="15">
        <v>42347</v>
      </c>
      <c r="K346" s="14" t="s">
        <v>512</v>
      </c>
      <c r="L346" s="14" t="s">
        <v>499</v>
      </c>
      <c r="M346" s="25">
        <v>2018</v>
      </c>
      <c r="N346" s="21" t="str">
        <f t="shared" si="46"/>
        <v>no</v>
      </c>
      <c r="O346" s="21" t="str">
        <f>IF(AND($M346&lt;=O$1,$T346&gt;=O$1),O$1,"no")</f>
        <v>no</v>
      </c>
      <c r="P346" s="21" t="str">
        <f>IF(AND($M346&lt;=P$1,$T346&gt;=P$1),P$1,"no")</f>
        <v>no</v>
      </c>
      <c r="Q346" s="21">
        <f>IF(AND($M346&lt;=Q$1,$T346&gt;=Q$1),Q$1,"no")</f>
        <v>2018</v>
      </c>
      <c r="R346" s="21">
        <f t="shared" si="47"/>
        <v>2019</v>
      </c>
      <c r="S346" s="21" t="str">
        <f>IF(AND($M346&lt;=S$1,$T346&gt;=S$1),S$1,"no")</f>
        <v>no</v>
      </c>
      <c r="T346" s="14">
        <v>2019</v>
      </c>
      <c r="U346" s="14" t="s">
        <v>34</v>
      </c>
      <c r="V346" s="14">
        <v>1</v>
      </c>
      <c r="W346" s="14" t="s">
        <v>59</v>
      </c>
      <c r="X346" s="14">
        <v>0</v>
      </c>
      <c r="Y346" s="14">
        <v>1</v>
      </c>
      <c r="Z346" s="14">
        <v>0</v>
      </c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</row>
    <row r="347" spans="1:47" ht="12.75">
      <c r="A347" s="8" t="str">
        <f t="shared" si="40"/>
        <v>2020José Thomas</v>
      </c>
      <c r="B347" s="8" t="str">
        <f t="shared" si="41"/>
        <v>noJosé Thomas</v>
      </c>
      <c r="C347" s="8" t="str">
        <f t="shared" si="42"/>
        <v>noJosé Thomas</v>
      </c>
      <c r="D347" s="8" t="str">
        <f t="shared" si="43"/>
        <v>noJosé Thomas</v>
      </c>
      <c r="E347" s="8" t="str">
        <f t="shared" si="44"/>
        <v>noJosé Thomas</v>
      </c>
      <c r="F347" s="8" t="str">
        <f t="shared" si="45"/>
        <v>noJosé Thomas</v>
      </c>
      <c r="G347" s="14">
        <v>13</v>
      </c>
      <c r="H347" s="10" t="s">
        <v>496</v>
      </c>
      <c r="I347" s="9" t="s">
        <v>513</v>
      </c>
      <c r="J347" s="11">
        <v>43808</v>
      </c>
      <c r="K347" s="9" t="s">
        <v>514</v>
      </c>
      <c r="L347" s="9" t="s">
        <v>499</v>
      </c>
      <c r="M347" s="25">
        <v>2019</v>
      </c>
      <c r="N347" s="21" t="str">
        <f t="shared" si="46"/>
        <v>no</v>
      </c>
      <c r="O347" s="21" t="str">
        <f>IF(AND($M347&lt;=O$1,$T347&gt;=O$1),O$1,"no")</f>
        <v>no</v>
      </c>
      <c r="P347" s="21" t="str">
        <f>IF(AND($M347&lt;=P$1,$T347&gt;=P$1),P$1,"no")</f>
        <v>no</v>
      </c>
      <c r="Q347" s="21" t="str">
        <f>IF(AND($M347&lt;=Q$1,$T347&gt;=Q$1),Q$1,"no")</f>
        <v>no</v>
      </c>
      <c r="R347" s="21" t="str">
        <f t="shared" si="47"/>
        <v>no</v>
      </c>
      <c r="S347" s="21">
        <f>IF(AND($M347&lt;=S$1,$T347&gt;=S$1),S$1,"no")</f>
        <v>2020</v>
      </c>
      <c r="T347" s="9" t="s">
        <v>50</v>
      </c>
      <c r="U347" s="9" t="s">
        <v>18</v>
      </c>
      <c r="V347" s="9">
        <v>0</v>
      </c>
      <c r="W347" s="9" t="s">
        <v>508</v>
      </c>
      <c r="X347" s="9">
        <v>0</v>
      </c>
      <c r="Y347" s="9">
        <v>0</v>
      </c>
      <c r="Z347" s="9">
        <v>0</v>
      </c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</row>
    <row r="348" spans="1:47" ht="12.75">
      <c r="A348" s="8" t="str">
        <f t="shared" si="40"/>
        <v>2020Víctor Ibañez Rosaz</v>
      </c>
      <c r="B348" s="8" t="str">
        <f t="shared" si="41"/>
        <v>noVíctor Ibañez Rosaz</v>
      </c>
      <c r="C348" s="8" t="str">
        <f t="shared" si="42"/>
        <v>noVíctor Ibañez Rosaz</v>
      </c>
      <c r="D348" s="8" t="str">
        <f t="shared" si="43"/>
        <v>noVíctor Ibañez Rosaz</v>
      </c>
      <c r="E348" s="8" t="str">
        <f t="shared" si="44"/>
        <v>noVíctor Ibañez Rosaz</v>
      </c>
      <c r="F348" s="8" t="str">
        <f t="shared" si="45"/>
        <v>noVíctor Ibañez Rosaz</v>
      </c>
      <c r="G348" s="14">
        <v>13</v>
      </c>
      <c r="H348" s="10" t="s">
        <v>496</v>
      </c>
      <c r="I348" s="9" t="s">
        <v>513</v>
      </c>
      <c r="J348" s="11">
        <v>43808</v>
      </c>
      <c r="K348" s="9" t="s">
        <v>515</v>
      </c>
      <c r="L348" s="9" t="s">
        <v>499</v>
      </c>
      <c r="M348" s="25">
        <v>2019</v>
      </c>
      <c r="N348" s="21" t="str">
        <f t="shared" si="46"/>
        <v>no</v>
      </c>
      <c r="O348" s="21" t="str">
        <f>IF(AND($M348&lt;=O$1,$T348&gt;=O$1),O$1,"no")</f>
        <v>no</v>
      </c>
      <c r="P348" s="21" t="str">
        <f>IF(AND($M348&lt;=P$1,$T348&gt;=P$1),P$1,"no")</f>
        <v>no</v>
      </c>
      <c r="Q348" s="21" t="str">
        <f>IF(AND($M348&lt;=Q$1,$T348&gt;=Q$1),Q$1,"no")</f>
        <v>no</v>
      </c>
      <c r="R348" s="21" t="str">
        <f t="shared" si="47"/>
        <v>no</v>
      </c>
      <c r="S348" s="21">
        <f>IF(AND($M348&lt;=S$1,$T348&gt;=S$1),S$1,"no")</f>
        <v>2020</v>
      </c>
      <c r="T348" s="9" t="s">
        <v>50</v>
      </c>
      <c r="U348" s="9" t="s">
        <v>18</v>
      </c>
      <c r="V348" s="9">
        <v>0</v>
      </c>
      <c r="W348" s="9" t="s">
        <v>41</v>
      </c>
      <c r="X348" s="9">
        <v>0</v>
      </c>
      <c r="Y348" s="9">
        <v>1</v>
      </c>
      <c r="Z348" s="9">
        <v>0</v>
      </c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</row>
    <row r="349" spans="1:47" ht="12.75">
      <c r="A349" s="8" t="str">
        <f t="shared" si="40"/>
        <v>2020Mariana Juri</v>
      </c>
      <c r="B349" s="8" t="str">
        <f t="shared" si="41"/>
        <v>noMariana Juri</v>
      </c>
      <c r="C349" s="8" t="str">
        <f t="shared" si="42"/>
        <v>noMariana Juri</v>
      </c>
      <c r="D349" s="8" t="str">
        <f t="shared" si="43"/>
        <v>noMariana Juri</v>
      </c>
      <c r="E349" s="8" t="str">
        <f t="shared" si="44"/>
        <v>noMariana Juri</v>
      </c>
      <c r="F349" s="8" t="str">
        <f t="shared" si="45"/>
        <v>noMariana Juri</v>
      </c>
      <c r="G349" s="14">
        <v>13</v>
      </c>
      <c r="H349" s="10" t="s">
        <v>496</v>
      </c>
      <c r="I349" s="9" t="s">
        <v>513</v>
      </c>
      <c r="J349" s="11">
        <v>43808</v>
      </c>
      <c r="K349" s="9" t="s">
        <v>912</v>
      </c>
      <c r="L349" s="9" t="s">
        <v>499</v>
      </c>
      <c r="M349" s="25">
        <v>2019</v>
      </c>
      <c r="N349" s="21" t="str">
        <f t="shared" si="46"/>
        <v>no</v>
      </c>
      <c r="O349" s="21" t="str">
        <f>IF(AND($M349&lt;=O$1,$T349&gt;=O$1),O$1,"no")</f>
        <v>no</v>
      </c>
      <c r="P349" s="21" t="str">
        <f>IF(AND($M349&lt;=P$1,$T349&gt;=P$1),P$1,"no")</f>
        <v>no</v>
      </c>
      <c r="Q349" s="21" t="str">
        <f>IF(AND($M349&lt;=Q$1,$T349&gt;=Q$1),Q$1,"no")</f>
        <v>no</v>
      </c>
      <c r="R349" s="21" t="str">
        <f t="shared" si="47"/>
        <v>no</v>
      </c>
      <c r="S349" s="21">
        <f>IF(AND($M349&lt;=S$1,$T349&gt;=S$1),S$1,"no")</f>
        <v>2020</v>
      </c>
      <c r="T349" s="9" t="s">
        <v>50</v>
      </c>
      <c r="U349" s="9" t="s">
        <v>34</v>
      </c>
      <c r="V349" s="9">
        <v>1</v>
      </c>
      <c r="W349" s="9" t="s">
        <v>516</v>
      </c>
      <c r="X349" s="9">
        <v>0</v>
      </c>
      <c r="Y349" s="9">
        <v>1</v>
      </c>
      <c r="Z349" s="9">
        <v>0</v>
      </c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</row>
    <row r="350" spans="1:47" ht="12.75">
      <c r="A350" s="8" t="str">
        <f t="shared" si="40"/>
        <v>2020Ana María Nadal</v>
      </c>
      <c r="B350" s="8" t="str">
        <f t="shared" si="41"/>
        <v>noAna María Nadal</v>
      </c>
      <c r="C350" s="8" t="str">
        <f t="shared" si="42"/>
        <v>noAna María Nadal</v>
      </c>
      <c r="D350" s="8" t="str">
        <f t="shared" si="43"/>
        <v>noAna María Nadal</v>
      </c>
      <c r="E350" s="8" t="str">
        <f t="shared" si="44"/>
        <v>noAna María Nadal</v>
      </c>
      <c r="F350" s="8" t="str">
        <f t="shared" si="45"/>
        <v>noAna María Nadal</v>
      </c>
      <c r="G350" s="14">
        <v>13</v>
      </c>
      <c r="H350" s="10" t="s">
        <v>496</v>
      </c>
      <c r="I350" s="9" t="s">
        <v>513</v>
      </c>
      <c r="J350" s="11">
        <v>43808</v>
      </c>
      <c r="K350" s="9" t="s">
        <v>517</v>
      </c>
      <c r="L350" s="9" t="s">
        <v>499</v>
      </c>
      <c r="M350" s="25">
        <v>2019</v>
      </c>
      <c r="N350" s="21" t="str">
        <f t="shared" si="46"/>
        <v>no</v>
      </c>
      <c r="O350" s="21" t="str">
        <f>IF(AND($M350&lt;=O$1,$T350&gt;=O$1),O$1,"no")</f>
        <v>no</v>
      </c>
      <c r="P350" s="21" t="str">
        <f>IF(AND($M350&lt;=P$1,$T350&gt;=P$1),P$1,"no")</f>
        <v>no</v>
      </c>
      <c r="Q350" s="21" t="str">
        <f>IF(AND($M350&lt;=Q$1,$T350&gt;=Q$1),Q$1,"no")</f>
        <v>no</v>
      </c>
      <c r="R350" s="21" t="str">
        <f t="shared" si="47"/>
        <v>no</v>
      </c>
      <c r="S350" s="21">
        <f>IF(AND($M350&lt;=S$1,$T350&gt;=S$1),S$1,"no")</f>
        <v>2020</v>
      </c>
      <c r="T350" s="9" t="s">
        <v>50</v>
      </c>
      <c r="U350" s="9" t="s">
        <v>34</v>
      </c>
      <c r="V350" s="9">
        <v>1</v>
      </c>
      <c r="W350" s="9" t="s">
        <v>504</v>
      </c>
      <c r="X350" s="9">
        <v>0</v>
      </c>
      <c r="Y350" s="9">
        <v>1</v>
      </c>
      <c r="Z350" s="9">
        <v>0</v>
      </c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</row>
    <row r="351" spans="1:47" ht="12.75">
      <c r="A351" s="8" t="str">
        <f t="shared" si="40"/>
        <v>2020Enrique Vaquié</v>
      </c>
      <c r="B351" s="8" t="str">
        <f t="shared" si="41"/>
        <v>noEnrique Vaquié</v>
      </c>
      <c r="C351" s="8" t="str">
        <f t="shared" si="42"/>
        <v>noEnrique Vaquié</v>
      </c>
      <c r="D351" s="8" t="str">
        <f t="shared" si="43"/>
        <v>noEnrique Vaquié</v>
      </c>
      <c r="E351" s="8" t="str">
        <f t="shared" si="44"/>
        <v>noEnrique Vaquié</v>
      </c>
      <c r="F351" s="8" t="str">
        <f t="shared" si="45"/>
        <v>noEnrique Vaquié</v>
      </c>
      <c r="G351" s="14">
        <v>13</v>
      </c>
      <c r="H351" s="10" t="s">
        <v>496</v>
      </c>
      <c r="I351" s="9" t="s">
        <v>513</v>
      </c>
      <c r="J351" s="11">
        <v>43808</v>
      </c>
      <c r="K351" s="9" t="s">
        <v>505</v>
      </c>
      <c r="L351" s="9" t="s">
        <v>499</v>
      </c>
      <c r="M351" s="25">
        <v>2019</v>
      </c>
      <c r="N351" s="21" t="str">
        <f t="shared" si="46"/>
        <v>no</v>
      </c>
      <c r="O351" s="21" t="str">
        <f>IF(AND($M351&lt;=O$1,$T351&gt;=O$1),O$1,"no")</f>
        <v>no</v>
      </c>
      <c r="P351" s="21" t="str">
        <f>IF(AND($M351&lt;=P$1,$T351&gt;=P$1),P$1,"no")</f>
        <v>no</v>
      </c>
      <c r="Q351" s="21" t="str">
        <f>IF(AND($M351&lt;=Q$1,$T351&gt;=Q$1),Q$1,"no")</f>
        <v>no</v>
      </c>
      <c r="R351" s="21" t="str">
        <f t="shared" si="47"/>
        <v>no</v>
      </c>
      <c r="S351" s="21">
        <f>IF(AND($M351&lt;=S$1,$T351&gt;=S$1),S$1,"no")</f>
        <v>2020</v>
      </c>
      <c r="T351" s="9" t="s">
        <v>50</v>
      </c>
      <c r="U351" s="9" t="s">
        <v>18</v>
      </c>
      <c r="V351" s="9">
        <v>0</v>
      </c>
      <c r="W351" s="9" t="s">
        <v>518</v>
      </c>
      <c r="X351" s="9">
        <v>0</v>
      </c>
      <c r="Y351" s="9">
        <v>1</v>
      </c>
      <c r="Z351" s="9">
        <v>0</v>
      </c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</row>
    <row r="352" spans="1:47" ht="12.75">
      <c r="A352" s="8" t="str">
        <f t="shared" si="40"/>
        <v>2020Mario Isgro</v>
      </c>
      <c r="B352" s="8" t="str">
        <f t="shared" si="41"/>
        <v>noMario Isgro</v>
      </c>
      <c r="C352" s="8" t="str">
        <f t="shared" si="42"/>
        <v>noMario Isgro</v>
      </c>
      <c r="D352" s="8" t="str">
        <f t="shared" si="43"/>
        <v>noMario Isgro</v>
      </c>
      <c r="E352" s="8" t="str">
        <f t="shared" si="44"/>
        <v>noMario Isgro</v>
      </c>
      <c r="F352" s="8" t="str">
        <f t="shared" si="45"/>
        <v>noMario Isgro</v>
      </c>
      <c r="G352" s="14">
        <v>13</v>
      </c>
      <c r="H352" s="10" t="s">
        <v>496</v>
      </c>
      <c r="I352" s="9" t="s">
        <v>513</v>
      </c>
      <c r="J352" s="11">
        <v>43808</v>
      </c>
      <c r="K352" s="9" t="s">
        <v>519</v>
      </c>
      <c r="L352" s="9" t="s">
        <v>499</v>
      </c>
      <c r="M352" s="25">
        <v>2019</v>
      </c>
      <c r="N352" s="21" t="str">
        <f t="shared" si="46"/>
        <v>no</v>
      </c>
      <c r="O352" s="21" t="str">
        <f>IF(AND($M352&lt;=O$1,$T352&gt;=O$1),O$1,"no")</f>
        <v>no</v>
      </c>
      <c r="P352" s="21" t="str">
        <f>IF(AND($M352&lt;=P$1,$T352&gt;=P$1),P$1,"no")</f>
        <v>no</v>
      </c>
      <c r="Q352" s="21" t="str">
        <f>IF(AND($M352&lt;=Q$1,$T352&gt;=Q$1),Q$1,"no")</f>
        <v>no</v>
      </c>
      <c r="R352" s="21" t="str">
        <f t="shared" si="47"/>
        <v>no</v>
      </c>
      <c r="S352" s="21">
        <f>IF(AND($M352&lt;=S$1,$T352&gt;=S$1),S$1,"no")</f>
        <v>2020</v>
      </c>
      <c r="T352" s="9" t="s">
        <v>50</v>
      </c>
      <c r="U352" s="9" t="s">
        <v>18</v>
      </c>
      <c r="V352" s="9">
        <v>0</v>
      </c>
      <c r="W352" s="9" t="s">
        <v>520</v>
      </c>
      <c r="X352" s="9">
        <v>0</v>
      </c>
      <c r="Y352" s="9">
        <v>1</v>
      </c>
      <c r="Z352" s="9">
        <v>0</v>
      </c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</row>
    <row r="353" spans="1:47" ht="12.75">
      <c r="A353" s="8" t="str">
        <f t="shared" si="40"/>
        <v>2020Lisandro Nieri</v>
      </c>
      <c r="B353" s="8" t="str">
        <f t="shared" si="41"/>
        <v>noLisandro Nieri</v>
      </c>
      <c r="C353" s="8" t="str">
        <f t="shared" si="42"/>
        <v>noLisandro Nieri</v>
      </c>
      <c r="D353" s="8" t="str">
        <f t="shared" si="43"/>
        <v>noLisandro Nieri</v>
      </c>
      <c r="E353" s="8" t="str">
        <f t="shared" si="44"/>
        <v>noLisandro Nieri</v>
      </c>
      <c r="F353" s="8" t="str">
        <f t="shared" si="45"/>
        <v>noLisandro Nieri</v>
      </c>
      <c r="G353" s="14">
        <v>13</v>
      </c>
      <c r="H353" s="10" t="s">
        <v>496</v>
      </c>
      <c r="I353" s="9" t="s">
        <v>513</v>
      </c>
      <c r="J353" s="11">
        <v>43808</v>
      </c>
      <c r="K353" s="9" t="s">
        <v>521</v>
      </c>
      <c r="L353" s="9" t="s">
        <v>499</v>
      </c>
      <c r="M353" s="25">
        <v>2019</v>
      </c>
      <c r="N353" s="21" t="str">
        <f t="shared" si="46"/>
        <v>no</v>
      </c>
      <c r="O353" s="21" t="str">
        <f>IF(AND($M353&lt;=O$1,$T353&gt;=O$1),O$1,"no")</f>
        <v>no</v>
      </c>
      <c r="P353" s="21" t="str">
        <f>IF(AND($M353&lt;=P$1,$T353&gt;=P$1),P$1,"no")</f>
        <v>no</v>
      </c>
      <c r="Q353" s="21" t="str">
        <f>IF(AND($M353&lt;=Q$1,$T353&gt;=Q$1),Q$1,"no")</f>
        <v>no</v>
      </c>
      <c r="R353" s="21" t="str">
        <f t="shared" si="47"/>
        <v>no</v>
      </c>
      <c r="S353" s="21">
        <f>IF(AND($M353&lt;=S$1,$T353&gt;=S$1),S$1,"no")</f>
        <v>2020</v>
      </c>
      <c r="T353" s="9" t="s">
        <v>50</v>
      </c>
      <c r="U353" s="9" t="s">
        <v>18</v>
      </c>
      <c r="V353" s="9">
        <v>0</v>
      </c>
      <c r="W353" s="9" t="s">
        <v>59</v>
      </c>
      <c r="X353" s="9">
        <v>0</v>
      </c>
      <c r="Y353" s="9">
        <v>1</v>
      </c>
      <c r="Z353" s="9">
        <v>0</v>
      </c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</row>
    <row r="354" spans="1:47" ht="12.75">
      <c r="A354" s="8" t="str">
        <f t="shared" si="40"/>
        <v>2020Raúl Levrino</v>
      </c>
      <c r="B354" s="8" t="str">
        <f t="shared" si="41"/>
        <v>noRaúl Levrino</v>
      </c>
      <c r="C354" s="8" t="str">
        <f t="shared" si="42"/>
        <v>noRaúl Levrino</v>
      </c>
      <c r="D354" s="8" t="str">
        <f t="shared" si="43"/>
        <v>noRaúl Levrino</v>
      </c>
      <c r="E354" s="8" t="str">
        <f t="shared" si="44"/>
        <v>noRaúl Levrino</v>
      </c>
      <c r="F354" s="8" t="str">
        <f t="shared" si="45"/>
        <v>noRaúl Levrino</v>
      </c>
      <c r="G354" s="14">
        <v>13</v>
      </c>
      <c r="H354" s="10" t="s">
        <v>496</v>
      </c>
      <c r="I354" s="9" t="s">
        <v>513</v>
      </c>
      <c r="J354" s="11">
        <v>43808</v>
      </c>
      <c r="K354" s="9" t="s">
        <v>522</v>
      </c>
      <c r="L354" s="9" t="s">
        <v>499</v>
      </c>
      <c r="M354" s="25">
        <v>2019</v>
      </c>
      <c r="N354" s="21" t="str">
        <f t="shared" si="46"/>
        <v>no</v>
      </c>
      <c r="O354" s="21" t="str">
        <f>IF(AND($M354&lt;=O$1,$T354&gt;=O$1),O$1,"no")</f>
        <v>no</v>
      </c>
      <c r="P354" s="21" t="str">
        <f>IF(AND($M354&lt;=P$1,$T354&gt;=P$1),P$1,"no")</f>
        <v>no</v>
      </c>
      <c r="Q354" s="21" t="str">
        <f>IF(AND($M354&lt;=Q$1,$T354&gt;=Q$1),Q$1,"no")</f>
        <v>no</v>
      </c>
      <c r="R354" s="21" t="str">
        <f t="shared" si="47"/>
        <v>no</v>
      </c>
      <c r="S354" s="21">
        <f>IF(AND($M354&lt;=S$1,$T354&gt;=S$1),S$1,"no")</f>
        <v>2020</v>
      </c>
      <c r="T354" s="9" t="s">
        <v>50</v>
      </c>
      <c r="U354" s="9" t="s">
        <v>18</v>
      </c>
      <c r="V354" s="9">
        <v>0</v>
      </c>
      <c r="W354" s="9" t="s">
        <v>23</v>
      </c>
      <c r="X354" s="9">
        <v>0</v>
      </c>
      <c r="Y354" s="9">
        <v>1</v>
      </c>
      <c r="Z354" s="9">
        <v>0</v>
      </c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</row>
    <row r="355" spans="1:47" ht="12.75">
      <c r="A355" s="8" t="str">
        <f t="shared" si="40"/>
        <v>noAdolfo Pischik</v>
      </c>
      <c r="B355" s="8" t="str">
        <f t="shared" si="41"/>
        <v>2019Adolfo Pischik</v>
      </c>
      <c r="C355" s="8" t="str">
        <f t="shared" si="42"/>
        <v>2018Adolfo Pischik</v>
      </c>
      <c r="D355" s="8" t="str">
        <f t="shared" si="43"/>
        <v>2017Adolfo Pischik</v>
      </c>
      <c r="E355" s="8" t="str">
        <f t="shared" si="44"/>
        <v>2016Adolfo Pischik</v>
      </c>
      <c r="F355" s="8" t="str">
        <f t="shared" si="45"/>
        <v>2015Adolfo Pischik</v>
      </c>
      <c r="G355" s="14">
        <v>14</v>
      </c>
      <c r="H355" s="12" t="s">
        <v>523</v>
      </c>
      <c r="I355" s="14" t="s">
        <v>524</v>
      </c>
      <c r="J355" s="15">
        <v>42348</v>
      </c>
      <c r="K355" s="14" t="s">
        <v>544</v>
      </c>
      <c r="L355" s="14" t="s">
        <v>525</v>
      </c>
      <c r="M355" s="25">
        <v>2015</v>
      </c>
      <c r="N355" s="21">
        <f t="shared" si="46"/>
        <v>2015</v>
      </c>
      <c r="O355" s="21">
        <f>IF(AND($M355&lt;=O$1,$T355&gt;=O$1),O$1,"no")</f>
        <v>2016</v>
      </c>
      <c r="P355" s="21">
        <f>IF(AND($M355&lt;=P$1,$T355&gt;=P$1),P$1,"no")</f>
        <v>2017</v>
      </c>
      <c r="Q355" s="21">
        <f>IF(AND($M355&lt;=Q$1,$T355&gt;=Q$1),Q$1,"no")</f>
        <v>2018</v>
      </c>
      <c r="R355" s="21">
        <f t="shared" si="47"/>
        <v>2019</v>
      </c>
      <c r="S355" s="21" t="str">
        <f>IF(AND($M355&lt;=S$1,$T355&gt;=S$1),S$1,"no")</f>
        <v>no</v>
      </c>
      <c r="T355" s="14">
        <v>2019</v>
      </c>
      <c r="U355" s="14" t="s">
        <v>18</v>
      </c>
      <c r="V355" s="14">
        <v>0</v>
      </c>
      <c r="W355" s="14" t="s">
        <v>526</v>
      </c>
      <c r="X355" s="14">
        <v>0</v>
      </c>
      <c r="Y355" s="14">
        <v>0</v>
      </c>
      <c r="Z355" s="14">
        <v>1</v>
      </c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</row>
    <row r="356" spans="1:47" ht="12.75">
      <c r="A356" s="8" t="str">
        <f t="shared" si="40"/>
        <v>noMarcelo Gabriel Pérez</v>
      </c>
      <c r="B356" s="8" t="str">
        <f t="shared" si="41"/>
        <v>2019Marcelo Gabriel Pérez</v>
      </c>
      <c r="C356" s="8" t="str">
        <f t="shared" si="42"/>
        <v>2018Marcelo Gabriel Pérez</v>
      </c>
      <c r="D356" s="8" t="str">
        <f t="shared" si="43"/>
        <v>2017Marcelo Gabriel Pérez</v>
      </c>
      <c r="E356" s="8" t="str">
        <f t="shared" si="44"/>
        <v>2016Marcelo Gabriel Pérez</v>
      </c>
      <c r="F356" s="8" t="str">
        <f t="shared" si="45"/>
        <v>2015Marcelo Gabriel Pérez</v>
      </c>
      <c r="G356" s="14">
        <v>14</v>
      </c>
      <c r="H356" s="12" t="s">
        <v>523</v>
      </c>
      <c r="I356" s="14" t="s">
        <v>524</v>
      </c>
      <c r="J356" s="15">
        <v>42348</v>
      </c>
      <c r="K356" s="14" t="s">
        <v>527</v>
      </c>
      <c r="L356" s="14" t="s">
        <v>525</v>
      </c>
      <c r="M356" s="25">
        <v>2015</v>
      </c>
      <c r="N356" s="21">
        <f t="shared" si="46"/>
        <v>2015</v>
      </c>
      <c r="O356" s="21">
        <f>IF(AND($M356&lt;=O$1,$T356&gt;=O$1),O$1,"no")</f>
        <v>2016</v>
      </c>
      <c r="P356" s="21">
        <f>IF(AND($M356&lt;=P$1,$T356&gt;=P$1),P$1,"no")</f>
        <v>2017</v>
      </c>
      <c r="Q356" s="21">
        <f>IF(AND($M356&lt;=Q$1,$T356&gt;=Q$1),Q$1,"no")</f>
        <v>2018</v>
      </c>
      <c r="R356" s="21">
        <f t="shared" si="47"/>
        <v>2019</v>
      </c>
      <c r="S356" s="21" t="str">
        <f>IF(AND($M356&lt;=S$1,$T356&gt;=S$1),S$1,"no")</f>
        <v>no</v>
      </c>
      <c r="T356" s="14">
        <v>2019</v>
      </c>
      <c r="U356" s="14" t="s">
        <v>18</v>
      </c>
      <c r="V356" s="14">
        <v>0</v>
      </c>
      <c r="W356" s="14" t="s">
        <v>41</v>
      </c>
      <c r="X356" s="14">
        <v>0</v>
      </c>
      <c r="Y356" s="14">
        <v>1</v>
      </c>
      <c r="Z356" s="14">
        <v>0</v>
      </c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</row>
    <row r="357" spans="1:47" ht="12.75">
      <c r="A357" s="8" t="str">
        <f t="shared" si="40"/>
        <v>noAdolfo Safrán</v>
      </c>
      <c r="B357" s="8" t="str">
        <f t="shared" si="41"/>
        <v>2019Adolfo Safrán</v>
      </c>
      <c r="C357" s="8" t="str">
        <f t="shared" si="42"/>
        <v>2018Adolfo Safrán</v>
      </c>
      <c r="D357" s="8" t="str">
        <f t="shared" si="43"/>
        <v>2017Adolfo Safrán</v>
      </c>
      <c r="E357" s="8" t="str">
        <f t="shared" si="44"/>
        <v>2016Adolfo Safrán</v>
      </c>
      <c r="F357" s="8" t="str">
        <f t="shared" si="45"/>
        <v>2015Adolfo Safrán</v>
      </c>
      <c r="G357" s="14">
        <v>14</v>
      </c>
      <c r="H357" s="12" t="s">
        <v>523</v>
      </c>
      <c r="I357" s="14" t="s">
        <v>524</v>
      </c>
      <c r="J357" s="15">
        <v>42348</v>
      </c>
      <c r="K357" s="14" t="s">
        <v>528</v>
      </c>
      <c r="L357" s="14" t="s">
        <v>525</v>
      </c>
      <c r="M357" s="25">
        <v>2015</v>
      </c>
      <c r="N357" s="21">
        <f t="shared" si="46"/>
        <v>2015</v>
      </c>
      <c r="O357" s="21">
        <f>IF(AND($M357&lt;=O$1,$T357&gt;=O$1),O$1,"no")</f>
        <v>2016</v>
      </c>
      <c r="P357" s="21">
        <f>IF(AND($M357&lt;=P$1,$T357&gt;=P$1),P$1,"no")</f>
        <v>2017</v>
      </c>
      <c r="Q357" s="21">
        <f>IF(AND($M357&lt;=Q$1,$T357&gt;=Q$1),Q$1,"no")</f>
        <v>2018</v>
      </c>
      <c r="R357" s="21">
        <f t="shared" si="47"/>
        <v>2019</v>
      </c>
      <c r="S357" s="21" t="str">
        <f>IF(AND($M357&lt;=S$1,$T357&gt;=S$1),S$1,"no")</f>
        <v>no</v>
      </c>
      <c r="T357" s="14">
        <v>2019</v>
      </c>
      <c r="U357" s="14" t="s">
        <v>18</v>
      </c>
      <c r="V357" s="14">
        <v>0</v>
      </c>
      <c r="W357" s="14" t="s">
        <v>91</v>
      </c>
      <c r="X357" s="14">
        <v>0</v>
      </c>
      <c r="Y357" s="14">
        <v>1</v>
      </c>
      <c r="Z357" s="14">
        <v>0</v>
      </c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</row>
    <row r="358" spans="1:47" ht="12.75">
      <c r="A358" s="8" t="str">
        <f t="shared" si="40"/>
        <v>noVerónica Derna</v>
      </c>
      <c r="B358" s="8" t="str">
        <f t="shared" si="41"/>
        <v>noVerónica Derna</v>
      </c>
      <c r="C358" s="8" t="str">
        <f t="shared" si="42"/>
        <v>noVerónica Derna</v>
      </c>
      <c r="D358" s="8" t="str">
        <f t="shared" si="43"/>
        <v>2017Verónica Derna</v>
      </c>
      <c r="E358" s="8" t="str">
        <f t="shared" si="44"/>
        <v>2016Verónica Derna</v>
      </c>
      <c r="F358" s="8" t="str">
        <f t="shared" si="45"/>
        <v>2015Verónica Derna</v>
      </c>
      <c r="G358" s="14">
        <v>14</v>
      </c>
      <c r="H358" s="12" t="s">
        <v>523</v>
      </c>
      <c r="I358" s="14" t="s">
        <v>524</v>
      </c>
      <c r="J358" s="15">
        <v>42348</v>
      </c>
      <c r="K358" s="14" t="s">
        <v>529</v>
      </c>
      <c r="L358" s="14" t="s">
        <v>525</v>
      </c>
      <c r="M358" s="25">
        <v>2015</v>
      </c>
      <c r="N358" s="21">
        <f t="shared" si="46"/>
        <v>2015</v>
      </c>
      <c r="O358" s="21">
        <f>IF(AND($M358&lt;=O$1,$T358&gt;=O$1),O$1,"no")</f>
        <v>2016</v>
      </c>
      <c r="P358" s="21">
        <f>IF(AND($M358&lt;=P$1,$T358&gt;=P$1),P$1,"no")</f>
        <v>2017</v>
      </c>
      <c r="Q358" s="21" t="str">
        <f>IF(AND($M358&lt;=Q$1,$T358&gt;=Q$1),Q$1,"no")</f>
        <v>no</v>
      </c>
      <c r="R358" s="21" t="str">
        <f t="shared" si="47"/>
        <v>no</v>
      </c>
      <c r="S358" s="21" t="str">
        <f>IF(AND($M358&lt;=S$1,$T358&gt;=S$1),S$1,"no")</f>
        <v>no</v>
      </c>
      <c r="T358" s="14">
        <v>2017</v>
      </c>
      <c r="U358" s="14" t="s">
        <v>34</v>
      </c>
      <c r="V358" s="14">
        <v>1</v>
      </c>
      <c r="W358" s="14" t="s">
        <v>530</v>
      </c>
      <c r="X358" s="14">
        <v>1</v>
      </c>
      <c r="Y358" s="14">
        <v>1</v>
      </c>
      <c r="Z358" s="14">
        <v>0</v>
      </c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</row>
    <row r="359" spans="1:47" ht="12.75">
      <c r="A359" s="8" t="str">
        <f t="shared" si="40"/>
        <v>noÉlida Vigo</v>
      </c>
      <c r="B359" s="8" t="str">
        <f t="shared" si="41"/>
        <v>2019Élida Vigo</v>
      </c>
      <c r="C359" s="8" t="str">
        <f t="shared" si="42"/>
        <v>2018Élida Vigo</v>
      </c>
      <c r="D359" s="8" t="str">
        <f t="shared" si="43"/>
        <v>2017Élida Vigo</v>
      </c>
      <c r="E359" s="8" t="str">
        <f t="shared" si="44"/>
        <v>2016Élida Vigo</v>
      </c>
      <c r="F359" s="8" t="str">
        <f t="shared" si="45"/>
        <v>2015Élida Vigo</v>
      </c>
      <c r="G359" s="14">
        <v>14</v>
      </c>
      <c r="H359" s="12" t="s">
        <v>523</v>
      </c>
      <c r="I359" s="14" t="s">
        <v>524</v>
      </c>
      <c r="J359" s="15">
        <v>42348</v>
      </c>
      <c r="K359" s="14" t="s">
        <v>531</v>
      </c>
      <c r="L359" s="14" t="s">
        <v>525</v>
      </c>
      <c r="M359" s="25">
        <v>2015</v>
      </c>
      <c r="N359" s="21">
        <f t="shared" si="46"/>
        <v>2015</v>
      </c>
      <c r="O359" s="21">
        <f>IF(AND($M359&lt;=O$1,$T359&gt;=O$1),O$1,"no")</f>
        <v>2016</v>
      </c>
      <c r="P359" s="21">
        <f>IF(AND($M359&lt;=P$1,$T359&gt;=P$1),P$1,"no")</f>
        <v>2017</v>
      </c>
      <c r="Q359" s="21">
        <f>IF(AND($M359&lt;=Q$1,$T359&gt;=Q$1),Q$1,"no")</f>
        <v>2018</v>
      </c>
      <c r="R359" s="21">
        <f t="shared" si="47"/>
        <v>2019</v>
      </c>
      <c r="S359" s="21" t="str">
        <f>IF(AND($M359&lt;=S$1,$T359&gt;=S$1),S$1,"no")</f>
        <v>no</v>
      </c>
      <c r="T359" s="14">
        <v>2019</v>
      </c>
      <c r="U359" s="14" t="s">
        <v>34</v>
      </c>
      <c r="V359" s="14">
        <v>1</v>
      </c>
      <c r="W359" s="14" t="s">
        <v>532</v>
      </c>
      <c r="X359" s="14">
        <v>0</v>
      </c>
      <c r="Y359" s="14">
        <v>1</v>
      </c>
      <c r="Z359" s="14">
        <v>0</v>
      </c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</row>
    <row r="360" spans="1:47" ht="12.75">
      <c r="A360" s="8" t="str">
        <f t="shared" si="40"/>
        <v>noIvonne Stella Maris Aquino</v>
      </c>
      <c r="B360" s="8" t="str">
        <f t="shared" si="41"/>
        <v>2019Ivonne Stella Maris Aquino</v>
      </c>
      <c r="C360" s="8" t="str">
        <f t="shared" si="42"/>
        <v>2018Ivonne Stella Maris Aquino</v>
      </c>
      <c r="D360" s="8" t="str">
        <f t="shared" si="43"/>
        <v>2017Ivonne Stella Maris Aquino</v>
      </c>
      <c r="E360" s="8" t="str">
        <f t="shared" si="44"/>
        <v>2016Ivonne Stella Maris Aquino</v>
      </c>
      <c r="F360" s="8" t="str">
        <f t="shared" si="45"/>
        <v>2015Ivonne Stella Maris Aquino</v>
      </c>
      <c r="G360" s="14">
        <v>14</v>
      </c>
      <c r="H360" s="12" t="s">
        <v>523</v>
      </c>
      <c r="I360" s="14" t="s">
        <v>524</v>
      </c>
      <c r="J360" s="15">
        <v>42348</v>
      </c>
      <c r="K360" s="14" t="s">
        <v>533</v>
      </c>
      <c r="L360" s="14" t="s">
        <v>525</v>
      </c>
      <c r="M360" s="25">
        <v>2015</v>
      </c>
      <c r="N360" s="21">
        <f t="shared" si="46"/>
        <v>2015</v>
      </c>
      <c r="O360" s="21">
        <f>IF(AND($M360&lt;=O$1,$T360&gt;=O$1),O$1,"no")</f>
        <v>2016</v>
      </c>
      <c r="P360" s="21">
        <f>IF(AND($M360&lt;=P$1,$T360&gt;=P$1),P$1,"no")</f>
        <v>2017</v>
      </c>
      <c r="Q360" s="21">
        <f>IF(AND($M360&lt;=Q$1,$T360&gt;=Q$1),Q$1,"no")</f>
        <v>2018</v>
      </c>
      <c r="R360" s="21">
        <f t="shared" si="47"/>
        <v>2019</v>
      </c>
      <c r="S360" s="21" t="str">
        <f>IF(AND($M360&lt;=S$1,$T360&gt;=S$1),S$1,"no")</f>
        <v>no</v>
      </c>
      <c r="T360" s="14">
        <v>2019</v>
      </c>
      <c r="U360" s="14" t="s">
        <v>34</v>
      </c>
      <c r="V360" s="14">
        <v>1</v>
      </c>
      <c r="W360" s="14" t="s">
        <v>27</v>
      </c>
      <c r="X360" s="14">
        <v>0</v>
      </c>
      <c r="Y360" s="14">
        <v>1</v>
      </c>
      <c r="Z360" s="14">
        <v>0</v>
      </c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</row>
    <row r="361" spans="1:47" ht="12.75">
      <c r="A361" s="8" t="str">
        <f t="shared" si="40"/>
        <v>noJosé Luis Garay</v>
      </c>
      <c r="B361" s="8" t="str">
        <f t="shared" si="41"/>
        <v>2019José Luis Garay</v>
      </c>
      <c r="C361" s="8" t="str">
        <f t="shared" si="42"/>
        <v>2018José Luis Garay</v>
      </c>
      <c r="D361" s="8" t="str">
        <f t="shared" si="43"/>
        <v>2017José Luis Garay</v>
      </c>
      <c r="E361" s="8" t="str">
        <f t="shared" si="44"/>
        <v>2016José Luis Garay</v>
      </c>
      <c r="F361" s="8" t="str">
        <f t="shared" si="45"/>
        <v>2015José Luis Garay</v>
      </c>
      <c r="G361" s="14">
        <v>14</v>
      </c>
      <c r="H361" s="12" t="s">
        <v>523</v>
      </c>
      <c r="I361" s="14" t="s">
        <v>524</v>
      </c>
      <c r="J361" s="15">
        <v>42348</v>
      </c>
      <c r="K361" s="14" t="s">
        <v>534</v>
      </c>
      <c r="L361" s="14" t="s">
        <v>525</v>
      </c>
      <c r="M361" s="25">
        <v>2015</v>
      </c>
      <c r="N361" s="21">
        <f t="shared" si="46"/>
        <v>2015</v>
      </c>
      <c r="O361" s="21">
        <f>IF(AND($M361&lt;=O$1,$T361&gt;=O$1),O$1,"no")</f>
        <v>2016</v>
      </c>
      <c r="P361" s="21">
        <f>IF(AND($M361&lt;=P$1,$T361&gt;=P$1),P$1,"no")</f>
        <v>2017</v>
      </c>
      <c r="Q361" s="21">
        <f>IF(AND($M361&lt;=Q$1,$T361&gt;=Q$1),Q$1,"no")</f>
        <v>2018</v>
      </c>
      <c r="R361" s="21">
        <f t="shared" si="47"/>
        <v>2019</v>
      </c>
      <c r="S361" s="21" t="str">
        <f>IF(AND($M361&lt;=S$1,$T361&gt;=S$1),S$1,"no")</f>
        <v>no</v>
      </c>
      <c r="T361" s="14">
        <v>2019</v>
      </c>
      <c r="U361" s="14" t="s">
        <v>18</v>
      </c>
      <c r="V361" s="14">
        <v>0</v>
      </c>
      <c r="W361" s="14" t="s">
        <v>535</v>
      </c>
      <c r="X361" s="14">
        <v>0</v>
      </c>
      <c r="Y361" s="14">
        <v>1</v>
      </c>
      <c r="Z361" s="14">
        <v>0</v>
      </c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</row>
    <row r="362" spans="1:47" ht="12.75">
      <c r="A362" s="8" t="str">
        <f t="shared" si="40"/>
        <v>noWalter Villalba</v>
      </c>
      <c r="B362" s="8" t="str">
        <f t="shared" si="41"/>
        <v>2019Walter Villalba</v>
      </c>
      <c r="C362" s="8" t="str">
        <f t="shared" si="42"/>
        <v>2018Walter Villalba</v>
      </c>
      <c r="D362" s="8" t="str">
        <f t="shared" si="43"/>
        <v>2017Walter Villalba</v>
      </c>
      <c r="E362" s="8" t="str">
        <f t="shared" si="44"/>
        <v>2016Walter Villalba</v>
      </c>
      <c r="F362" s="8" t="str">
        <f t="shared" si="45"/>
        <v>2015Walter Villalba</v>
      </c>
      <c r="G362" s="14">
        <v>14</v>
      </c>
      <c r="H362" s="12" t="s">
        <v>523</v>
      </c>
      <c r="I362" s="14" t="s">
        <v>524</v>
      </c>
      <c r="J362" s="15">
        <v>42348</v>
      </c>
      <c r="K362" s="14" t="s">
        <v>536</v>
      </c>
      <c r="L362" s="14" t="s">
        <v>525</v>
      </c>
      <c r="M362" s="25">
        <v>2015</v>
      </c>
      <c r="N362" s="21">
        <f t="shared" si="46"/>
        <v>2015</v>
      </c>
      <c r="O362" s="21">
        <f>IF(AND($M362&lt;=O$1,$T362&gt;=O$1),O$1,"no")</f>
        <v>2016</v>
      </c>
      <c r="P362" s="21">
        <f>IF(AND($M362&lt;=P$1,$T362&gt;=P$1),P$1,"no")</f>
        <v>2017</v>
      </c>
      <c r="Q362" s="21">
        <f>IF(AND($M362&lt;=Q$1,$T362&gt;=Q$1),Q$1,"no")</f>
        <v>2018</v>
      </c>
      <c r="R362" s="21">
        <f t="shared" si="47"/>
        <v>2019</v>
      </c>
      <c r="S362" s="21" t="str">
        <f>IF(AND($M362&lt;=S$1,$T362&gt;=S$1),S$1,"no")</f>
        <v>no</v>
      </c>
      <c r="T362" s="14">
        <v>2019</v>
      </c>
      <c r="U362" s="14" t="s">
        <v>18</v>
      </c>
      <c r="V362" s="14">
        <v>0</v>
      </c>
      <c r="W362" s="14" t="s">
        <v>304</v>
      </c>
      <c r="X362" s="14">
        <v>0</v>
      </c>
      <c r="Y362" s="14">
        <v>1</v>
      </c>
      <c r="Z362" s="14">
        <v>0</v>
      </c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</row>
    <row r="363" spans="1:47" ht="12.75">
      <c r="A363" s="8" t="str">
        <f t="shared" si="40"/>
        <v>noLisandro Benmaor</v>
      </c>
      <c r="B363" s="8" t="str">
        <f t="shared" si="41"/>
        <v>2019Lisandro Benmaor</v>
      </c>
      <c r="C363" s="8" t="str">
        <f t="shared" si="42"/>
        <v>2018Lisandro Benmaor</v>
      </c>
      <c r="D363" s="8" t="str">
        <f t="shared" si="43"/>
        <v>2017Lisandro Benmaor</v>
      </c>
      <c r="E363" s="8" t="str">
        <f t="shared" si="44"/>
        <v>2016Lisandro Benmaor</v>
      </c>
      <c r="F363" s="8" t="str">
        <f t="shared" si="45"/>
        <v>2015Lisandro Benmaor</v>
      </c>
      <c r="G363" s="14">
        <v>14</v>
      </c>
      <c r="H363" s="12" t="s">
        <v>523</v>
      </c>
      <c r="I363" s="14" t="s">
        <v>524</v>
      </c>
      <c r="J363" s="15">
        <v>42348</v>
      </c>
      <c r="K363" s="14" t="s">
        <v>537</v>
      </c>
      <c r="L363" s="14" t="s">
        <v>525</v>
      </c>
      <c r="M363" s="25">
        <v>2015</v>
      </c>
      <c r="N363" s="21">
        <f t="shared" si="46"/>
        <v>2015</v>
      </c>
      <c r="O363" s="21">
        <f>IF(AND($M363&lt;=O$1,$T363&gt;=O$1),O$1,"no")</f>
        <v>2016</v>
      </c>
      <c r="P363" s="21">
        <f>IF(AND($M363&lt;=P$1,$T363&gt;=P$1),P$1,"no")</f>
        <v>2017</v>
      </c>
      <c r="Q363" s="21">
        <f>IF(AND($M363&lt;=Q$1,$T363&gt;=Q$1),Q$1,"no")</f>
        <v>2018</v>
      </c>
      <c r="R363" s="21">
        <f t="shared" si="47"/>
        <v>2019</v>
      </c>
      <c r="S363" s="21" t="str">
        <f>IF(AND($M363&lt;=S$1,$T363&gt;=S$1),S$1,"no")</f>
        <v>no</v>
      </c>
      <c r="T363" s="14">
        <v>2019</v>
      </c>
      <c r="U363" s="14" t="s">
        <v>18</v>
      </c>
      <c r="V363" s="14">
        <v>0</v>
      </c>
      <c r="W363" s="14" t="s">
        <v>32</v>
      </c>
      <c r="X363" s="14">
        <v>0</v>
      </c>
      <c r="Y363" s="14">
        <v>1</v>
      </c>
      <c r="Z363" s="14">
        <v>0</v>
      </c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</row>
    <row r="364" spans="1:47" ht="12.75">
      <c r="A364" s="8" t="str">
        <f t="shared" si="40"/>
        <v>noLilian Marchesini</v>
      </c>
      <c r="B364" s="8" t="str">
        <f t="shared" si="41"/>
        <v>2019Lilian Marchesini</v>
      </c>
      <c r="C364" s="8" t="str">
        <f t="shared" si="42"/>
        <v>2018Lilian Marchesini</v>
      </c>
      <c r="D364" s="8" t="str">
        <f t="shared" si="43"/>
        <v>2017Lilian Marchesini</v>
      </c>
      <c r="E364" s="8" t="str">
        <f t="shared" si="44"/>
        <v>2016Lilian Marchesini</v>
      </c>
      <c r="F364" s="8" t="str">
        <f t="shared" si="45"/>
        <v>2015Lilian Marchesini</v>
      </c>
      <c r="G364" s="14">
        <v>14</v>
      </c>
      <c r="H364" s="12" t="s">
        <v>523</v>
      </c>
      <c r="I364" s="14" t="s">
        <v>524</v>
      </c>
      <c r="J364" s="15">
        <v>42348</v>
      </c>
      <c r="K364" s="14" t="s">
        <v>538</v>
      </c>
      <c r="L364" s="14" t="s">
        <v>525</v>
      </c>
      <c r="M364" s="25">
        <v>2015</v>
      </c>
      <c r="N364" s="21">
        <f t="shared" si="46"/>
        <v>2015</v>
      </c>
      <c r="O364" s="21">
        <f>IF(AND($M364&lt;=O$1,$T364&gt;=O$1),O$1,"no")</f>
        <v>2016</v>
      </c>
      <c r="P364" s="21">
        <f>IF(AND($M364&lt;=P$1,$T364&gt;=P$1),P$1,"no")</f>
        <v>2017</v>
      </c>
      <c r="Q364" s="21">
        <f>IF(AND($M364&lt;=Q$1,$T364&gt;=Q$1),Q$1,"no")</f>
        <v>2018</v>
      </c>
      <c r="R364" s="21">
        <f t="shared" si="47"/>
        <v>2019</v>
      </c>
      <c r="S364" s="21" t="str">
        <f>IF(AND($M364&lt;=S$1,$T364&gt;=S$1),S$1,"no")</f>
        <v>no</v>
      </c>
      <c r="T364" s="14">
        <v>2019</v>
      </c>
      <c r="U364" s="14" t="s">
        <v>34</v>
      </c>
      <c r="V364" s="14">
        <v>1</v>
      </c>
      <c r="W364" s="14" t="s">
        <v>539</v>
      </c>
      <c r="X364" s="14">
        <v>0</v>
      </c>
      <c r="Y364" s="14">
        <v>1</v>
      </c>
      <c r="Z364" s="14">
        <v>0</v>
      </c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</row>
    <row r="365" spans="1:47" ht="12.75">
      <c r="A365" s="8" t="str">
        <f t="shared" si="40"/>
        <v>noJuan Carlos Agulla</v>
      </c>
      <c r="B365" s="8" t="str">
        <f t="shared" si="41"/>
        <v>2019Juan Carlos Agulla</v>
      </c>
      <c r="C365" s="8" t="str">
        <f t="shared" si="42"/>
        <v>2018Juan Carlos Agulla</v>
      </c>
      <c r="D365" s="8" t="str">
        <f t="shared" si="43"/>
        <v>2017Juan Carlos Agulla</v>
      </c>
      <c r="E365" s="8" t="str">
        <f t="shared" si="44"/>
        <v>2016Juan Carlos Agulla</v>
      </c>
      <c r="F365" s="8" t="str">
        <f t="shared" si="45"/>
        <v>2015Juan Carlos Agulla</v>
      </c>
      <c r="G365" s="14">
        <v>14</v>
      </c>
      <c r="H365" s="12" t="s">
        <v>523</v>
      </c>
      <c r="I365" s="14" t="s">
        <v>524</v>
      </c>
      <c r="J365" s="15">
        <v>42348</v>
      </c>
      <c r="K365" s="14" t="s">
        <v>540</v>
      </c>
      <c r="L365" s="14" t="s">
        <v>525</v>
      </c>
      <c r="M365" s="25">
        <v>2015</v>
      </c>
      <c r="N365" s="21">
        <f t="shared" si="46"/>
        <v>2015</v>
      </c>
      <c r="O365" s="21">
        <f>IF(AND($M365&lt;=O$1,$T365&gt;=O$1),O$1,"no")</f>
        <v>2016</v>
      </c>
      <c r="P365" s="21">
        <f>IF(AND($M365&lt;=P$1,$T365&gt;=P$1),P$1,"no")</f>
        <v>2017</v>
      </c>
      <c r="Q365" s="21">
        <f>IF(AND($M365&lt;=Q$1,$T365&gt;=Q$1),Q$1,"no")</f>
        <v>2018</v>
      </c>
      <c r="R365" s="21">
        <f t="shared" si="47"/>
        <v>2019</v>
      </c>
      <c r="S365" s="21" t="str">
        <f>IF(AND($M365&lt;=S$1,$T365&gt;=S$1),S$1,"no")</f>
        <v>no</v>
      </c>
      <c r="T365" s="14">
        <v>2019</v>
      </c>
      <c r="U365" s="14" t="s">
        <v>18</v>
      </c>
      <c r="V365" s="14">
        <v>0</v>
      </c>
      <c r="W365" s="14" t="s">
        <v>429</v>
      </c>
      <c r="X365" s="14">
        <v>0</v>
      </c>
      <c r="Y365" s="14">
        <v>1</v>
      </c>
      <c r="Z365" s="14">
        <v>0</v>
      </c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</row>
    <row r="366" spans="1:47" ht="12.75">
      <c r="A366" s="8" t="str">
        <f t="shared" si="40"/>
        <v>noJosé María Arrúa</v>
      </c>
      <c r="B366" s="8" t="str">
        <f t="shared" si="41"/>
        <v>2019José María Arrúa</v>
      </c>
      <c r="C366" s="8" t="str">
        <f t="shared" si="42"/>
        <v>2018José María Arrúa</v>
      </c>
      <c r="D366" s="8" t="str">
        <f t="shared" si="43"/>
        <v>2017José María Arrúa</v>
      </c>
      <c r="E366" s="8" t="str">
        <f t="shared" si="44"/>
        <v>2016José María Arrúa</v>
      </c>
      <c r="F366" s="8" t="str">
        <f t="shared" si="45"/>
        <v>2015José María Arrúa</v>
      </c>
      <c r="G366" s="14">
        <v>14</v>
      </c>
      <c r="H366" s="12" t="s">
        <v>523</v>
      </c>
      <c r="I366" s="14" t="s">
        <v>524</v>
      </c>
      <c r="J366" s="15">
        <v>42348</v>
      </c>
      <c r="K366" s="14" t="s">
        <v>548</v>
      </c>
      <c r="L366" s="14" t="s">
        <v>525</v>
      </c>
      <c r="M366" s="25">
        <v>2015</v>
      </c>
      <c r="N366" s="21">
        <f t="shared" si="46"/>
        <v>2015</v>
      </c>
      <c r="O366" s="21">
        <f>IF(AND($M366&lt;=O$1,$T366&gt;=O$1),O$1,"no")</f>
        <v>2016</v>
      </c>
      <c r="P366" s="21">
        <f>IF(AND($M366&lt;=P$1,$T366&gt;=P$1),P$1,"no")</f>
        <v>2017</v>
      </c>
      <c r="Q366" s="21">
        <f>IF(AND($M366&lt;=Q$1,$T366&gt;=Q$1),Q$1,"no")</f>
        <v>2018</v>
      </c>
      <c r="R366" s="21">
        <f t="shared" si="47"/>
        <v>2019</v>
      </c>
      <c r="S366" s="21" t="str">
        <f>IF(AND($M366&lt;=S$1,$T366&gt;=S$1),S$1,"no")</f>
        <v>no</v>
      </c>
      <c r="T366" s="14">
        <v>2019</v>
      </c>
      <c r="U366" s="14" t="s">
        <v>18</v>
      </c>
      <c r="V366" s="14">
        <v>0</v>
      </c>
      <c r="W366" s="14" t="s">
        <v>225</v>
      </c>
      <c r="X366" s="14">
        <v>0</v>
      </c>
      <c r="Y366" s="14">
        <v>1</v>
      </c>
      <c r="Z366" s="14">
        <v>0</v>
      </c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</row>
    <row r="367" spans="1:47" ht="12.75">
      <c r="A367" s="8" t="str">
        <f t="shared" si="40"/>
        <v>noRafael Morgenstern</v>
      </c>
      <c r="B367" s="8" t="str">
        <f t="shared" si="41"/>
        <v>2019Rafael Morgenstern</v>
      </c>
      <c r="C367" s="8" t="str">
        <f t="shared" si="42"/>
        <v>2018Rafael Morgenstern</v>
      </c>
      <c r="D367" s="8" t="str">
        <f t="shared" si="43"/>
        <v>2017Rafael Morgenstern</v>
      </c>
      <c r="E367" s="8" t="str">
        <f t="shared" si="44"/>
        <v>2016Rafael Morgenstern</v>
      </c>
      <c r="F367" s="8" t="str">
        <f t="shared" si="45"/>
        <v>2015Rafael Morgenstern</v>
      </c>
      <c r="G367" s="14">
        <v>14</v>
      </c>
      <c r="H367" s="12" t="s">
        <v>523</v>
      </c>
      <c r="I367" s="14" t="s">
        <v>524</v>
      </c>
      <c r="J367" s="15">
        <v>42348</v>
      </c>
      <c r="K367" s="14" t="s">
        <v>541</v>
      </c>
      <c r="L367" s="14" t="s">
        <v>525</v>
      </c>
      <c r="M367" s="25">
        <v>2015</v>
      </c>
      <c r="N367" s="21">
        <f t="shared" si="46"/>
        <v>2015</v>
      </c>
      <c r="O367" s="21">
        <f>IF(AND($M367&lt;=O$1,$T367&gt;=O$1),O$1,"no")</f>
        <v>2016</v>
      </c>
      <c r="P367" s="21">
        <f>IF(AND($M367&lt;=P$1,$T367&gt;=P$1),P$1,"no")</f>
        <v>2017</v>
      </c>
      <c r="Q367" s="21">
        <f>IF(AND($M367&lt;=Q$1,$T367&gt;=Q$1),Q$1,"no")</f>
        <v>2018</v>
      </c>
      <c r="R367" s="21">
        <f t="shared" si="47"/>
        <v>2019</v>
      </c>
      <c r="S367" s="21" t="str">
        <f>IF(AND($M367&lt;=S$1,$T367&gt;=S$1),S$1,"no")</f>
        <v>no</v>
      </c>
      <c r="T367" s="14">
        <v>2019</v>
      </c>
      <c r="U367" s="14" t="s">
        <v>18</v>
      </c>
      <c r="V367" s="14">
        <v>0</v>
      </c>
      <c r="W367" s="14" t="s">
        <v>542</v>
      </c>
      <c r="X367" s="14">
        <v>0</v>
      </c>
      <c r="Y367" s="14">
        <v>1</v>
      </c>
      <c r="Z367" s="14">
        <v>0</v>
      </c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</row>
    <row r="368" spans="1:47" ht="12.75">
      <c r="A368" s="8" t="str">
        <f t="shared" si="40"/>
        <v>noLuis Lichowski</v>
      </c>
      <c r="B368" s="8" t="str">
        <f t="shared" si="41"/>
        <v>2019Luis Lichowski</v>
      </c>
      <c r="C368" s="8" t="str">
        <f t="shared" si="42"/>
        <v>2018Luis Lichowski</v>
      </c>
      <c r="D368" s="8" t="str">
        <f t="shared" si="43"/>
        <v>2017Luis Lichowski</v>
      </c>
      <c r="E368" s="8" t="str">
        <f t="shared" si="44"/>
        <v>2016Luis Lichowski</v>
      </c>
      <c r="F368" s="8" t="str">
        <f t="shared" si="45"/>
        <v>2015Luis Lichowski</v>
      </c>
      <c r="G368" s="14">
        <v>14</v>
      </c>
      <c r="H368" s="12" t="s">
        <v>523</v>
      </c>
      <c r="I368" s="14" t="s">
        <v>524</v>
      </c>
      <c r="J368" s="15">
        <v>42348</v>
      </c>
      <c r="K368" s="14" t="s">
        <v>543</v>
      </c>
      <c r="L368" s="14" t="s">
        <v>525</v>
      </c>
      <c r="M368" s="25">
        <v>2015</v>
      </c>
      <c r="N368" s="21">
        <f t="shared" si="46"/>
        <v>2015</v>
      </c>
      <c r="O368" s="21">
        <f>IF(AND($M368&lt;=O$1,$T368&gt;=O$1),O$1,"no")</f>
        <v>2016</v>
      </c>
      <c r="P368" s="21">
        <f>IF(AND($M368&lt;=P$1,$T368&gt;=P$1),P$1,"no")</f>
        <v>2017</v>
      </c>
      <c r="Q368" s="21">
        <f>IF(AND($M368&lt;=Q$1,$T368&gt;=Q$1),Q$1,"no")</f>
        <v>2018</v>
      </c>
      <c r="R368" s="21">
        <f t="shared" si="47"/>
        <v>2019</v>
      </c>
      <c r="S368" s="21" t="str">
        <f>IF(AND($M368&lt;=S$1,$T368&gt;=S$1),S$1,"no")</f>
        <v>no</v>
      </c>
      <c r="T368" s="14">
        <v>2019</v>
      </c>
      <c r="U368" s="14" t="s">
        <v>18</v>
      </c>
      <c r="V368" s="14">
        <v>0</v>
      </c>
      <c r="W368" s="14" t="s">
        <v>309</v>
      </c>
      <c r="X368" s="14">
        <v>0</v>
      </c>
      <c r="Y368" s="14">
        <v>1</v>
      </c>
      <c r="Z368" s="14">
        <v>0</v>
      </c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</row>
    <row r="369" spans="1:47" ht="12.75">
      <c r="A369" s="8" t="str">
        <f t="shared" si="40"/>
        <v>noAdolfo Pischik</v>
      </c>
      <c r="B369" s="8" t="str">
        <f t="shared" si="41"/>
        <v>2019Adolfo Pischik</v>
      </c>
      <c r="C369" s="8" t="str">
        <f t="shared" si="42"/>
        <v>2018Adolfo Pischik</v>
      </c>
      <c r="D369" s="8" t="str">
        <f t="shared" si="43"/>
        <v>2017Adolfo Pischik</v>
      </c>
      <c r="E369" s="8" t="str">
        <f t="shared" si="44"/>
        <v>noAdolfo Pischik</v>
      </c>
      <c r="F369" s="8" t="str">
        <f t="shared" si="45"/>
        <v>noAdolfo Pischik</v>
      </c>
      <c r="G369" s="14">
        <v>14</v>
      </c>
      <c r="H369" s="12" t="s">
        <v>523</v>
      </c>
      <c r="I369" s="14" t="s">
        <v>524</v>
      </c>
      <c r="J369" s="15">
        <v>42348</v>
      </c>
      <c r="K369" s="14" t="s">
        <v>544</v>
      </c>
      <c r="L369" s="14" t="s">
        <v>525</v>
      </c>
      <c r="M369" s="25">
        <v>2017</v>
      </c>
      <c r="N369" s="21" t="str">
        <f t="shared" si="46"/>
        <v>no</v>
      </c>
      <c r="O369" s="21" t="str">
        <f>IF(AND($M369&lt;=O$1,$T369&gt;=O$1),O$1,"no")</f>
        <v>no</v>
      </c>
      <c r="P369" s="21">
        <f>IF(AND($M369&lt;=P$1,$T369&gt;=P$1),P$1,"no")</f>
        <v>2017</v>
      </c>
      <c r="Q369" s="21">
        <f>IF(AND($M369&lt;=Q$1,$T369&gt;=Q$1),Q$1,"no")</f>
        <v>2018</v>
      </c>
      <c r="R369" s="21">
        <f t="shared" si="47"/>
        <v>2019</v>
      </c>
      <c r="S369" s="21" t="str">
        <f>IF(AND($M369&lt;=S$1,$T369&gt;=S$1),S$1,"no")</f>
        <v>no</v>
      </c>
      <c r="T369" s="14">
        <v>2019</v>
      </c>
      <c r="U369" s="14" t="s">
        <v>18</v>
      </c>
      <c r="V369" s="14">
        <v>0</v>
      </c>
      <c r="W369" s="14" t="s">
        <v>530</v>
      </c>
      <c r="X369" s="14">
        <v>0</v>
      </c>
      <c r="Y369" s="14">
        <v>1</v>
      </c>
      <c r="Z369" s="14">
        <v>0</v>
      </c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</row>
    <row r="370" spans="1:47" ht="12.75">
      <c r="A370" s="8" t="str">
        <f t="shared" si="40"/>
        <v>2020Benilda Dammer</v>
      </c>
      <c r="B370" s="8" t="str">
        <f t="shared" si="41"/>
        <v>noBenilda Dammer</v>
      </c>
      <c r="C370" s="8" t="str">
        <f t="shared" si="42"/>
        <v>noBenilda Dammer</v>
      </c>
      <c r="D370" s="8" t="str">
        <f t="shared" si="43"/>
        <v>noBenilda Dammer</v>
      </c>
      <c r="E370" s="8" t="str">
        <f t="shared" si="44"/>
        <v>noBenilda Dammer</v>
      </c>
      <c r="F370" s="8" t="str">
        <f t="shared" si="45"/>
        <v>noBenilda Dammer</v>
      </c>
      <c r="G370" s="14">
        <v>14</v>
      </c>
      <c r="H370" s="10" t="s">
        <v>523</v>
      </c>
      <c r="I370" s="9" t="s">
        <v>545</v>
      </c>
      <c r="J370" s="11">
        <v>43809</v>
      </c>
      <c r="K370" s="9" t="s">
        <v>546</v>
      </c>
      <c r="L370" s="9" t="s">
        <v>525</v>
      </c>
      <c r="M370" s="25">
        <v>2019</v>
      </c>
      <c r="N370" s="21" t="str">
        <f t="shared" si="46"/>
        <v>no</v>
      </c>
      <c r="O370" s="21" t="str">
        <f>IF(AND($M370&lt;=O$1,$T370&gt;=O$1),O$1,"no")</f>
        <v>no</v>
      </c>
      <c r="P370" s="21" t="str">
        <f>IF(AND($M370&lt;=P$1,$T370&gt;=P$1),P$1,"no")</f>
        <v>no</v>
      </c>
      <c r="Q370" s="21" t="str">
        <f>IF(AND($M370&lt;=Q$1,$T370&gt;=Q$1),Q$1,"no")</f>
        <v>no</v>
      </c>
      <c r="R370" s="21" t="str">
        <f t="shared" si="47"/>
        <v>no</v>
      </c>
      <c r="S370" s="21">
        <f>IF(AND($M370&lt;=S$1,$T370&gt;=S$1),S$1,"no")</f>
        <v>2020</v>
      </c>
      <c r="T370" s="9" t="s">
        <v>50</v>
      </c>
      <c r="U370" s="9" t="s">
        <v>34</v>
      </c>
      <c r="V370" s="9">
        <v>1</v>
      </c>
      <c r="W370" s="9" t="s">
        <v>547</v>
      </c>
      <c r="X370" s="9">
        <v>0</v>
      </c>
      <c r="Y370" s="9">
        <v>1</v>
      </c>
      <c r="Z370" s="9">
        <v>0</v>
      </c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</row>
    <row r="371" spans="1:47" ht="12.75">
      <c r="A371" s="8" t="str">
        <f t="shared" si="40"/>
        <v>2020José María Arrúa</v>
      </c>
      <c r="B371" s="8" t="str">
        <f t="shared" si="41"/>
        <v>noJosé María Arrúa</v>
      </c>
      <c r="C371" s="8" t="str">
        <f t="shared" si="42"/>
        <v>noJosé María Arrúa</v>
      </c>
      <c r="D371" s="8" t="str">
        <f t="shared" si="43"/>
        <v>noJosé María Arrúa</v>
      </c>
      <c r="E371" s="8" t="str">
        <f t="shared" si="44"/>
        <v>noJosé María Arrúa</v>
      </c>
      <c r="F371" s="8" t="str">
        <f t="shared" si="45"/>
        <v>noJosé María Arrúa</v>
      </c>
      <c r="G371" s="14">
        <v>14</v>
      </c>
      <c r="H371" s="10" t="s">
        <v>523</v>
      </c>
      <c r="I371" s="9" t="s">
        <v>545</v>
      </c>
      <c r="J371" s="11">
        <v>43809</v>
      </c>
      <c r="K371" s="9" t="s">
        <v>548</v>
      </c>
      <c r="L371" s="9" t="s">
        <v>525</v>
      </c>
      <c r="M371" s="25">
        <v>2019</v>
      </c>
      <c r="N371" s="21" t="str">
        <f t="shared" si="46"/>
        <v>no</v>
      </c>
      <c r="O371" s="21" t="str">
        <f>IF(AND($M371&lt;=O$1,$T371&gt;=O$1),O$1,"no")</f>
        <v>no</v>
      </c>
      <c r="P371" s="21" t="str">
        <f>IF(AND($M371&lt;=P$1,$T371&gt;=P$1),P$1,"no")</f>
        <v>no</v>
      </c>
      <c r="Q371" s="21" t="str">
        <f>IF(AND($M371&lt;=Q$1,$T371&gt;=Q$1),Q$1,"no")</f>
        <v>no</v>
      </c>
      <c r="R371" s="21" t="str">
        <f t="shared" si="47"/>
        <v>no</v>
      </c>
      <c r="S371" s="21">
        <f>IF(AND($M371&lt;=S$1,$T371&gt;=S$1),S$1,"no")</f>
        <v>2020</v>
      </c>
      <c r="T371" s="9" t="s">
        <v>50</v>
      </c>
      <c r="U371" s="9" t="s">
        <v>18</v>
      </c>
      <c r="V371" s="9">
        <v>0</v>
      </c>
      <c r="W371" s="9" t="s">
        <v>225</v>
      </c>
      <c r="X371" s="9">
        <v>0</v>
      </c>
      <c r="Y371" s="9">
        <v>1</v>
      </c>
      <c r="Z371" s="9">
        <v>0</v>
      </c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</row>
    <row r="372" spans="1:47" ht="12.75">
      <c r="A372" s="8" t="str">
        <f t="shared" si="40"/>
        <v>2020Karina Aguirre</v>
      </c>
      <c r="B372" s="8" t="str">
        <f t="shared" si="41"/>
        <v>noKarina Aguirre</v>
      </c>
      <c r="C372" s="8" t="str">
        <f t="shared" si="42"/>
        <v>noKarina Aguirre</v>
      </c>
      <c r="D372" s="8" t="str">
        <f t="shared" si="43"/>
        <v>noKarina Aguirre</v>
      </c>
      <c r="E372" s="8" t="str">
        <f t="shared" si="44"/>
        <v>noKarina Aguirre</v>
      </c>
      <c r="F372" s="8" t="str">
        <f t="shared" si="45"/>
        <v>noKarina Aguirre</v>
      </c>
      <c r="G372" s="14">
        <v>14</v>
      </c>
      <c r="H372" s="10" t="s">
        <v>523</v>
      </c>
      <c r="I372" s="9" t="s">
        <v>545</v>
      </c>
      <c r="J372" s="11">
        <v>43809</v>
      </c>
      <c r="K372" s="9" t="s">
        <v>549</v>
      </c>
      <c r="L372" s="9" t="s">
        <v>525</v>
      </c>
      <c r="M372" s="25">
        <v>2019</v>
      </c>
      <c r="N372" s="21" t="str">
        <f t="shared" si="46"/>
        <v>no</v>
      </c>
      <c r="O372" s="21" t="str">
        <f>IF(AND($M372&lt;=O$1,$T372&gt;=O$1),O$1,"no")</f>
        <v>no</v>
      </c>
      <c r="P372" s="21" t="str">
        <f>IF(AND($M372&lt;=P$1,$T372&gt;=P$1),P$1,"no")</f>
        <v>no</v>
      </c>
      <c r="Q372" s="21" t="str">
        <f>IF(AND($M372&lt;=Q$1,$T372&gt;=Q$1),Q$1,"no")</f>
        <v>no</v>
      </c>
      <c r="R372" s="21" t="str">
        <f t="shared" si="47"/>
        <v>no</v>
      </c>
      <c r="S372" s="21">
        <f>IF(AND($M372&lt;=S$1,$T372&gt;=S$1),S$1,"no")</f>
        <v>2020</v>
      </c>
      <c r="T372" s="9" t="s">
        <v>50</v>
      </c>
      <c r="U372" s="9" t="s">
        <v>34</v>
      </c>
      <c r="V372" s="9">
        <v>1</v>
      </c>
      <c r="W372" s="9" t="s">
        <v>550</v>
      </c>
      <c r="X372" s="9">
        <v>0</v>
      </c>
      <c r="Y372" s="9">
        <v>1</v>
      </c>
      <c r="Z372" s="9">
        <v>0</v>
      </c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</row>
    <row r="373" spans="1:47" ht="12.75">
      <c r="A373" s="8" t="str">
        <f t="shared" si="40"/>
        <v>2020Miguel Sedoff</v>
      </c>
      <c r="B373" s="8" t="str">
        <f t="shared" si="41"/>
        <v>noMiguel Sedoff</v>
      </c>
      <c r="C373" s="8" t="str">
        <f t="shared" si="42"/>
        <v>noMiguel Sedoff</v>
      </c>
      <c r="D373" s="8" t="str">
        <f t="shared" si="43"/>
        <v>noMiguel Sedoff</v>
      </c>
      <c r="E373" s="8" t="str">
        <f t="shared" si="44"/>
        <v>noMiguel Sedoff</v>
      </c>
      <c r="F373" s="8" t="str">
        <f t="shared" si="45"/>
        <v>noMiguel Sedoff</v>
      </c>
      <c r="G373" s="14">
        <v>14</v>
      </c>
      <c r="H373" s="10" t="s">
        <v>523</v>
      </c>
      <c r="I373" s="9" t="s">
        <v>545</v>
      </c>
      <c r="J373" s="11">
        <v>43809</v>
      </c>
      <c r="K373" s="9" t="s">
        <v>551</v>
      </c>
      <c r="L373" s="9" t="s">
        <v>525</v>
      </c>
      <c r="M373" s="25">
        <v>2019</v>
      </c>
      <c r="N373" s="21" t="str">
        <f t="shared" si="46"/>
        <v>no</v>
      </c>
      <c r="O373" s="21" t="str">
        <f>IF(AND($M373&lt;=O$1,$T373&gt;=O$1),O$1,"no")</f>
        <v>no</v>
      </c>
      <c r="P373" s="21" t="str">
        <f>IF(AND($M373&lt;=P$1,$T373&gt;=P$1),P$1,"no")</f>
        <v>no</v>
      </c>
      <c r="Q373" s="21" t="str">
        <f>IF(AND($M373&lt;=Q$1,$T373&gt;=Q$1),Q$1,"no")</f>
        <v>no</v>
      </c>
      <c r="R373" s="21" t="str">
        <f t="shared" si="47"/>
        <v>no</v>
      </c>
      <c r="S373" s="21">
        <f>IF(AND($M373&lt;=S$1,$T373&gt;=S$1),S$1,"no")</f>
        <v>2020</v>
      </c>
      <c r="T373" s="9" t="s">
        <v>50</v>
      </c>
      <c r="U373" s="9" t="s">
        <v>18</v>
      </c>
      <c r="V373" s="9">
        <v>0</v>
      </c>
      <c r="W373" s="9" t="s">
        <v>201</v>
      </c>
      <c r="X373" s="9">
        <v>0</v>
      </c>
      <c r="Y373" s="9">
        <v>1</v>
      </c>
      <c r="Z373" s="9">
        <v>0</v>
      </c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</row>
    <row r="374" spans="1:47" ht="12.75">
      <c r="A374" s="8" t="str">
        <f t="shared" si="40"/>
        <v>2020Sebastian Oriozabala</v>
      </c>
      <c r="B374" s="8" t="str">
        <f t="shared" si="41"/>
        <v>noSebastian Oriozabala</v>
      </c>
      <c r="C374" s="8" t="str">
        <f t="shared" si="42"/>
        <v>noSebastian Oriozabala</v>
      </c>
      <c r="D374" s="8" t="str">
        <f t="shared" si="43"/>
        <v>noSebastian Oriozabala</v>
      </c>
      <c r="E374" s="8" t="str">
        <f t="shared" si="44"/>
        <v>noSebastian Oriozabala</v>
      </c>
      <c r="F374" s="8" t="str">
        <f t="shared" si="45"/>
        <v>noSebastian Oriozabala</v>
      </c>
      <c r="G374" s="14">
        <v>14</v>
      </c>
      <c r="H374" s="10" t="s">
        <v>523</v>
      </c>
      <c r="I374" s="9" t="s">
        <v>545</v>
      </c>
      <c r="J374" s="11">
        <v>43809</v>
      </c>
      <c r="K374" s="9" t="s">
        <v>552</v>
      </c>
      <c r="L374" s="9" t="s">
        <v>525</v>
      </c>
      <c r="M374" s="25">
        <v>2019</v>
      </c>
      <c r="N374" s="21" t="str">
        <f t="shared" si="46"/>
        <v>no</v>
      </c>
      <c r="O374" s="21" t="str">
        <f>IF(AND($M374&lt;=O$1,$T374&gt;=O$1),O$1,"no")</f>
        <v>no</v>
      </c>
      <c r="P374" s="21" t="str">
        <f>IF(AND($M374&lt;=P$1,$T374&gt;=P$1),P$1,"no")</f>
        <v>no</v>
      </c>
      <c r="Q374" s="21" t="str">
        <f>IF(AND($M374&lt;=Q$1,$T374&gt;=Q$1),Q$1,"no")</f>
        <v>no</v>
      </c>
      <c r="R374" s="21" t="str">
        <f t="shared" si="47"/>
        <v>no</v>
      </c>
      <c r="S374" s="21">
        <f>IF(AND($M374&lt;=S$1,$T374&gt;=S$1),S$1,"no")</f>
        <v>2020</v>
      </c>
      <c r="T374" s="9" t="s">
        <v>50</v>
      </c>
      <c r="U374" s="9" t="s">
        <v>18</v>
      </c>
      <c r="V374" s="9">
        <v>0</v>
      </c>
      <c r="W374" s="9" t="s">
        <v>553</v>
      </c>
      <c r="X374" s="9">
        <v>0</v>
      </c>
      <c r="Y374" s="9">
        <v>1</v>
      </c>
      <c r="Z374" s="9">
        <v>0</v>
      </c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</row>
    <row r="375" spans="1:47" ht="12.75">
      <c r="A375" s="8" t="str">
        <f t="shared" si="40"/>
        <v>2020Luis Lichowski</v>
      </c>
      <c r="B375" s="8" t="str">
        <f t="shared" si="41"/>
        <v>noLuis Lichowski</v>
      </c>
      <c r="C375" s="8" t="str">
        <f t="shared" si="42"/>
        <v>noLuis Lichowski</v>
      </c>
      <c r="D375" s="8" t="str">
        <f t="shared" si="43"/>
        <v>noLuis Lichowski</v>
      </c>
      <c r="E375" s="8" t="str">
        <f t="shared" si="44"/>
        <v>noLuis Lichowski</v>
      </c>
      <c r="F375" s="8" t="str">
        <f t="shared" si="45"/>
        <v>noLuis Lichowski</v>
      </c>
      <c r="G375" s="14">
        <v>14</v>
      </c>
      <c r="H375" s="10" t="s">
        <v>523</v>
      </c>
      <c r="I375" s="9" t="s">
        <v>545</v>
      </c>
      <c r="J375" s="11">
        <v>43809</v>
      </c>
      <c r="K375" s="9" t="s">
        <v>543</v>
      </c>
      <c r="L375" s="9" t="s">
        <v>525</v>
      </c>
      <c r="M375" s="25">
        <v>2019</v>
      </c>
      <c r="N375" s="21" t="str">
        <f t="shared" si="46"/>
        <v>no</v>
      </c>
      <c r="O375" s="21" t="str">
        <f>IF(AND($M375&lt;=O$1,$T375&gt;=O$1),O$1,"no")</f>
        <v>no</v>
      </c>
      <c r="P375" s="21" t="str">
        <f>IF(AND($M375&lt;=P$1,$T375&gt;=P$1),P$1,"no")</f>
        <v>no</v>
      </c>
      <c r="Q375" s="21" t="str">
        <f>IF(AND($M375&lt;=Q$1,$T375&gt;=Q$1),Q$1,"no")</f>
        <v>no</v>
      </c>
      <c r="R375" s="21" t="str">
        <f t="shared" si="47"/>
        <v>no</v>
      </c>
      <c r="S375" s="21">
        <f>IF(AND($M375&lt;=S$1,$T375&gt;=S$1),S$1,"no")</f>
        <v>2020</v>
      </c>
      <c r="T375" s="9" t="s">
        <v>50</v>
      </c>
      <c r="U375" s="9" t="s">
        <v>18</v>
      </c>
      <c r="V375" s="9">
        <v>0</v>
      </c>
      <c r="W375" s="9" t="s">
        <v>309</v>
      </c>
      <c r="X375" s="9">
        <v>0</v>
      </c>
      <c r="Y375" s="9">
        <v>1</v>
      </c>
      <c r="Z375" s="9">
        <v>0</v>
      </c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</row>
    <row r="376" spans="1:47" ht="12.75">
      <c r="A376" s="8" t="str">
        <f t="shared" si="40"/>
        <v>2020María Graciela Leyes</v>
      </c>
      <c r="B376" s="8" t="str">
        <f t="shared" si="41"/>
        <v>noMaría Graciela Leyes</v>
      </c>
      <c r="C376" s="8" t="str">
        <f t="shared" si="42"/>
        <v>noMaría Graciela Leyes</v>
      </c>
      <c r="D376" s="8" t="str">
        <f t="shared" si="43"/>
        <v>noMaría Graciela Leyes</v>
      </c>
      <c r="E376" s="8" t="str">
        <f t="shared" si="44"/>
        <v>noMaría Graciela Leyes</v>
      </c>
      <c r="F376" s="8" t="str">
        <f t="shared" si="45"/>
        <v>noMaría Graciela Leyes</v>
      </c>
      <c r="G376" s="14">
        <v>14</v>
      </c>
      <c r="H376" s="10" t="s">
        <v>523</v>
      </c>
      <c r="I376" s="9" t="s">
        <v>545</v>
      </c>
      <c r="J376" s="11">
        <v>43809</v>
      </c>
      <c r="K376" s="9" t="s">
        <v>554</v>
      </c>
      <c r="L376" s="9" t="s">
        <v>525</v>
      </c>
      <c r="M376" s="25">
        <v>2019</v>
      </c>
      <c r="N376" s="21" t="str">
        <f t="shared" si="46"/>
        <v>no</v>
      </c>
      <c r="O376" s="21" t="str">
        <f>IF(AND($M376&lt;=O$1,$T376&gt;=O$1),O$1,"no")</f>
        <v>no</v>
      </c>
      <c r="P376" s="21" t="str">
        <f>IF(AND($M376&lt;=P$1,$T376&gt;=P$1),P$1,"no")</f>
        <v>no</v>
      </c>
      <c r="Q376" s="21" t="str">
        <f>IF(AND($M376&lt;=Q$1,$T376&gt;=Q$1),Q$1,"no")</f>
        <v>no</v>
      </c>
      <c r="R376" s="21" t="str">
        <f t="shared" si="47"/>
        <v>no</v>
      </c>
      <c r="S376" s="21">
        <f>IF(AND($M376&lt;=S$1,$T376&gt;=S$1),S$1,"no")</f>
        <v>2020</v>
      </c>
      <c r="T376" s="9" t="s">
        <v>50</v>
      </c>
      <c r="U376" s="9" t="s">
        <v>34</v>
      </c>
      <c r="V376" s="9">
        <v>1</v>
      </c>
      <c r="W376" s="9" t="s">
        <v>555</v>
      </c>
      <c r="X376" s="9">
        <v>0</v>
      </c>
      <c r="Y376" s="9">
        <v>1</v>
      </c>
      <c r="Z376" s="9">
        <v>0</v>
      </c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</row>
    <row r="377" spans="1:47" ht="12.75">
      <c r="A377" s="8" t="str">
        <f t="shared" si="40"/>
        <v>2020Adolfo Safrán</v>
      </c>
      <c r="B377" s="8" t="str">
        <f t="shared" si="41"/>
        <v>noAdolfo Safrán</v>
      </c>
      <c r="C377" s="8" t="str">
        <f t="shared" si="42"/>
        <v>noAdolfo Safrán</v>
      </c>
      <c r="D377" s="8" t="str">
        <f t="shared" si="43"/>
        <v>noAdolfo Safrán</v>
      </c>
      <c r="E377" s="8" t="str">
        <f t="shared" si="44"/>
        <v>noAdolfo Safrán</v>
      </c>
      <c r="F377" s="8" t="str">
        <f t="shared" si="45"/>
        <v>noAdolfo Safrán</v>
      </c>
      <c r="G377" s="14">
        <v>14</v>
      </c>
      <c r="H377" s="10" t="s">
        <v>523</v>
      </c>
      <c r="I377" s="9" t="s">
        <v>545</v>
      </c>
      <c r="J377" s="11">
        <v>43809</v>
      </c>
      <c r="K377" s="9" t="s">
        <v>528</v>
      </c>
      <c r="L377" s="9" t="s">
        <v>525</v>
      </c>
      <c r="M377" s="25">
        <v>2019</v>
      </c>
      <c r="N377" s="21" t="str">
        <f t="shared" si="46"/>
        <v>no</v>
      </c>
      <c r="O377" s="21" t="str">
        <f>IF(AND($M377&lt;=O$1,$T377&gt;=O$1),O$1,"no")</f>
        <v>no</v>
      </c>
      <c r="P377" s="21" t="str">
        <f>IF(AND($M377&lt;=P$1,$T377&gt;=P$1),P$1,"no")</f>
        <v>no</v>
      </c>
      <c r="Q377" s="21" t="str">
        <f>IF(AND($M377&lt;=Q$1,$T377&gt;=Q$1),Q$1,"no")</f>
        <v>no</v>
      </c>
      <c r="R377" s="21" t="str">
        <f t="shared" si="47"/>
        <v>no</v>
      </c>
      <c r="S377" s="21">
        <f>IF(AND($M377&lt;=S$1,$T377&gt;=S$1),S$1,"no")</f>
        <v>2020</v>
      </c>
      <c r="T377" s="9" t="s">
        <v>50</v>
      </c>
      <c r="U377" s="9" t="s">
        <v>18</v>
      </c>
      <c r="V377" s="9">
        <v>0</v>
      </c>
      <c r="W377" s="9" t="s">
        <v>556</v>
      </c>
      <c r="X377" s="9">
        <v>0</v>
      </c>
      <c r="Y377" s="9">
        <v>1</v>
      </c>
      <c r="Z377" s="9">
        <v>0</v>
      </c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</row>
    <row r="378" spans="1:47" ht="12.75">
      <c r="A378" s="8" t="str">
        <f t="shared" si="40"/>
        <v>2020Silvana Andrea Giménez</v>
      </c>
      <c r="B378" s="8" t="str">
        <f t="shared" si="41"/>
        <v>noSilvana Andrea Giménez</v>
      </c>
      <c r="C378" s="8" t="str">
        <f t="shared" si="42"/>
        <v>noSilvana Andrea Giménez</v>
      </c>
      <c r="D378" s="8" t="str">
        <f t="shared" si="43"/>
        <v>noSilvana Andrea Giménez</v>
      </c>
      <c r="E378" s="8" t="str">
        <f t="shared" si="44"/>
        <v>noSilvana Andrea Giménez</v>
      </c>
      <c r="F378" s="8" t="str">
        <f t="shared" si="45"/>
        <v>noSilvana Andrea Giménez</v>
      </c>
      <c r="G378" s="14">
        <v>14</v>
      </c>
      <c r="H378" s="10" t="s">
        <v>523</v>
      </c>
      <c r="I378" s="9" t="s">
        <v>545</v>
      </c>
      <c r="J378" s="11">
        <v>43809</v>
      </c>
      <c r="K378" s="9" t="s">
        <v>557</v>
      </c>
      <c r="L378" s="9" t="s">
        <v>525</v>
      </c>
      <c r="M378" s="25">
        <v>2019</v>
      </c>
      <c r="N378" s="21" t="str">
        <f t="shared" si="46"/>
        <v>no</v>
      </c>
      <c r="O378" s="21" t="str">
        <f>IF(AND($M378&lt;=O$1,$T378&gt;=O$1),O$1,"no")</f>
        <v>no</v>
      </c>
      <c r="P378" s="21" t="str">
        <f>IF(AND($M378&lt;=P$1,$T378&gt;=P$1),P$1,"no")</f>
        <v>no</v>
      </c>
      <c r="Q378" s="21" t="str">
        <f>IF(AND($M378&lt;=Q$1,$T378&gt;=Q$1),Q$1,"no")</f>
        <v>no</v>
      </c>
      <c r="R378" s="21" t="str">
        <f t="shared" si="47"/>
        <v>no</v>
      </c>
      <c r="S378" s="21">
        <f>IF(AND($M378&lt;=S$1,$T378&gt;=S$1),S$1,"no")</f>
        <v>2020</v>
      </c>
      <c r="T378" s="9" t="s">
        <v>50</v>
      </c>
      <c r="U378" s="9" t="s">
        <v>34</v>
      </c>
      <c r="V378" s="9">
        <v>1</v>
      </c>
      <c r="W378" s="9" t="s">
        <v>429</v>
      </c>
      <c r="X378" s="9">
        <v>0</v>
      </c>
      <c r="Y378" s="9">
        <v>1</v>
      </c>
      <c r="Z378" s="9">
        <v>0</v>
      </c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</row>
    <row r="379" spans="1:47" ht="12.75">
      <c r="A379" s="8" t="str">
        <f t="shared" si="40"/>
        <v>2020Mario Vialey</v>
      </c>
      <c r="B379" s="8" t="str">
        <f t="shared" si="41"/>
        <v>noMario Vialey</v>
      </c>
      <c r="C379" s="8" t="str">
        <f t="shared" si="42"/>
        <v>noMario Vialey</v>
      </c>
      <c r="D379" s="8" t="str">
        <f t="shared" si="43"/>
        <v>noMario Vialey</v>
      </c>
      <c r="E379" s="8" t="str">
        <f t="shared" si="44"/>
        <v>noMario Vialey</v>
      </c>
      <c r="F379" s="8" t="str">
        <f t="shared" si="45"/>
        <v>noMario Vialey</v>
      </c>
      <c r="G379" s="14">
        <v>14</v>
      </c>
      <c r="H379" s="10" t="s">
        <v>523</v>
      </c>
      <c r="I379" s="9" t="s">
        <v>545</v>
      </c>
      <c r="J379" s="11">
        <v>43809</v>
      </c>
      <c r="K379" s="9" t="s">
        <v>558</v>
      </c>
      <c r="L379" s="9" t="s">
        <v>525</v>
      </c>
      <c r="M379" s="25">
        <v>2019</v>
      </c>
      <c r="N379" s="21" t="str">
        <f t="shared" si="46"/>
        <v>no</v>
      </c>
      <c r="O379" s="21" t="str">
        <f>IF(AND($M379&lt;=O$1,$T379&gt;=O$1),O$1,"no")</f>
        <v>no</v>
      </c>
      <c r="P379" s="21" t="str">
        <f>IF(AND($M379&lt;=P$1,$T379&gt;=P$1),P$1,"no")</f>
        <v>no</v>
      </c>
      <c r="Q379" s="21" t="str">
        <f>IF(AND($M379&lt;=Q$1,$T379&gt;=Q$1),Q$1,"no")</f>
        <v>no</v>
      </c>
      <c r="R379" s="21" t="str">
        <f t="shared" si="47"/>
        <v>no</v>
      </c>
      <c r="S379" s="21">
        <f>IF(AND($M379&lt;=S$1,$T379&gt;=S$1),S$1,"no")</f>
        <v>2020</v>
      </c>
      <c r="T379" s="9" t="s">
        <v>50</v>
      </c>
      <c r="U379" s="9" t="s">
        <v>18</v>
      </c>
      <c r="V379" s="9">
        <v>0</v>
      </c>
      <c r="W379" s="9" t="s">
        <v>559</v>
      </c>
      <c r="X379" s="9">
        <v>0</v>
      </c>
      <c r="Y379" s="9">
        <v>1</v>
      </c>
      <c r="Z379" s="9">
        <v>0</v>
      </c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</row>
    <row r="380" spans="1:47" ht="12.75">
      <c r="A380" s="8" t="str">
        <f t="shared" si="40"/>
        <v>2020Marcelo Gabriel Pérez</v>
      </c>
      <c r="B380" s="8" t="str">
        <f t="shared" si="41"/>
        <v>noMarcelo Gabriel Pérez</v>
      </c>
      <c r="C380" s="8" t="str">
        <f t="shared" si="42"/>
        <v>noMarcelo Gabriel Pérez</v>
      </c>
      <c r="D380" s="8" t="str">
        <f t="shared" si="43"/>
        <v>noMarcelo Gabriel Pérez</v>
      </c>
      <c r="E380" s="8" t="str">
        <f t="shared" si="44"/>
        <v>noMarcelo Gabriel Pérez</v>
      </c>
      <c r="F380" s="8" t="str">
        <f t="shared" si="45"/>
        <v>noMarcelo Gabriel Pérez</v>
      </c>
      <c r="G380" s="14">
        <v>14</v>
      </c>
      <c r="H380" s="10" t="s">
        <v>523</v>
      </c>
      <c r="I380" s="9" t="s">
        <v>545</v>
      </c>
      <c r="J380" s="11">
        <v>43809</v>
      </c>
      <c r="K380" s="9" t="s">
        <v>527</v>
      </c>
      <c r="L380" s="9" t="s">
        <v>525</v>
      </c>
      <c r="M380" s="25">
        <v>2019</v>
      </c>
      <c r="N380" s="21" t="str">
        <f t="shared" si="46"/>
        <v>no</v>
      </c>
      <c r="O380" s="21" t="str">
        <f>IF(AND($M380&lt;=O$1,$T380&gt;=O$1),O$1,"no")</f>
        <v>no</v>
      </c>
      <c r="P380" s="21" t="str">
        <f>IF(AND($M380&lt;=P$1,$T380&gt;=P$1),P$1,"no")</f>
        <v>no</v>
      </c>
      <c r="Q380" s="21" t="str">
        <f>IF(AND($M380&lt;=Q$1,$T380&gt;=Q$1),Q$1,"no")</f>
        <v>no</v>
      </c>
      <c r="R380" s="21" t="str">
        <f t="shared" si="47"/>
        <v>no</v>
      </c>
      <c r="S380" s="21">
        <f>IF(AND($M380&lt;=S$1,$T380&gt;=S$1),S$1,"no")</f>
        <v>2020</v>
      </c>
      <c r="T380" s="9" t="s">
        <v>50</v>
      </c>
      <c r="U380" s="9" t="s">
        <v>18</v>
      </c>
      <c r="V380" s="9">
        <v>0</v>
      </c>
      <c r="W380" s="9" t="s">
        <v>41</v>
      </c>
      <c r="X380" s="9">
        <v>0</v>
      </c>
      <c r="Y380" s="9">
        <v>1</v>
      </c>
      <c r="Z380" s="9">
        <v>0</v>
      </c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</row>
    <row r="381" spans="1:47" ht="12.75">
      <c r="A381" s="8" t="str">
        <f t="shared" si="40"/>
        <v>2020Oscar Francisco Alarcón</v>
      </c>
      <c r="B381" s="8" t="str">
        <f t="shared" si="41"/>
        <v>noOscar Francisco Alarcón</v>
      </c>
      <c r="C381" s="8" t="str">
        <f t="shared" si="42"/>
        <v>noOscar Francisco Alarcón</v>
      </c>
      <c r="D381" s="8" t="str">
        <f t="shared" si="43"/>
        <v>noOscar Francisco Alarcón</v>
      </c>
      <c r="E381" s="8" t="str">
        <f t="shared" si="44"/>
        <v>noOscar Francisco Alarcón</v>
      </c>
      <c r="F381" s="8" t="str">
        <f t="shared" si="45"/>
        <v>noOscar Francisco Alarcón</v>
      </c>
      <c r="G381" s="14">
        <v>14</v>
      </c>
      <c r="H381" s="10" t="s">
        <v>523</v>
      </c>
      <c r="I381" s="9" t="s">
        <v>545</v>
      </c>
      <c r="J381" s="11">
        <v>43809</v>
      </c>
      <c r="K381" s="9" t="s">
        <v>560</v>
      </c>
      <c r="L381" s="9" t="s">
        <v>525</v>
      </c>
      <c r="M381" s="25">
        <v>2019</v>
      </c>
      <c r="N381" s="21" t="str">
        <f t="shared" si="46"/>
        <v>no</v>
      </c>
      <c r="O381" s="21" t="str">
        <f>IF(AND($M381&lt;=O$1,$T381&gt;=O$1),O$1,"no")</f>
        <v>no</v>
      </c>
      <c r="P381" s="21" t="str">
        <f>IF(AND($M381&lt;=P$1,$T381&gt;=P$1),P$1,"no")</f>
        <v>no</v>
      </c>
      <c r="Q381" s="21" t="str">
        <f>IF(AND($M381&lt;=Q$1,$T381&gt;=Q$1),Q$1,"no")</f>
        <v>no</v>
      </c>
      <c r="R381" s="21" t="str">
        <f t="shared" si="47"/>
        <v>no</v>
      </c>
      <c r="S381" s="21">
        <f>IF(AND($M381&lt;=S$1,$T381&gt;=S$1),S$1,"no")</f>
        <v>2020</v>
      </c>
      <c r="T381" s="9" t="s">
        <v>50</v>
      </c>
      <c r="U381" s="9" t="s">
        <v>18</v>
      </c>
      <c r="V381" s="9">
        <v>0</v>
      </c>
      <c r="W381" s="9" t="s">
        <v>304</v>
      </c>
      <c r="X381" s="9">
        <v>0</v>
      </c>
      <c r="Y381" s="9">
        <v>1</v>
      </c>
      <c r="Z381" s="9">
        <v>0</v>
      </c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</row>
    <row r="382" spans="1:47" ht="12.75">
      <c r="A382" s="8" t="str">
        <f t="shared" si="40"/>
        <v>2020Victor Kreimer</v>
      </c>
      <c r="B382" s="8" t="str">
        <f t="shared" si="41"/>
        <v>noVictor Kreimer</v>
      </c>
      <c r="C382" s="8" t="str">
        <f t="shared" si="42"/>
        <v>noVictor Kreimer</v>
      </c>
      <c r="D382" s="8" t="str">
        <f t="shared" si="43"/>
        <v>noVictor Kreimer</v>
      </c>
      <c r="E382" s="8" t="str">
        <f t="shared" si="44"/>
        <v>noVictor Kreimer</v>
      </c>
      <c r="F382" s="8" t="str">
        <f t="shared" si="45"/>
        <v>noVictor Kreimer</v>
      </c>
      <c r="G382" s="14">
        <v>14</v>
      </c>
      <c r="H382" s="10" t="s">
        <v>523</v>
      </c>
      <c r="I382" s="9" t="s">
        <v>545</v>
      </c>
      <c r="J382" s="11">
        <v>43809</v>
      </c>
      <c r="K382" s="9" t="s">
        <v>561</v>
      </c>
      <c r="L382" s="9" t="s">
        <v>525</v>
      </c>
      <c r="M382" s="25">
        <v>2019</v>
      </c>
      <c r="N382" s="21" t="str">
        <f t="shared" si="46"/>
        <v>no</v>
      </c>
      <c r="O382" s="21" t="str">
        <f>IF(AND($M382&lt;=O$1,$T382&gt;=O$1),O$1,"no")</f>
        <v>no</v>
      </c>
      <c r="P382" s="21" t="str">
        <f>IF(AND($M382&lt;=P$1,$T382&gt;=P$1),P$1,"no")</f>
        <v>no</v>
      </c>
      <c r="Q382" s="21" t="str">
        <f>IF(AND($M382&lt;=Q$1,$T382&gt;=Q$1),Q$1,"no")</f>
        <v>no</v>
      </c>
      <c r="R382" s="21" t="str">
        <f t="shared" si="47"/>
        <v>no</v>
      </c>
      <c r="S382" s="21">
        <f>IF(AND($M382&lt;=S$1,$T382&gt;=S$1),S$1,"no")</f>
        <v>2020</v>
      </c>
      <c r="T382" s="9" t="s">
        <v>50</v>
      </c>
      <c r="U382" s="9" t="s">
        <v>18</v>
      </c>
      <c r="V382" s="9">
        <v>0</v>
      </c>
      <c r="W382" s="9" t="s">
        <v>562</v>
      </c>
      <c r="X382" s="9">
        <v>0</v>
      </c>
      <c r="Y382" s="9">
        <v>1</v>
      </c>
      <c r="Z382" s="9">
        <v>0</v>
      </c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</row>
    <row r="383" spans="1:47" ht="12.75">
      <c r="A383" s="8" t="str">
        <f t="shared" si="40"/>
        <v>2020Rafael Morgenstern</v>
      </c>
      <c r="B383" s="8" t="str">
        <f t="shared" si="41"/>
        <v>noRafael Morgenstern</v>
      </c>
      <c r="C383" s="8" t="str">
        <f t="shared" si="42"/>
        <v>noRafael Morgenstern</v>
      </c>
      <c r="D383" s="8" t="str">
        <f t="shared" si="43"/>
        <v>noRafael Morgenstern</v>
      </c>
      <c r="E383" s="8" t="str">
        <f t="shared" si="44"/>
        <v>noRafael Morgenstern</v>
      </c>
      <c r="F383" s="8" t="str">
        <f t="shared" si="45"/>
        <v>noRafael Morgenstern</v>
      </c>
      <c r="G383" s="14">
        <v>14</v>
      </c>
      <c r="H383" s="10" t="s">
        <v>523</v>
      </c>
      <c r="I383" s="9" t="s">
        <v>545</v>
      </c>
      <c r="J383" s="11">
        <v>43809</v>
      </c>
      <c r="K383" s="9" t="s">
        <v>541</v>
      </c>
      <c r="L383" s="9" t="s">
        <v>525</v>
      </c>
      <c r="M383" s="25">
        <v>2019</v>
      </c>
      <c r="N383" s="21" t="str">
        <f t="shared" si="46"/>
        <v>no</v>
      </c>
      <c r="O383" s="21" t="str">
        <f>IF(AND($M383&lt;=O$1,$T383&gt;=O$1),O$1,"no")</f>
        <v>no</v>
      </c>
      <c r="P383" s="21" t="str">
        <f>IF(AND($M383&lt;=P$1,$T383&gt;=P$1),P$1,"no")</f>
        <v>no</v>
      </c>
      <c r="Q383" s="21" t="str">
        <f>IF(AND($M383&lt;=Q$1,$T383&gt;=Q$1),Q$1,"no")</f>
        <v>no</v>
      </c>
      <c r="R383" s="21" t="str">
        <f t="shared" si="47"/>
        <v>no</v>
      </c>
      <c r="S383" s="21">
        <f>IF(AND($M383&lt;=S$1,$T383&gt;=S$1),S$1,"no")</f>
        <v>2020</v>
      </c>
      <c r="T383" s="9" t="s">
        <v>50</v>
      </c>
      <c r="U383" s="9" t="s">
        <v>18</v>
      </c>
      <c r="V383" s="9">
        <v>0</v>
      </c>
      <c r="W383" s="9" t="s">
        <v>542</v>
      </c>
      <c r="X383" s="9">
        <v>0</v>
      </c>
      <c r="Y383" s="9">
        <v>1</v>
      </c>
      <c r="Z383" s="9">
        <v>0</v>
      </c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</row>
    <row r="384" spans="1:47" ht="12.75">
      <c r="A384" s="8" t="str">
        <f t="shared" si="40"/>
        <v>noMariano Gaido</v>
      </c>
      <c r="B384" s="8" t="str">
        <f t="shared" si="41"/>
        <v>2019Mariano Gaido</v>
      </c>
      <c r="C384" s="8" t="str">
        <f t="shared" si="42"/>
        <v>2018Mariano Gaido</v>
      </c>
      <c r="D384" s="8" t="str">
        <f t="shared" si="43"/>
        <v>2017Mariano Gaido</v>
      </c>
      <c r="E384" s="8" t="str">
        <f t="shared" si="44"/>
        <v>2016Mariano Gaido</v>
      </c>
      <c r="F384" s="8" t="str">
        <f t="shared" si="45"/>
        <v>2015Mariano Gaido</v>
      </c>
      <c r="G384" s="14">
        <v>15</v>
      </c>
      <c r="H384" s="12" t="s">
        <v>563</v>
      </c>
      <c r="I384" s="14" t="s">
        <v>564</v>
      </c>
      <c r="J384" s="15">
        <v>42348</v>
      </c>
      <c r="K384" s="14" t="s">
        <v>565</v>
      </c>
      <c r="L384" s="14" t="s">
        <v>566</v>
      </c>
      <c r="M384" s="25">
        <v>2015</v>
      </c>
      <c r="N384" s="21">
        <f t="shared" si="46"/>
        <v>2015</v>
      </c>
      <c r="O384" s="21">
        <f>IF(AND($M384&lt;=O$1,$T384&gt;=O$1),O$1,"no")</f>
        <v>2016</v>
      </c>
      <c r="P384" s="21">
        <f>IF(AND($M384&lt;=P$1,$T384&gt;=P$1),P$1,"no")</f>
        <v>2017</v>
      </c>
      <c r="Q384" s="21">
        <f>IF(AND($M384&lt;=Q$1,$T384&gt;=Q$1),Q$1,"no")</f>
        <v>2018</v>
      </c>
      <c r="R384" s="21">
        <f t="shared" si="47"/>
        <v>2019</v>
      </c>
      <c r="S384" s="21" t="str">
        <f>IF(AND($M384&lt;=S$1,$T384&gt;=S$1),S$1,"no")</f>
        <v>no</v>
      </c>
      <c r="T384" s="14">
        <v>2019</v>
      </c>
      <c r="U384" s="14" t="s">
        <v>18</v>
      </c>
      <c r="V384" s="14">
        <v>0</v>
      </c>
      <c r="W384" s="14" t="s">
        <v>112</v>
      </c>
      <c r="X384" s="14">
        <v>1</v>
      </c>
      <c r="Y384" s="14">
        <v>1</v>
      </c>
      <c r="Z384" s="14">
        <v>0</v>
      </c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</row>
    <row r="385" spans="1:47" ht="12.75">
      <c r="A385" s="8" t="str">
        <f t="shared" si="40"/>
        <v>noJorge Lara</v>
      </c>
      <c r="B385" s="8" t="str">
        <f t="shared" si="41"/>
        <v>2019Jorge Lara</v>
      </c>
      <c r="C385" s="8" t="str">
        <f t="shared" si="42"/>
        <v>2018Jorge Lara</v>
      </c>
      <c r="D385" s="8" t="str">
        <f t="shared" si="43"/>
        <v>2017Jorge Lara</v>
      </c>
      <c r="E385" s="8" t="str">
        <f t="shared" si="44"/>
        <v>2016Jorge Lara</v>
      </c>
      <c r="F385" s="8" t="str">
        <f t="shared" si="45"/>
        <v>2015Jorge Lara</v>
      </c>
      <c r="G385" s="14">
        <v>15</v>
      </c>
      <c r="H385" s="12" t="s">
        <v>563</v>
      </c>
      <c r="I385" s="14" t="s">
        <v>564</v>
      </c>
      <c r="J385" s="15">
        <v>42348</v>
      </c>
      <c r="K385" s="14" t="s">
        <v>567</v>
      </c>
      <c r="L385" s="14" t="s">
        <v>566</v>
      </c>
      <c r="M385" s="25">
        <v>2015</v>
      </c>
      <c r="N385" s="21">
        <f t="shared" si="46"/>
        <v>2015</v>
      </c>
      <c r="O385" s="21">
        <f>IF(AND($M385&lt;=O$1,$T385&gt;=O$1),O$1,"no")</f>
        <v>2016</v>
      </c>
      <c r="P385" s="21">
        <f>IF(AND($M385&lt;=P$1,$T385&gt;=P$1),P$1,"no")</f>
        <v>2017</v>
      </c>
      <c r="Q385" s="21">
        <f>IF(AND($M385&lt;=Q$1,$T385&gt;=Q$1),Q$1,"no")</f>
        <v>2018</v>
      </c>
      <c r="R385" s="21">
        <f t="shared" si="47"/>
        <v>2019</v>
      </c>
      <c r="S385" s="21" t="str">
        <f>IF(AND($M385&lt;=S$1,$T385&gt;=S$1),S$1,"no")</f>
        <v>no</v>
      </c>
      <c r="T385" s="14">
        <v>2019</v>
      </c>
      <c r="U385" s="14" t="s">
        <v>18</v>
      </c>
      <c r="V385" s="14">
        <v>0</v>
      </c>
      <c r="W385" s="14" t="s">
        <v>568</v>
      </c>
      <c r="X385" s="14">
        <v>0</v>
      </c>
      <c r="Y385" s="14">
        <v>1</v>
      </c>
      <c r="Z385" s="14">
        <v>0</v>
      </c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</row>
    <row r="386" spans="1:47" ht="12.75">
      <c r="A386" s="8" t="str">
        <f t="shared" si="40"/>
        <v>noCristina Storioni</v>
      </c>
      <c r="B386" s="8" t="str">
        <f t="shared" si="41"/>
        <v>2019Cristina Storioni</v>
      </c>
      <c r="C386" s="8" t="str">
        <f t="shared" si="42"/>
        <v>2018Cristina Storioni</v>
      </c>
      <c r="D386" s="8" t="str">
        <f t="shared" si="43"/>
        <v>2017Cristina Storioni</v>
      </c>
      <c r="E386" s="8" t="str">
        <f t="shared" si="44"/>
        <v>2016Cristina Storioni</v>
      </c>
      <c r="F386" s="8" t="str">
        <f t="shared" si="45"/>
        <v>2015Cristina Storioni</v>
      </c>
      <c r="G386" s="14">
        <v>15</v>
      </c>
      <c r="H386" s="12" t="s">
        <v>563</v>
      </c>
      <c r="I386" s="14" t="s">
        <v>564</v>
      </c>
      <c r="J386" s="15">
        <v>42348</v>
      </c>
      <c r="K386" s="14" t="s">
        <v>569</v>
      </c>
      <c r="L386" s="14" t="s">
        <v>566</v>
      </c>
      <c r="M386" s="25">
        <v>2015</v>
      </c>
      <c r="N386" s="21">
        <f t="shared" si="46"/>
        <v>2015</v>
      </c>
      <c r="O386" s="21">
        <f>IF(AND($M386&lt;=O$1,$T386&gt;=O$1),O$1,"no")</f>
        <v>2016</v>
      </c>
      <c r="P386" s="21">
        <f>IF(AND($M386&lt;=P$1,$T386&gt;=P$1),P$1,"no")</f>
        <v>2017</v>
      </c>
      <c r="Q386" s="21">
        <f>IF(AND($M386&lt;=Q$1,$T386&gt;=Q$1),Q$1,"no")</f>
        <v>2018</v>
      </c>
      <c r="R386" s="21">
        <f t="shared" si="47"/>
        <v>2019</v>
      </c>
      <c r="S386" s="21" t="str">
        <f>IF(AND($M386&lt;=S$1,$T386&gt;=S$1),S$1,"no")</f>
        <v>no</v>
      </c>
      <c r="T386" s="14">
        <v>2019</v>
      </c>
      <c r="U386" s="14" t="s">
        <v>34</v>
      </c>
      <c r="V386" s="14">
        <v>1</v>
      </c>
      <c r="W386" s="14" t="s">
        <v>27</v>
      </c>
      <c r="X386" s="14">
        <v>0</v>
      </c>
      <c r="Y386" s="14">
        <v>1</v>
      </c>
      <c r="Z386" s="14">
        <v>0</v>
      </c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</row>
    <row r="387" spans="1:47" ht="12.75">
      <c r="A387" s="8" t="str">
        <f t="shared" ref="A387:A450" si="48">CONCATENATE(S387,K387)</f>
        <v>noGustavo Alcaráz</v>
      </c>
      <c r="B387" s="8" t="str">
        <f t="shared" ref="B387:B450" si="49">CONCATENATE(R387,K387)</f>
        <v>2019Gustavo Alcaráz</v>
      </c>
      <c r="C387" s="8" t="str">
        <f t="shared" ref="C387:C450" si="50">CONCATENATE(Q387,K387)</f>
        <v>2018Gustavo Alcaráz</v>
      </c>
      <c r="D387" s="8" t="str">
        <f t="shared" ref="D387:D450" si="51">CONCATENATE(P387,K387)</f>
        <v>2017Gustavo Alcaráz</v>
      </c>
      <c r="E387" s="8" t="str">
        <f t="shared" ref="E387:E450" si="52">CONCATENATE(O387,K387)</f>
        <v>2016Gustavo Alcaráz</v>
      </c>
      <c r="F387" s="8" t="str">
        <f t="shared" ref="F387:F450" si="53">CONCATENATE(N387,K387)</f>
        <v>2015Gustavo Alcaráz</v>
      </c>
      <c r="G387" s="14">
        <v>15</v>
      </c>
      <c r="H387" s="12" t="s">
        <v>563</v>
      </c>
      <c r="I387" s="14" t="s">
        <v>564</v>
      </c>
      <c r="J387" s="15">
        <v>42348</v>
      </c>
      <c r="K387" s="9" t="s">
        <v>570</v>
      </c>
      <c r="L387" s="14" t="s">
        <v>566</v>
      </c>
      <c r="M387" s="25">
        <v>2015</v>
      </c>
      <c r="N387" s="21">
        <f t="shared" ref="N387:N450" si="54">IF(AND($M387&lt;=N$1,$T387&gt;=N$1),N$1,"no")</f>
        <v>2015</v>
      </c>
      <c r="O387" s="21">
        <f>IF(AND($M387&lt;=O$1,$T387&gt;=O$1),O$1,"no")</f>
        <v>2016</v>
      </c>
      <c r="P387" s="21">
        <f>IF(AND($M387&lt;=P$1,$T387&gt;=P$1),P$1,"no")</f>
        <v>2017</v>
      </c>
      <c r="Q387" s="21">
        <f>IF(AND($M387&lt;=Q$1,$T387&gt;=Q$1),Q$1,"no")</f>
        <v>2018</v>
      </c>
      <c r="R387" s="21">
        <f t="shared" ref="R387:R450" si="55">IF(AND($M387&lt;R$1,$T387&gt;=R$1),R$1,"no")</f>
        <v>2019</v>
      </c>
      <c r="S387" s="21" t="str">
        <f>IF(AND($M387&lt;=S$1,$T387&gt;=S$1),S$1,"no")</f>
        <v>no</v>
      </c>
      <c r="T387" s="14">
        <v>2019</v>
      </c>
      <c r="U387" s="14" t="s">
        <v>18</v>
      </c>
      <c r="V387" s="14">
        <v>0</v>
      </c>
      <c r="W387" s="14" t="s">
        <v>571</v>
      </c>
      <c r="X387" s="14">
        <v>1</v>
      </c>
      <c r="Y387" s="14">
        <v>1</v>
      </c>
      <c r="Z387" s="14">
        <v>0</v>
      </c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</row>
    <row r="388" spans="1:47" ht="12.75">
      <c r="A388" s="8" t="str">
        <f t="shared" si="48"/>
        <v>noNorberto Bruno</v>
      </c>
      <c r="B388" s="8" t="str">
        <f t="shared" si="49"/>
        <v>2019Norberto Bruno</v>
      </c>
      <c r="C388" s="8" t="str">
        <f t="shared" si="50"/>
        <v>2018Norberto Bruno</v>
      </c>
      <c r="D388" s="8" t="str">
        <f t="shared" si="51"/>
        <v>2017Norberto Bruno</v>
      </c>
      <c r="E388" s="8" t="str">
        <f t="shared" si="52"/>
        <v>2016Norberto Bruno</v>
      </c>
      <c r="F388" s="8" t="str">
        <f t="shared" si="53"/>
        <v>2015Norberto Bruno</v>
      </c>
      <c r="G388" s="14">
        <v>15</v>
      </c>
      <c r="H388" s="12" t="s">
        <v>563</v>
      </c>
      <c r="I388" s="14" t="s">
        <v>564</v>
      </c>
      <c r="J388" s="15">
        <v>42348</v>
      </c>
      <c r="K388" s="14" t="s">
        <v>572</v>
      </c>
      <c r="L388" s="14" t="s">
        <v>566</v>
      </c>
      <c r="M388" s="25">
        <v>2015</v>
      </c>
      <c r="N388" s="21">
        <f t="shared" si="54"/>
        <v>2015</v>
      </c>
      <c r="O388" s="21">
        <f>IF(AND($M388&lt;=O$1,$T388&gt;=O$1),O$1,"no")</f>
        <v>2016</v>
      </c>
      <c r="P388" s="21">
        <f>IF(AND($M388&lt;=P$1,$T388&gt;=P$1),P$1,"no")</f>
        <v>2017</v>
      </c>
      <c r="Q388" s="21">
        <f>IF(AND($M388&lt;=Q$1,$T388&gt;=Q$1),Q$1,"no")</f>
        <v>2018</v>
      </c>
      <c r="R388" s="21">
        <f t="shared" si="55"/>
        <v>2019</v>
      </c>
      <c r="S388" s="21" t="str">
        <f>IF(AND($M388&lt;=S$1,$T388&gt;=S$1),S$1,"no")</f>
        <v>no</v>
      </c>
      <c r="T388" s="14">
        <v>2019</v>
      </c>
      <c r="U388" s="14" t="s">
        <v>18</v>
      </c>
      <c r="V388" s="14">
        <v>0</v>
      </c>
      <c r="W388" s="14" t="s">
        <v>573</v>
      </c>
      <c r="X388" s="14">
        <v>0</v>
      </c>
      <c r="Y388" s="14">
        <v>1</v>
      </c>
      <c r="Z388" s="14">
        <v>0</v>
      </c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</row>
    <row r="389" spans="1:47" ht="12.75">
      <c r="A389" s="8" t="str">
        <f t="shared" si="48"/>
        <v>noJorge Brillo</v>
      </c>
      <c r="B389" s="8" t="str">
        <f t="shared" si="49"/>
        <v>2019Jorge Brillo</v>
      </c>
      <c r="C389" s="8" t="str">
        <f t="shared" si="50"/>
        <v>2018Jorge Brillo</v>
      </c>
      <c r="D389" s="8" t="str">
        <f t="shared" si="51"/>
        <v>2017Jorge Brillo</v>
      </c>
      <c r="E389" s="8" t="str">
        <f t="shared" si="52"/>
        <v>2016Jorge Brillo</v>
      </c>
      <c r="F389" s="8" t="str">
        <f t="shared" si="53"/>
        <v>2015Jorge Brillo</v>
      </c>
      <c r="G389" s="14">
        <v>15</v>
      </c>
      <c r="H389" s="12" t="s">
        <v>563</v>
      </c>
      <c r="I389" s="14" t="s">
        <v>564</v>
      </c>
      <c r="J389" s="15">
        <v>42348</v>
      </c>
      <c r="K389" s="14" t="s">
        <v>574</v>
      </c>
      <c r="L389" s="14" t="s">
        <v>566</v>
      </c>
      <c r="M389" s="25">
        <v>2015</v>
      </c>
      <c r="N389" s="21">
        <f t="shared" si="54"/>
        <v>2015</v>
      </c>
      <c r="O389" s="21">
        <f>IF(AND($M389&lt;=O$1,$T389&gt;=O$1),O$1,"no")</f>
        <v>2016</v>
      </c>
      <c r="P389" s="21">
        <f>IF(AND($M389&lt;=P$1,$T389&gt;=P$1),P$1,"no")</f>
        <v>2017</v>
      </c>
      <c r="Q389" s="21">
        <f>IF(AND($M389&lt;=Q$1,$T389&gt;=Q$1),Q$1,"no")</f>
        <v>2018</v>
      </c>
      <c r="R389" s="21">
        <f t="shared" si="55"/>
        <v>2019</v>
      </c>
      <c r="S389" s="21" t="str">
        <f>IF(AND($M389&lt;=S$1,$T389&gt;=S$1),S$1,"no")</f>
        <v>no</v>
      </c>
      <c r="T389" s="14">
        <v>2019</v>
      </c>
      <c r="U389" s="14" t="s">
        <v>18</v>
      </c>
      <c r="V389" s="14">
        <v>0</v>
      </c>
      <c r="W389" s="14" t="s">
        <v>575</v>
      </c>
      <c r="X389" s="14">
        <v>0</v>
      </c>
      <c r="Y389" s="14">
        <v>1</v>
      </c>
      <c r="Z389" s="14">
        <v>0</v>
      </c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</row>
    <row r="390" spans="1:47" ht="12.75">
      <c r="A390" s="8" t="str">
        <f t="shared" si="48"/>
        <v>noRicardo Corradi Diez</v>
      </c>
      <c r="B390" s="8" t="str">
        <f t="shared" si="49"/>
        <v>2019Ricardo Corradi Diez</v>
      </c>
      <c r="C390" s="8" t="str">
        <f t="shared" si="50"/>
        <v>2018Ricardo Corradi Diez</v>
      </c>
      <c r="D390" s="8" t="str">
        <f t="shared" si="51"/>
        <v>2017Ricardo Corradi Diez</v>
      </c>
      <c r="E390" s="8" t="str">
        <f t="shared" si="52"/>
        <v>2016Ricardo Corradi Diez</v>
      </c>
      <c r="F390" s="8" t="str">
        <f t="shared" si="53"/>
        <v>2015Ricardo Corradi Diez</v>
      </c>
      <c r="G390" s="14">
        <v>15</v>
      </c>
      <c r="H390" s="12" t="s">
        <v>563</v>
      </c>
      <c r="I390" s="14" t="s">
        <v>564</v>
      </c>
      <c r="J390" s="15">
        <v>42348</v>
      </c>
      <c r="K390" s="14" t="s">
        <v>576</v>
      </c>
      <c r="L390" s="14" t="s">
        <v>566</v>
      </c>
      <c r="M390" s="25">
        <v>2015</v>
      </c>
      <c r="N390" s="21">
        <f t="shared" si="54"/>
        <v>2015</v>
      </c>
      <c r="O390" s="21">
        <f>IF(AND($M390&lt;=O$1,$T390&gt;=O$1),O$1,"no")</f>
        <v>2016</v>
      </c>
      <c r="P390" s="21">
        <f>IF(AND($M390&lt;=P$1,$T390&gt;=P$1),P$1,"no")</f>
        <v>2017</v>
      </c>
      <c r="Q390" s="21">
        <f>IF(AND($M390&lt;=Q$1,$T390&gt;=Q$1),Q$1,"no")</f>
        <v>2018</v>
      </c>
      <c r="R390" s="21">
        <f t="shared" si="55"/>
        <v>2019</v>
      </c>
      <c r="S390" s="21" t="str">
        <f>IF(AND($M390&lt;=S$1,$T390&gt;=S$1),S$1,"no")</f>
        <v>no</v>
      </c>
      <c r="T390" s="14">
        <v>2019</v>
      </c>
      <c r="U390" s="14" t="s">
        <v>18</v>
      </c>
      <c r="V390" s="14">
        <v>0</v>
      </c>
      <c r="W390" s="14" t="s">
        <v>577</v>
      </c>
      <c r="X390" s="14">
        <v>0</v>
      </c>
      <c r="Y390" s="14">
        <v>1</v>
      </c>
      <c r="Z390" s="14">
        <v>0</v>
      </c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</row>
    <row r="391" spans="1:47" ht="12.75">
      <c r="A391" s="8" t="str">
        <f t="shared" si="48"/>
        <v>noAlejandro Nicola</v>
      </c>
      <c r="B391" s="8" t="str">
        <f t="shared" si="49"/>
        <v>2019Alejandro Nicola</v>
      </c>
      <c r="C391" s="8" t="str">
        <f t="shared" si="50"/>
        <v>2018Alejandro Nicola</v>
      </c>
      <c r="D391" s="8" t="str">
        <f t="shared" si="51"/>
        <v>2017Alejandro Nicola</v>
      </c>
      <c r="E391" s="8" t="str">
        <f t="shared" si="52"/>
        <v>2016Alejandro Nicola</v>
      </c>
      <c r="F391" s="8" t="str">
        <f t="shared" si="53"/>
        <v>2015Alejandro Nicola</v>
      </c>
      <c r="G391" s="14">
        <v>15</v>
      </c>
      <c r="H391" s="12" t="s">
        <v>563</v>
      </c>
      <c r="I391" s="14" t="s">
        <v>564</v>
      </c>
      <c r="J391" s="15">
        <v>42348</v>
      </c>
      <c r="K391" s="14" t="s">
        <v>578</v>
      </c>
      <c r="L391" s="14" t="s">
        <v>566</v>
      </c>
      <c r="M391" s="25">
        <v>2015</v>
      </c>
      <c r="N391" s="21">
        <f t="shared" si="54"/>
        <v>2015</v>
      </c>
      <c r="O391" s="21">
        <f>IF(AND($M391&lt;=O$1,$T391&gt;=O$1),O$1,"no")</f>
        <v>2016</v>
      </c>
      <c r="P391" s="21">
        <f>IF(AND($M391&lt;=P$1,$T391&gt;=P$1),P$1,"no")</f>
        <v>2017</v>
      </c>
      <c r="Q391" s="21">
        <f>IF(AND($M391&lt;=Q$1,$T391&gt;=Q$1),Q$1,"no")</f>
        <v>2018</v>
      </c>
      <c r="R391" s="21">
        <f t="shared" si="55"/>
        <v>2019</v>
      </c>
      <c r="S391" s="21" t="str">
        <f>IF(AND($M391&lt;=S$1,$T391&gt;=S$1),S$1,"no")</f>
        <v>no</v>
      </c>
      <c r="T391" s="14">
        <v>2019</v>
      </c>
      <c r="U391" s="14" t="s">
        <v>18</v>
      </c>
      <c r="V391" s="14">
        <v>0</v>
      </c>
      <c r="W391" s="14" t="s">
        <v>579</v>
      </c>
      <c r="X391" s="14">
        <v>0</v>
      </c>
      <c r="Y391" s="14">
        <v>1</v>
      </c>
      <c r="Z391" s="14">
        <v>0</v>
      </c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</row>
    <row r="392" spans="1:47" ht="12.75">
      <c r="A392" s="8" t="str">
        <f t="shared" si="48"/>
        <v>noLeonel D'Acharri</v>
      </c>
      <c r="B392" s="8" t="str">
        <f t="shared" si="49"/>
        <v>2019Leonel D'Acharri</v>
      </c>
      <c r="C392" s="8" t="str">
        <f t="shared" si="50"/>
        <v>2018Leonel D'Acharri</v>
      </c>
      <c r="D392" s="8" t="str">
        <f t="shared" si="51"/>
        <v>2017Leonel D'Acharri</v>
      </c>
      <c r="E392" s="8" t="str">
        <f t="shared" si="52"/>
        <v>2016Leonel D'Acharri</v>
      </c>
      <c r="F392" s="8" t="str">
        <f t="shared" si="53"/>
        <v>2015Leonel D'Acharri</v>
      </c>
      <c r="G392" s="14">
        <v>15</v>
      </c>
      <c r="H392" s="12" t="s">
        <v>563</v>
      </c>
      <c r="I392" s="14" t="s">
        <v>564</v>
      </c>
      <c r="J392" s="15">
        <v>42348</v>
      </c>
      <c r="K392" s="14" t="s">
        <v>580</v>
      </c>
      <c r="L392" s="14" t="s">
        <v>566</v>
      </c>
      <c r="M392" s="25">
        <v>2015</v>
      </c>
      <c r="N392" s="21">
        <f t="shared" si="54"/>
        <v>2015</v>
      </c>
      <c r="O392" s="21">
        <f>IF(AND($M392&lt;=O$1,$T392&gt;=O$1),O$1,"no")</f>
        <v>2016</v>
      </c>
      <c r="P392" s="21">
        <f>IF(AND($M392&lt;=P$1,$T392&gt;=P$1),P$1,"no")</f>
        <v>2017</v>
      </c>
      <c r="Q392" s="21">
        <f>IF(AND($M392&lt;=Q$1,$T392&gt;=Q$1),Q$1,"no")</f>
        <v>2018</v>
      </c>
      <c r="R392" s="21">
        <f t="shared" si="55"/>
        <v>2019</v>
      </c>
      <c r="S392" s="21" t="str">
        <f>IF(AND($M392&lt;=S$1,$T392&gt;=S$1),S$1,"no")</f>
        <v>no</v>
      </c>
      <c r="T392" s="14">
        <v>2019</v>
      </c>
      <c r="U392" s="14" t="s">
        <v>18</v>
      </c>
      <c r="V392" s="14">
        <v>0</v>
      </c>
      <c r="W392" s="14" t="s">
        <v>122</v>
      </c>
      <c r="X392" s="14">
        <v>0</v>
      </c>
      <c r="Y392" s="14">
        <v>0</v>
      </c>
      <c r="Z392" s="14">
        <v>1</v>
      </c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</row>
    <row r="393" spans="1:47" ht="12.75">
      <c r="A393" s="8" t="str">
        <f t="shared" si="48"/>
        <v>noJuan Pablo Prezzoli</v>
      </c>
      <c r="B393" s="8" t="str">
        <f t="shared" si="49"/>
        <v>2019Juan Pablo Prezzoli</v>
      </c>
      <c r="C393" s="8" t="str">
        <f t="shared" si="50"/>
        <v>2018Juan Pablo Prezzoli</v>
      </c>
      <c r="D393" s="8" t="str">
        <f t="shared" si="51"/>
        <v>2017Juan Pablo Prezzoli</v>
      </c>
      <c r="E393" s="8" t="str">
        <f t="shared" si="52"/>
        <v>noJuan Pablo Prezzoli</v>
      </c>
      <c r="F393" s="8" t="str">
        <f t="shared" si="53"/>
        <v>noJuan Pablo Prezzoli</v>
      </c>
      <c r="G393" s="14">
        <v>15</v>
      </c>
      <c r="H393" s="12" t="s">
        <v>563</v>
      </c>
      <c r="I393" s="14" t="s">
        <v>564</v>
      </c>
      <c r="J393" s="15">
        <v>42348</v>
      </c>
      <c r="K393" s="14" t="s">
        <v>581</v>
      </c>
      <c r="L393" s="14" t="s">
        <v>566</v>
      </c>
      <c r="M393" s="25">
        <v>2017</v>
      </c>
      <c r="N393" s="21" t="str">
        <f t="shared" si="54"/>
        <v>no</v>
      </c>
      <c r="O393" s="21" t="str">
        <f>IF(AND($M393&lt;=O$1,$T393&gt;=O$1),O$1,"no")</f>
        <v>no</v>
      </c>
      <c r="P393" s="21">
        <f>IF(AND($M393&lt;=P$1,$T393&gt;=P$1),P$1,"no")</f>
        <v>2017</v>
      </c>
      <c r="Q393" s="21">
        <f>IF(AND($M393&lt;=Q$1,$T393&gt;=Q$1),Q$1,"no")</f>
        <v>2018</v>
      </c>
      <c r="R393" s="21">
        <f t="shared" si="55"/>
        <v>2019</v>
      </c>
      <c r="S393" s="21" t="str">
        <f>IF(AND($M393&lt;=S$1,$T393&gt;=S$1),S$1,"no")</f>
        <v>no</v>
      </c>
      <c r="T393" s="14">
        <v>2019</v>
      </c>
      <c r="U393" s="14" t="s">
        <v>18</v>
      </c>
      <c r="V393" s="14">
        <v>0</v>
      </c>
      <c r="W393" s="14" t="s">
        <v>582</v>
      </c>
      <c r="X393" s="14">
        <v>0</v>
      </c>
      <c r="Y393" s="14">
        <v>1</v>
      </c>
      <c r="Z393" s="14">
        <v>0</v>
      </c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</row>
    <row r="394" spans="1:47" ht="12.75">
      <c r="A394" s="8" t="str">
        <f t="shared" si="48"/>
        <v>noSebastián González</v>
      </c>
      <c r="B394" s="8" t="str">
        <f t="shared" si="49"/>
        <v>noSebastián González</v>
      </c>
      <c r="C394" s="8" t="str">
        <f t="shared" si="50"/>
        <v>noSebastián González</v>
      </c>
      <c r="D394" s="8" t="str">
        <f t="shared" si="51"/>
        <v>noSebastián González</v>
      </c>
      <c r="E394" s="8" t="str">
        <f t="shared" si="52"/>
        <v>noSebastián González</v>
      </c>
      <c r="F394" s="8" t="str">
        <f t="shared" si="53"/>
        <v>noSebastián González</v>
      </c>
      <c r="G394" s="14">
        <v>15</v>
      </c>
      <c r="H394" s="12" t="s">
        <v>563</v>
      </c>
      <c r="I394" s="14" t="s">
        <v>564</v>
      </c>
      <c r="J394" s="15">
        <v>42348</v>
      </c>
      <c r="K394" s="14" t="s">
        <v>583</v>
      </c>
      <c r="L394" s="14" t="s">
        <v>566</v>
      </c>
      <c r="M394" s="25">
        <v>2019</v>
      </c>
      <c r="N394" s="21" t="str">
        <f t="shared" si="54"/>
        <v>no</v>
      </c>
      <c r="O394" s="21" t="str">
        <f>IF(AND($M394&lt;=O$1,$T394&gt;=O$1),O$1,"no")</f>
        <v>no</v>
      </c>
      <c r="P394" s="21" t="str">
        <f>IF(AND($M394&lt;=P$1,$T394&gt;=P$1),P$1,"no")</f>
        <v>no</v>
      </c>
      <c r="Q394" s="21" t="str">
        <f>IF(AND($M394&lt;=Q$1,$T394&gt;=Q$1),Q$1,"no")</f>
        <v>no</v>
      </c>
      <c r="R394" s="21" t="str">
        <f t="shared" si="55"/>
        <v>no</v>
      </c>
      <c r="S394" s="21" t="str">
        <f>IF(AND($M394&lt;=S$1,$T394&gt;=S$1),S$1,"no")</f>
        <v>no</v>
      </c>
      <c r="T394" s="14">
        <v>2019</v>
      </c>
      <c r="U394" s="14" t="s">
        <v>18</v>
      </c>
      <c r="V394" s="14">
        <v>0</v>
      </c>
      <c r="W394" s="14" t="s">
        <v>45</v>
      </c>
      <c r="X394" s="14">
        <v>0</v>
      </c>
      <c r="Y394" s="14">
        <v>1</v>
      </c>
      <c r="Z394" s="14">
        <v>0</v>
      </c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</row>
    <row r="395" spans="1:47" ht="12.75">
      <c r="A395" s="8" t="str">
        <f t="shared" si="48"/>
        <v>noVanina Merlo</v>
      </c>
      <c r="B395" s="8" t="str">
        <f t="shared" si="49"/>
        <v>noVanina Merlo</v>
      </c>
      <c r="C395" s="8" t="str">
        <f t="shared" si="50"/>
        <v>noVanina Merlo</v>
      </c>
      <c r="D395" s="8" t="str">
        <f t="shared" si="51"/>
        <v>noVanina Merlo</v>
      </c>
      <c r="E395" s="8" t="str">
        <f t="shared" si="52"/>
        <v>noVanina Merlo</v>
      </c>
      <c r="F395" s="8" t="str">
        <f t="shared" si="53"/>
        <v>noVanina Merlo</v>
      </c>
      <c r="G395" s="14">
        <v>15</v>
      </c>
      <c r="H395" s="12" t="s">
        <v>563</v>
      </c>
      <c r="I395" s="14" t="s">
        <v>564</v>
      </c>
      <c r="J395" s="15">
        <v>42348</v>
      </c>
      <c r="K395" s="14" t="s">
        <v>587</v>
      </c>
      <c r="L395" s="14" t="s">
        <v>566</v>
      </c>
      <c r="M395" s="25">
        <v>2019</v>
      </c>
      <c r="N395" s="21" t="str">
        <f t="shared" si="54"/>
        <v>no</v>
      </c>
      <c r="O395" s="21" t="str">
        <f>IF(AND($M395&lt;=O$1,$T395&gt;=O$1),O$1,"no")</f>
        <v>no</v>
      </c>
      <c r="P395" s="21" t="str">
        <f>IF(AND($M395&lt;=P$1,$T395&gt;=P$1),P$1,"no")</f>
        <v>no</v>
      </c>
      <c r="Q395" s="21" t="str">
        <f>IF(AND($M395&lt;=Q$1,$T395&gt;=Q$1),Q$1,"no")</f>
        <v>no</v>
      </c>
      <c r="R395" s="21" t="str">
        <f t="shared" si="55"/>
        <v>no</v>
      </c>
      <c r="S395" s="21" t="str">
        <f>IF(AND($M395&lt;=S$1,$T395&gt;=S$1),S$1,"no")</f>
        <v>no</v>
      </c>
      <c r="T395" s="14">
        <v>2019</v>
      </c>
      <c r="U395" s="14" t="s">
        <v>34</v>
      </c>
      <c r="V395" s="14">
        <v>1</v>
      </c>
      <c r="W395" s="14" t="s">
        <v>571</v>
      </c>
      <c r="X395" s="14">
        <v>1</v>
      </c>
      <c r="Y395" s="14">
        <v>1</v>
      </c>
      <c r="Z395" s="14">
        <v>0</v>
      </c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</row>
    <row r="396" spans="1:47" ht="12.75">
      <c r="A396" s="8" t="str">
        <f t="shared" si="48"/>
        <v>noAndrea Peve</v>
      </c>
      <c r="B396" s="8" t="str">
        <f t="shared" si="49"/>
        <v>noAndrea Peve</v>
      </c>
      <c r="C396" s="8" t="str">
        <f t="shared" si="50"/>
        <v>noAndrea Peve</v>
      </c>
      <c r="D396" s="8" t="str">
        <f t="shared" si="51"/>
        <v>noAndrea Peve</v>
      </c>
      <c r="E396" s="8" t="str">
        <f t="shared" si="52"/>
        <v>noAndrea Peve</v>
      </c>
      <c r="F396" s="8" t="str">
        <f t="shared" si="53"/>
        <v>noAndrea Peve</v>
      </c>
      <c r="G396" s="14">
        <v>15</v>
      </c>
      <c r="H396" s="12" t="s">
        <v>563</v>
      </c>
      <c r="I396" s="14" t="s">
        <v>564</v>
      </c>
      <c r="J396" s="15">
        <v>42348</v>
      </c>
      <c r="K396" s="14" t="s">
        <v>584</v>
      </c>
      <c r="L396" s="14" t="s">
        <v>566</v>
      </c>
      <c r="M396" s="25">
        <v>2019</v>
      </c>
      <c r="N396" s="21" t="str">
        <f t="shared" si="54"/>
        <v>no</v>
      </c>
      <c r="O396" s="21" t="str">
        <f>IF(AND($M396&lt;=O$1,$T396&gt;=O$1),O$1,"no")</f>
        <v>no</v>
      </c>
      <c r="P396" s="21" t="str">
        <f>IF(AND($M396&lt;=P$1,$T396&gt;=P$1),P$1,"no")</f>
        <v>no</v>
      </c>
      <c r="Q396" s="21" t="str">
        <f>IF(AND($M396&lt;=Q$1,$T396&gt;=Q$1),Q$1,"no")</f>
        <v>no</v>
      </c>
      <c r="R396" s="21" t="str">
        <f t="shared" si="55"/>
        <v>no</v>
      </c>
      <c r="S396" s="21" t="str">
        <f>IF(AND($M396&lt;=S$1,$T396&gt;=S$1),S$1,"no")</f>
        <v>no</v>
      </c>
      <c r="T396" s="14">
        <v>2019</v>
      </c>
      <c r="U396" s="14" t="s">
        <v>34</v>
      </c>
      <c r="V396" s="14">
        <v>1</v>
      </c>
      <c r="W396" s="14" t="s">
        <v>35</v>
      </c>
      <c r="X396" s="14">
        <v>0</v>
      </c>
      <c r="Y396" s="14">
        <v>1</v>
      </c>
      <c r="Z396" s="14">
        <v>0</v>
      </c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</row>
    <row r="397" spans="1:47" ht="12.75">
      <c r="A397" s="8" t="str">
        <f t="shared" si="48"/>
        <v>noSofía Sanucc</v>
      </c>
      <c r="B397" s="8" t="str">
        <f t="shared" si="49"/>
        <v>noSofía Sanucc</v>
      </c>
      <c r="C397" s="8" t="str">
        <f t="shared" si="50"/>
        <v>noSofía Sanucc</v>
      </c>
      <c r="D397" s="8" t="str">
        <f t="shared" si="51"/>
        <v>noSofía Sanucc</v>
      </c>
      <c r="E397" s="8" t="str">
        <f t="shared" si="52"/>
        <v>noSofía Sanucc</v>
      </c>
      <c r="F397" s="8" t="str">
        <f t="shared" si="53"/>
        <v>noSofía Sanucc</v>
      </c>
      <c r="G397" s="14">
        <v>15</v>
      </c>
      <c r="H397" s="12" t="s">
        <v>563</v>
      </c>
      <c r="I397" s="14" t="s">
        <v>564</v>
      </c>
      <c r="J397" s="15">
        <v>42348</v>
      </c>
      <c r="K397" s="14" t="s">
        <v>585</v>
      </c>
      <c r="L397" s="14" t="s">
        <v>566</v>
      </c>
      <c r="M397" s="25">
        <v>2019</v>
      </c>
      <c r="N397" s="21" t="str">
        <f t="shared" si="54"/>
        <v>no</v>
      </c>
      <c r="O397" s="21" t="str">
        <f>IF(AND($M397&lt;=O$1,$T397&gt;=O$1),O$1,"no")</f>
        <v>no</v>
      </c>
      <c r="P397" s="21" t="str">
        <f>IF(AND($M397&lt;=P$1,$T397&gt;=P$1),P$1,"no")</f>
        <v>no</v>
      </c>
      <c r="Q397" s="21" t="str">
        <f>IF(AND($M397&lt;=Q$1,$T397&gt;=Q$1),Q$1,"no")</f>
        <v>no</v>
      </c>
      <c r="R397" s="21" t="str">
        <f t="shared" si="55"/>
        <v>no</v>
      </c>
      <c r="S397" s="21" t="str">
        <f>IF(AND($M397&lt;=S$1,$T397&gt;=S$1),S$1,"no")</f>
        <v>no</v>
      </c>
      <c r="T397" s="14">
        <v>2019</v>
      </c>
      <c r="U397" s="14" t="s">
        <v>34</v>
      </c>
      <c r="V397" s="14">
        <v>1</v>
      </c>
      <c r="W397" s="14" t="s">
        <v>586</v>
      </c>
      <c r="X397" s="14">
        <v>0</v>
      </c>
      <c r="Y397" s="14">
        <v>1</v>
      </c>
      <c r="Z397" s="14">
        <v>0</v>
      </c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</row>
    <row r="398" spans="1:47" ht="12.75">
      <c r="A398" s="8" t="str">
        <f t="shared" si="48"/>
        <v>noVanina Merlo</v>
      </c>
      <c r="B398" s="8" t="str">
        <f t="shared" si="49"/>
        <v>noVanina Merlo</v>
      </c>
      <c r="C398" s="8" t="str">
        <f t="shared" si="50"/>
        <v>noVanina Merlo</v>
      </c>
      <c r="D398" s="8" t="str">
        <f t="shared" si="51"/>
        <v>noVanina Merlo</v>
      </c>
      <c r="E398" s="8" t="str">
        <f t="shared" si="52"/>
        <v>noVanina Merlo</v>
      </c>
      <c r="F398" s="8" t="str">
        <f t="shared" si="53"/>
        <v>noVanina Merlo</v>
      </c>
      <c r="G398" s="14">
        <v>15</v>
      </c>
      <c r="H398" s="12" t="s">
        <v>563</v>
      </c>
      <c r="I398" s="14" t="s">
        <v>564</v>
      </c>
      <c r="J398" s="15">
        <v>42348</v>
      </c>
      <c r="K398" s="14" t="s">
        <v>587</v>
      </c>
      <c r="L398" s="14" t="s">
        <v>566</v>
      </c>
      <c r="M398" s="25">
        <v>2019</v>
      </c>
      <c r="N398" s="21" t="str">
        <f t="shared" si="54"/>
        <v>no</v>
      </c>
      <c r="O398" s="21" t="str">
        <f>IF(AND($M398&lt;=O$1,$T398&gt;=O$1),O$1,"no")</f>
        <v>no</v>
      </c>
      <c r="P398" s="21" t="str">
        <f>IF(AND($M398&lt;=P$1,$T398&gt;=P$1),P$1,"no")</f>
        <v>no</v>
      </c>
      <c r="Q398" s="21" t="str">
        <f>IF(AND($M398&lt;=Q$1,$T398&gt;=Q$1),Q$1,"no")</f>
        <v>no</v>
      </c>
      <c r="R398" s="21" t="str">
        <f t="shared" si="55"/>
        <v>no</v>
      </c>
      <c r="S398" s="21" t="str">
        <f>IF(AND($M398&lt;=S$1,$T398&gt;=S$1),S$1,"no")</f>
        <v>no</v>
      </c>
      <c r="T398" s="14">
        <v>2019</v>
      </c>
      <c r="U398" s="14" t="s">
        <v>34</v>
      </c>
      <c r="V398" s="14">
        <v>1</v>
      </c>
      <c r="W398" s="14" t="s">
        <v>112</v>
      </c>
      <c r="X398" s="14">
        <v>0</v>
      </c>
      <c r="Y398" s="14">
        <v>1</v>
      </c>
      <c r="Z398" s="14">
        <v>0</v>
      </c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</row>
    <row r="399" spans="1:47" ht="12.75">
      <c r="A399" s="8" t="str">
        <f t="shared" si="48"/>
        <v>noMarcelo Colonna</v>
      </c>
      <c r="B399" s="8" t="str">
        <f t="shared" si="49"/>
        <v>noMarcelo Colonna</v>
      </c>
      <c r="C399" s="8" t="str">
        <f t="shared" si="50"/>
        <v>noMarcelo Colonna</v>
      </c>
      <c r="D399" s="8" t="str">
        <f t="shared" si="51"/>
        <v>noMarcelo Colonna</v>
      </c>
      <c r="E399" s="8" t="str">
        <f t="shared" si="52"/>
        <v>noMarcelo Colonna</v>
      </c>
      <c r="F399" s="8" t="str">
        <f t="shared" si="53"/>
        <v>noMarcelo Colonna</v>
      </c>
      <c r="G399" s="14">
        <v>15</v>
      </c>
      <c r="H399" s="12" t="s">
        <v>563</v>
      </c>
      <c r="I399" s="14" t="s">
        <v>564</v>
      </c>
      <c r="J399" s="15">
        <v>42348</v>
      </c>
      <c r="K399" s="14" t="s">
        <v>588</v>
      </c>
      <c r="L399" s="14" t="s">
        <v>566</v>
      </c>
      <c r="M399" s="25">
        <v>2019</v>
      </c>
      <c r="N399" s="21" t="str">
        <f t="shared" si="54"/>
        <v>no</v>
      </c>
      <c r="O399" s="21" t="str">
        <f>IF(AND($M399&lt;=O$1,$T399&gt;=O$1),O$1,"no")</f>
        <v>no</v>
      </c>
      <c r="P399" s="21" t="str">
        <f>IF(AND($M399&lt;=P$1,$T399&gt;=P$1),P$1,"no")</f>
        <v>no</v>
      </c>
      <c r="Q399" s="21" t="str">
        <f>IF(AND($M399&lt;=Q$1,$T399&gt;=Q$1),Q$1,"no")</f>
        <v>no</v>
      </c>
      <c r="R399" s="21" t="str">
        <f t="shared" si="55"/>
        <v>no</v>
      </c>
      <c r="S399" s="21" t="str">
        <f>IF(AND($M399&lt;=S$1,$T399&gt;=S$1),S$1,"no")</f>
        <v>no</v>
      </c>
      <c r="T399" s="14">
        <v>2019</v>
      </c>
      <c r="U399" s="14" t="s">
        <v>18</v>
      </c>
      <c r="V399" s="14">
        <v>0</v>
      </c>
      <c r="W399" s="14" t="s">
        <v>83</v>
      </c>
      <c r="X399" s="14">
        <v>0</v>
      </c>
      <c r="Y399" s="14">
        <v>1</v>
      </c>
      <c r="Z399" s="14">
        <v>0</v>
      </c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</row>
    <row r="400" spans="1:47" ht="12.75">
      <c r="A400" s="8" t="str">
        <f t="shared" si="48"/>
        <v>noLuis Sánchez</v>
      </c>
      <c r="B400" s="8" t="str">
        <f t="shared" si="49"/>
        <v>noLuis Sánchez</v>
      </c>
      <c r="C400" s="8" t="str">
        <f t="shared" si="50"/>
        <v>noLuis Sánchez</v>
      </c>
      <c r="D400" s="8" t="str">
        <f t="shared" si="51"/>
        <v>noLuis Sánchez</v>
      </c>
      <c r="E400" s="8" t="str">
        <f t="shared" si="52"/>
        <v>noLuis Sánchez</v>
      </c>
      <c r="F400" s="8" t="str">
        <f t="shared" si="53"/>
        <v>noLuis Sánchez</v>
      </c>
      <c r="G400" s="14">
        <v>15</v>
      </c>
      <c r="H400" s="12" t="s">
        <v>563</v>
      </c>
      <c r="I400" s="14" t="s">
        <v>564</v>
      </c>
      <c r="J400" s="15">
        <v>42348</v>
      </c>
      <c r="K400" s="14" t="s">
        <v>589</v>
      </c>
      <c r="L400" s="14" t="s">
        <v>566</v>
      </c>
      <c r="M400" s="25">
        <v>2019</v>
      </c>
      <c r="N400" s="21" t="str">
        <f t="shared" si="54"/>
        <v>no</v>
      </c>
      <c r="O400" s="21" t="str">
        <f>IF(AND($M400&lt;=O$1,$T400&gt;=O$1),O$1,"no")</f>
        <v>no</v>
      </c>
      <c r="P400" s="21" t="str">
        <f>IF(AND($M400&lt;=P$1,$T400&gt;=P$1),P$1,"no")</f>
        <v>no</v>
      </c>
      <c r="Q400" s="21" t="str">
        <f>IF(AND($M400&lt;=Q$1,$T400&gt;=Q$1),Q$1,"no")</f>
        <v>no</v>
      </c>
      <c r="R400" s="21" t="str">
        <f t="shared" si="55"/>
        <v>no</v>
      </c>
      <c r="S400" s="21" t="str">
        <f>IF(AND($M400&lt;=S$1,$T400&gt;=S$1),S$1,"no")</f>
        <v>no</v>
      </c>
      <c r="T400" s="14">
        <v>2019</v>
      </c>
      <c r="U400" s="14" t="s">
        <v>18</v>
      </c>
      <c r="V400" s="14">
        <v>0</v>
      </c>
      <c r="W400" s="14" t="s">
        <v>590</v>
      </c>
      <c r="X400" s="14">
        <v>0</v>
      </c>
      <c r="Y400" s="14">
        <v>1</v>
      </c>
      <c r="Z400" s="14">
        <v>0</v>
      </c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</row>
    <row r="401" spans="1:47" ht="12.75">
      <c r="A401" s="8" t="str">
        <f t="shared" si="48"/>
        <v>2020Sebastián González</v>
      </c>
      <c r="B401" s="8" t="str">
        <f t="shared" si="49"/>
        <v>noSebastián González</v>
      </c>
      <c r="C401" s="8" t="str">
        <f t="shared" si="50"/>
        <v>noSebastián González</v>
      </c>
      <c r="D401" s="8" t="str">
        <f t="shared" si="51"/>
        <v>noSebastián González</v>
      </c>
      <c r="E401" s="8" t="str">
        <f t="shared" si="52"/>
        <v>noSebastián González</v>
      </c>
      <c r="F401" s="8" t="str">
        <f t="shared" si="53"/>
        <v>noSebastián González</v>
      </c>
      <c r="G401" s="14">
        <v>15</v>
      </c>
      <c r="H401" s="10" t="s">
        <v>563</v>
      </c>
      <c r="I401" s="9" t="s">
        <v>564</v>
      </c>
      <c r="J401" s="11">
        <v>43809</v>
      </c>
      <c r="K401" s="9" t="s">
        <v>583</v>
      </c>
      <c r="L401" s="9" t="s">
        <v>566</v>
      </c>
      <c r="M401" s="25">
        <v>2019</v>
      </c>
      <c r="N401" s="21" t="str">
        <f t="shared" si="54"/>
        <v>no</v>
      </c>
      <c r="O401" s="21" t="str">
        <f>IF(AND($M401&lt;=O$1,$T401&gt;=O$1),O$1,"no")</f>
        <v>no</v>
      </c>
      <c r="P401" s="21" t="str">
        <f>IF(AND($M401&lt;=P$1,$T401&gt;=P$1),P$1,"no")</f>
        <v>no</v>
      </c>
      <c r="Q401" s="21" t="str">
        <f>IF(AND($M401&lt;=Q$1,$T401&gt;=Q$1),Q$1,"no")</f>
        <v>no</v>
      </c>
      <c r="R401" s="21" t="str">
        <f t="shared" si="55"/>
        <v>no</v>
      </c>
      <c r="S401" s="21">
        <f>IF(AND($M401&lt;=S$1,$T401&gt;=S$1),S$1,"no")</f>
        <v>2020</v>
      </c>
      <c r="T401" s="9" t="s">
        <v>50</v>
      </c>
      <c r="U401" s="9" t="s">
        <v>18</v>
      </c>
      <c r="V401" s="9">
        <v>0</v>
      </c>
      <c r="W401" s="9" t="s">
        <v>45</v>
      </c>
      <c r="X401" s="9">
        <v>0</v>
      </c>
      <c r="Y401" s="9">
        <v>1</v>
      </c>
      <c r="Z401" s="9">
        <v>0</v>
      </c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</row>
    <row r="402" spans="1:47" ht="12.75">
      <c r="A402" s="8" t="str">
        <f t="shared" si="48"/>
        <v>2020Adriana Figueroa</v>
      </c>
      <c r="B402" s="8" t="str">
        <f t="shared" si="49"/>
        <v>noAdriana Figueroa</v>
      </c>
      <c r="C402" s="8" t="str">
        <f t="shared" si="50"/>
        <v>noAdriana Figueroa</v>
      </c>
      <c r="D402" s="8" t="str">
        <f t="shared" si="51"/>
        <v>noAdriana Figueroa</v>
      </c>
      <c r="E402" s="8" t="str">
        <f t="shared" si="52"/>
        <v>noAdriana Figueroa</v>
      </c>
      <c r="F402" s="8" t="str">
        <f t="shared" si="53"/>
        <v>noAdriana Figueroa</v>
      </c>
      <c r="G402" s="14">
        <v>15</v>
      </c>
      <c r="H402" s="10" t="s">
        <v>563</v>
      </c>
      <c r="I402" s="9" t="s">
        <v>564</v>
      </c>
      <c r="J402" s="11">
        <v>43809</v>
      </c>
      <c r="K402" s="9" t="s">
        <v>591</v>
      </c>
      <c r="L402" s="9" t="s">
        <v>566</v>
      </c>
      <c r="M402" s="25">
        <v>2019</v>
      </c>
      <c r="N402" s="21" t="str">
        <f t="shared" si="54"/>
        <v>no</v>
      </c>
      <c r="O402" s="21" t="str">
        <f>IF(AND($M402&lt;=O$1,$T402&gt;=O$1),O$1,"no")</f>
        <v>no</v>
      </c>
      <c r="P402" s="21" t="str">
        <f>IF(AND($M402&lt;=P$1,$T402&gt;=P$1),P$1,"no")</f>
        <v>no</v>
      </c>
      <c r="Q402" s="21" t="str">
        <f>IF(AND($M402&lt;=Q$1,$T402&gt;=Q$1),Q$1,"no")</f>
        <v>no</v>
      </c>
      <c r="R402" s="21" t="str">
        <f t="shared" si="55"/>
        <v>no</v>
      </c>
      <c r="S402" s="21">
        <f>IF(AND($M402&lt;=S$1,$T402&gt;=S$1),S$1,"no")</f>
        <v>2020</v>
      </c>
      <c r="T402" s="9" t="s">
        <v>50</v>
      </c>
      <c r="U402" s="9" t="s">
        <v>34</v>
      </c>
      <c r="V402" s="9">
        <v>1</v>
      </c>
      <c r="W402" s="9" t="s">
        <v>592</v>
      </c>
      <c r="X402" s="9">
        <v>0</v>
      </c>
      <c r="Y402" s="9">
        <v>1</v>
      </c>
      <c r="Z402" s="9">
        <v>0</v>
      </c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</row>
    <row r="403" spans="1:47" ht="12.75">
      <c r="A403" s="8" t="str">
        <f t="shared" si="48"/>
        <v>2020Guillermo Pons</v>
      </c>
      <c r="B403" s="8" t="str">
        <f t="shared" si="49"/>
        <v>noGuillermo Pons</v>
      </c>
      <c r="C403" s="8" t="str">
        <f t="shared" si="50"/>
        <v>noGuillermo Pons</v>
      </c>
      <c r="D403" s="8" t="str">
        <f t="shared" si="51"/>
        <v>noGuillermo Pons</v>
      </c>
      <c r="E403" s="8" t="str">
        <f t="shared" si="52"/>
        <v>noGuillermo Pons</v>
      </c>
      <c r="F403" s="8" t="str">
        <f t="shared" si="53"/>
        <v>noGuillermo Pons</v>
      </c>
      <c r="G403" s="14">
        <v>15</v>
      </c>
      <c r="H403" s="10" t="s">
        <v>563</v>
      </c>
      <c r="I403" s="9" t="s">
        <v>564</v>
      </c>
      <c r="J403" s="11">
        <v>43809</v>
      </c>
      <c r="K403" s="9" t="s">
        <v>593</v>
      </c>
      <c r="L403" s="9" t="s">
        <v>566</v>
      </c>
      <c r="M403" s="25">
        <v>2019</v>
      </c>
      <c r="N403" s="21" t="str">
        <f t="shared" si="54"/>
        <v>no</v>
      </c>
      <c r="O403" s="21" t="str">
        <f>IF(AND($M403&lt;=O$1,$T403&gt;=O$1),O$1,"no")</f>
        <v>no</v>
      </c>
      <c r="P403" s="21" t="str">
        <f>IF(AND($M403&lt;=P$1,$T403&gt;=P$1),P$1,"no")</f>
        <v>no</v>
      </c>
      <c r="Q403" s="21" t="str">
        <f>IF(AND($M403&lt;=Q$1,$T403&gt;=Q$1),Q$1,"no")</f>
        <v>no</v>
      </c>
      <c r="R403" s="21" t="str">
        <f t="shared" si="55"/>
        <v>no</v>
      </c>
      <c r="S403" s="21">
        <f>IF(AND($M403&lt;=S$1,$T403&gt;=S$1),S$1,"no")</f>
        <v>2020</v>
      </c>
      <c r="T403" s="9" t="s">
        <v>50</v>
      </c>
      <c r="U403" s="9" t="s">
        <v>18</v>
      </c>
      <c r="V403" s="9">
        <v>0</v>
      </c>
      <c r="W403" s="9" t="s">
        <v>594</v>
      </c>
      <c r="X403" s="9">
        <v>0</v>
      </c>
      <c r="Y403" s="9">
        <v>1</v>
      </c>
      <c r="Z403" s="9">
        <v>0</v>
      </c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</row>
    <row r="404" spans="1:47" ht="12.75">
      <c r="A404" s="8" t="str">
        <f t="shared" si="48"/>
        <v>2020Marisa Focarazzo</v>
      </c>
      <c r="B404" s="8" t="str">
        <f t="shared" si="49"/>
        <v>noMarisa Focarazzo</v>
      </c>
      <c r="C404" s="8" t="str">
        <f t="shared" si="50"/>
        <v>noMarisa Focarazzo</v>
      </c>
      <c r="D404" s="8" t="str">
        <f t="shared" si="51"/>
        <v>noMarisa Focarazzo</v>
      </c>
      <c r="E404" s="8" t="str">
        <f t="shared" si="52"/>
        <v>noMarisa Focarazzo</v>
      </c>
      <c r="F404" s="8" t="str">
        <f t="shared" si="53"/>
        <v>noMarisa Focarazzo</v>
      </c>
      <c r="G404" s="14">
        <v>15</v>
      </c>
      <c r="H404" s="10" t="s">
        <v>563</v>
      </c>
      <c r="I404" s="9" t="s">
        <v>564</v>
      </c>
      <c r="J404" s="11">
        <v>43809</v>
      </c>
      <c r="K404" s="9" t="s">
        <v>595</v>
      </c>
      <c r="L404" s="9" t="s">
        <v>566</v>
      </c>
      <c r="M404" s="25">
        <v>2019</v>
      </c>
      <c r="N404" s="21" t="str">
        <f t="shared" si="54"/>
        <v>no</v>
      </c>
      <c r="O404" s="21" t="str">
        <f>IF(AND($M404&lt;=O$1,$T404&gt;=O$1),O$1,"no")</f>
        <v>no</v>
      </c>
      <c r="P404" s="21" t="str">
        <f>IF(AND($M404&lt;=P$1,$T404&gt;=P$1),P$1,"no")</f>
        <v>no</v>
      </c>
      <c r="Q404" s="21" t="str">
        <f>IF(AND($M404&lt;=Q$1,$T404&gt;=Q$1),Q$1,"no")</f>
        <v>no</v>
      </c>
      <c r="R404" s="21" t="str">
        <f t="shared" si="55"/>
        <v>no</v>
      </c>
      <c r="S404" s="21">
        <f>IF(AND($M404&lt;=S$1,$T404&gt;=S$1),S$1,"no")</f>
        <v>2020</v>
      </c>
      <c r="T404" s="9" t="s">
        <v>50</v>
      </c>
      <c r="U404" s="9" t="s">
        <v>34</v>
      </c>
      <c r="V404" s="9">
        <v>1</v>
      </c>
      <c r="W404" s="9" t="s">
        <v>225</v>
      </c>
      <c r="X404" s="9">
        <v>0</v>
      </c>
      <c r="Y404" s="9">
        <v>1</v>
      </c>
      <c r="Z404" s="9">
        <v>0</v>
      </c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</row>
    <row r="405" spans="1:47" ht="12.75">
      <c r="A405" s="8" t="str">
        <f t="shared" si="48"/>
        <v>2020Ricardo Corradi Diez</v>
      </c>
      <c r="B405" s="8" t="str">
        <f t="shared" si="49"/>
        <v>noRicardo Corradi Diez</v>
      </c>
      <c r="C405" s="8" t="str">
        <f t="shared" si="50"/>
        <v>noRicardo Corradi Diez</v>
      </c>
      <c r="D405" s="8" t="str">
        <f t="shared" si="51"/>
        <v>noRicardo Corradi Diez</v>
      </c>
      <c r="E405" s="8" t="str">
        <f t="shared" si="52"/>
        <v>noRicardo Corradi Diez</v>
      </c>
      <c r="F405" s="8" t="str">
        <f t="shared" si="53"/>
        <v>noRicardo Corradi Diez</v>
      </c>
      <c r="G405" s="14">
        <v>15</v>
      </c>
      <c r="H405" s="10" t="s">
        <v>563</v>
      </c>
      <c r="I405" s="9" t="s">
        <v>564</v>
      </c>
      <c r="J405" s="11">
        <v>43809</v>
      </c>
      <c r="K405" s="9" t="s">
        <v>576</v>
      </c>
      <c r="L405" s="9" t="s">
        <v>566</v>
      </c>
      <c r="M405" s="25">
        <v>2019</v>
      </c>
      <c r="N405" s="21" t="str">
        <f t="shared" si="54"/>
        <v>no</v>
      </c>
      <c r="O405" s="21" t="str">
        <f>IF(AND($M405&lt;=O$1,$T405&gt;=O$1),O$1,"no")</f>
        <v>no</v>
      </c>
      <c r="P405" s="21" t="str">
        <f>IF(AND($M405&lt;=P$1,$T405&gt;=P$1),P$1,"no")</f>
        <v>no</v>
      </c>
      <c r="Q405" s="21" t="str">
        <f>IF(AND($M405&lt;=Q$1,$T405&gt;=Q$1),Q$1,"no")</f>
        <v>no</v>
      </c>
      <c r="R405" s="21" t="str">
        <f t="shared" si="55"/>
        <v>no</v>
      </c>
      <c r="S405" s="21">
        <f>IF(AND($M405&lt;=S$1,$T405&gt;=S$1),S$1,"no")</f>
        <v>2020</v>
      </c>
      <c r="T405" s="9" t="s">
        <v>50</v>
      </c>
      <c r="U405" s="9" t="s">
        <v>18</v>
      </c>
      <c r="V405" s="9">
        <v>0</v>
      </c>
      <c r="W405" s="9" t="s">
        <v>571</v>
      </c>
      <c r="X405" s="9">
        <v>0</v>
      </c>
      <c r="Y405" s="9">
        <v>1</v>
      </c>
      <c r="Z405" s="9">
        <v>0</v>
      </c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</row>
    <row r="406" spans="1:47" ht="12.75">
      <c r="A406" s="8" t="str">
        <f t="shared" si="48"/>
        <v>2020Marcelo Colonna</v>
      </c>
      <c r="B406" s="8" t="str">
        <f t="shared" si="49"/>
        <v>noMarcelo Colonna</v>
      </c>
      <c r="C406" s="8" t="str">
        <f t="shared" si="50"/>
        <v>noMarcelo Colonna</v>
      </c>
      <c r="D406" s="8" t="str">
        <f t="shared" si="51"/>
        <v>noMarcelo Colonna</v>
      </c>
      <c r="E406" s="8" t="str">
        <f t="shared" si="52"/>
        <v>noMarcelo Colonna</v>
      </c>
      <c r="F406" s="8" t="str">
        <f t="shared" si="53"/>
        <v>noMarcelo Colonna</v>
      </c>
      <c r="G406" s="14">
        <v>15</v>
      </c>
      <c r="H406" s="10" t="s">
        <v>563</v>
      </c>
      <c r="I406" s="9" t="s">
        <v>564</v>
      </c>
      <c r="J406" s="11">
        <v>43809</v>
      </c>
      <c r="K406" s="9" t="s">
        <v>588</v>
      </c>
      <c r="L406" s="9" t="s">
        <v>566</v>
      </c>
      <c r="M406" s="25">
        <v>2019</v>
      </c>
      <c r="N406" s="21" t="str">
        <f t="shared" si="54"/>
        <v>no</v>
      </c>
      <c r="O406" s="21" t="str">
        <f>IF(AND($M406&lt;=O$1,$T406&gt;=O$1),O$1,"no")</f>
        <v>no</v>
      </c>
      <c r="P406" s="21" t="str">
        <f>IF(AND($M406&lt;=P$1,$T406&gt;=P$1),P$1,"no")</f>
        <v>no</v>
      </c>
      <c r="Q406" s="21" t="str">
        <f>IF(AND($M406&lt;=Q$1,$T406&gt;=Q$1),Q$1,"no")</f>
        <v>no</v>
      </c>
      <c r="R406" s="21" t="str">
        <f t="shared" si="55"/>
        <v>no</v>
      </c>
      <c r="S406" s="21">
        <f>IF(AND($M406&lt;=S$1,$T406&gt;=S$1),S$1,"no")</f>
        <v>2020</v>
      </c>
      <c r="T406" s="9" t="s">
        <v>50</v>
      </c>
      <c r="U406" s="9" t="s">
        <v>18</v>
      </c>
      <c r="V406" s="9">
        <v>0</v>
      </c>
      <c r="W406" s="9" t="s">
        <v>596</v>
      </c>
      <c r="X406" s="9">
        <v>0</v>
      </c>
      <c r="Y406" s="9">
        <v>1</v>
      </c>
      <c r="Z406" s="9">
        <v>0</v>
      </c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</row>
    <row r="407" spans="1:47" ht="12.75">
      <c r="A407" s="8" t="str">
        <f t="shared" si="48"/>
        <v>2020Luis Sánchez Mercado</v>
      </c>
      <c r="B407" s="8" t="str">
        <f t="shared" si="49"/>
        <v>noLuis Sánchez Mercado</v>
      </c>
      <c r="C407" s="8" t="str">
        <f t="shared" si="50"/>
        <v>noLuis Sánchez Mercado</v>
      </c>
      <c r="D407" s="8" t="str">
        <f t="shared" si="51"/>
        <v>noLuis Sánchez Mercado</v>
      </c>
      <c r="E407" s="8" t="str">
        <f t="shared" si="52"/>
        <v>noLuis Sánchez Mercado</v>
      </c>
      <c r="F407" s="8" t="str">
        <f t="shared" si="53"/>
        <v>noLuis Sánchez Mercado</v>
      </c>
      <c r="G407" s="14">
        <v>15</v>
      </c>
      <c r="H407" s="10" t="s">
        <v>563</v>
      </c>
      <c r="I407" s="9" t="s">
        <v>564</v>
      </c>
      <c r="J407" s="11">
        <v>43809</v>
      </c>
      <c r="K407" s="9" t="s">
        <v>597</v>
      </c>
      <c r="L407" s="9" t="s">
        <v>566</v>
      </c>
      <c r="M407" s="25">
        <v>2019</v>
      </c>
      <c r="N407" s="21" t="str">
        <f t="shared" si="54"/>
        <v>no</v>
      </c>
      <c r="O407" s="21" t="str">
        <f>IF(AND($M407&lt;=O$1,$T407&gt;=O$1),O$1,"no")</f>
        <v>no</v>
      </c>
      <c r="P407" s="21" t="str">
        <f>IF(AND($M407&lt;=P$1,$T407&gt;=P$1),P$1,"no")</f>
        <v>no</v>
      </c>
      <c r="Q407" s="21" t="str">
        <f>IF(AND($M407&lt;=Q$1,$T407&gt;=Q$1),Q$1,"no")</f>
        <v>no</v>
      </c>
      <c r="R407" s="21" t="str">
        <f t="shared" si="55"/>
        <v>no</v>
      </c>
      <c r="S407" s="21">
        <f>IF(AND($M407&lt;=S$1,$T407&gt;=S$1),S$1,"no")</f>
        <v>2020</v>
      </c>
      <c r="T407" s="9" t="s">
        <v>50</v>
      </c>
      <c r="U407" s="9" t="s">
        <v>18</v>
      </c>
      <c r="V407" s="9">
        <v>0</v>
      </c>
      <c r="W407" s="9" t="s">
        <v>542</v>
      </c>
      <c r="X407" s="9">
        <v>0</v>
      </c>
      <c r="Y407" s="9">
        <v>1</v>
      </c>
      <c r="Z407" s="9">
        <v>0</v>
      </c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</row>
    <row r="408" spans="1:47" ht="12.75">
      <c r="A408" s="8" t="str">
        <f t="shared" si="48"/>
        <v>2020Facundo López Raggi</v>
      </c>
      <c r="B408" s="8" t="str">
        <f t="shared" si="49"/>
        <v>noFacundo López Raggi</v>
      </c>
      <c r="C408" s="8" t="str">
        <f t="shared" si="50"/>
        <v>noFacundo López Raggi</v>
      </c>
      <c r="D408" s="8" t="str">
        <f t="shared" si="51"/>
        <v>noFacundo López Raggi</v>
      </c>
      <c r="E408" s="8" t="str">
        <f t="shared" si="52"/>
        <v>noFacundo López Raggi</v>
      </c>
      <c r="F408" s="8" t="str">
        <f t="shared" si="53"/>
        <v>noFacundo López Raggi</v>
      </c>
      <c r="G408" s="14">
        <v>15</v>
      </c>
      <c r="H408" s="10" t="s">
        <v>563</v>
      </c>
      <c r="I408" s="9" t="s">
        <v>564</v>
      </c>
      <c r="J408" s="11">
        <v>43809</v>
      </c>
      <c r="K408" s="9" t="s">
        <v>598</v>
      </c>
      <c r="L408" s="9" t="s">
        <v>566</v>
      </c>
      <c r="M408" s="25">
        <v>2019</v>
      </c>
      <c r="N408" s="21" t="str">
        <f t="shared" si="54"/>
        <v>no</v>
      </c>
      <c r="O408" s="21" t="str">
        <f>IF(AND($M408&lt;=O$1,$T408&gt;=O$1),O$1,"no")</f>
        <v>no</v>
      </c>
      <c r="P408" s="21" t="str">
        <f>IF(AND($M408&lt;=P$1,$T408&gt;=P$1),P$1,"no")</f>
        <v>no</v>
      </c>
      <c r="Q408" s="21" t="str">
        <f>IF(AND($M408&lt;=Q$1,$T408&gt;=Q$1),Q$1,"no")</f>
        <v>no</v>
      </c>
      <c r="R408" s="21" t="str">
        <f t="shared" si="55"/>
        <v>no</v>
      </c>
      <c r="S408" s="21">
        <f>IF(AND($M408&lt;=S$1,$T408&gt;=S$1),S$1,"no")</f>
        <v>2020</v>
      </c>
      <c r="T408" s="9" t="s">
        <v>50</v>
      </c>
      <c r="U408" s="9" t="s">
        <v>18</v>
      </c>
      <c r="V408" s="9">
        <v>0</v>
      </c>
      <c r="W408" s="9" t="s">
        <v>599</v>
      </c>
      <c r="X408" s="9">
        <v>0</v>
      </c>
      <c r="Y408" s="9">
        <v>1</v>
      </c>
      <c r="Z408" s="9">
        <v>0</v>
      </c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</row>
    <row r="409" spans="1:47" ht="12.75">
      <c r="A409" s="8" t="str">
        <f t="shared" si="48"/>
        <v>2020Andrea Peve</v>
      </c>
      <c r="B409" s="8" t="str">
        <f t="shared" si="49"/>
        <v>noAndrea Peve</v>
      </c>
      <c r="C409" s="8" t="str">
        <f t="shared" si="50"/>
        <v>noAndrea Peve</v>
      </c>
      <c r="D409" s="8" t="str">
        <f t="shared" si="51"/>
        <v>noAndrea Peve</v>
      </c>
      <c r="E409" s="8" t="str">
        <f t="shared" si="52"/>
        <v>noAndrea Peve</v>
      </c>
      <c r="F409" s="8" t="str">
        <f t="shared" si="53"/>
        <v>noAndrea Peve</v>
      </c>
      <c r="G409" s="14">
        <v>15</v>
      </c>
      <c r="H409" s="10" t="s">
        <v>563</v>
      </c>
      <c r="I409" s="9" t="s">
        <v>564</v>
      </c>
      <c r="J409" s="11">
        <v>43809</v>
      </c>
      <c r="K409" s="9" t="s">
        <v>584</v>
      </c>
      <c r="L409" s="9" t="s">
        <v>566</v>
      </c>
      <c r="M409" s="25">
        <v>2019</v>
      </c>
      <c r="N409" s="21" t="str">
        <f t="shared" si="54"/>
        <v>no</v>
      </c>
      <c r="O409" s="21" t="str">
        <f>IF(AND($M409&lt;=O$1,$T409&gt;=O$1),O$1,"no")</f>
        <v>no</v>
      </c>
      <c r="P409" s="21" t="str">
        <f>IF(AND($M409&lt;=P$1,$T409&gt;=P$1),P$1,"no")</f>
        <v>no</v>
      </c>
      <c r="Q409" s="21" t="str">
        <f>IF(AND($M409&lt;=Q$1,$T409&gt;=Q$1),Q$1,"no")</f>
        <v>no</v>
      </c>
      <c r="R409" s="21" t="str">
        <f t="shared" si="55"/>
        <v>no</v>
      </c>
      <c r="S409" s="21">
        <f>IF(AND($M409&lt;=S$1,$T409&gt;=S$1),S$1,"no")</f>
        <v>2020</v>
      </c>
      <c r="T409" s="9" t="s">
        <v>50</v>
      </c>
      <c r="U409" s="9" t="s">
        <v>34</v>
      </c>
      <c r="V409" s="9">
        <v>1</v>
      </c>
      <c r="W409" s="9" t="s">
        <v>35</v>
      </c>
      <c r="X409" s="9">
        <v>0</v>
      </c>
      <c r="Y409" s="9">
        <v>1</v>
      </c>
      <c r="Z409" s="9">
        <v>0</v>
      </c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</row>
    <row r="410" spans="1:47" ht="12.75">
      <c r="A410" s="8" t="str">
        <f t="shared" si="48"/>
        <v>2020Cristina Adriana Storioni</v>
      </c>
      <c r="B410" s="8" t="str">
        <f t="shared" si="49"/>
        <v>noCristina Adriana Storioni</v>
      </c>
      <c r="C410" s="8" t="str">
        <f t="shared" si="50"/>
        <v>noCristina Adriana Storioni</v>
      </c>
      <c r="D410" s="8" t="str">
        <f t="shared" si="51"/>
        <v>noCristina Adriana Storioni</v>
      </c>
      <c r="E410" s="8" t="str">
        <f t="shared" si="52"/>
        <v>noCristina Adriana Storioni</v>
      </c>
      <c r="F410" s="8" t="str">
        <f t="shared" si="53"/>
        <v>noCristina Adriana Storioni</v>
      </c>
      <c r="G410" s="14">
        <v>15</v>
      </c>
      <c r="H410" s="10" t="s">
        <v>563</v>
      </c>
      <c r="I410" s="9" t="s">
        <v>564</v>
      </c>
      <c r="J410" s="11">
        <v>43809</v>
      </c>
      <c r="K410" s="9" t="s">
        <v>600</v>
      </c>
      <c r="L410" s="9" t="s">
        <v>566</v>
      </c>
      <c r="M410" s="25">
        <v>2019</v>
      </c>
      <c r="N410" s="21" t="str">
        <f t="shared" si="54"/>
        <v>no</v>
      </c>
      <c r="O410" s="21" t="str">
        <f>IF(AND($M410&lt;=O$1,$T410&gt;=O$1),O$1,"no")</f>
        <v>no</v>
      </c>
      <c r="P410" s="21" t="str">
        <f>IF(AND($M410&lt;=P$1,$T410&gt;=P$1),P$1,"no")</f>
        <v>no</v>
      </c>
      <c r="Q410" s="21" t="str">
        <f>IF(AND($M410&lt;=Q$1,$T410&gt;=Q$1),Q$1,"no")</f>
        <v>no</v>
      </c>
      <c r="R410" s="21" t="str">
        <f t="shared" si="55"/>
        <v>no</v>
      </c>
      <c r="S410" s="21">
        <f>IF(AND($M410&lt;=S$1,$T410&gt;=S$1),S$1,"no")</f>
        <v>2020</v>
      </c>
      <c r="T410" s="9" t="s">
        <v>50</v>
      </c>
      <c r="U410" s="9" t="s">
        <v>34</v>
      </c>
      <c r="V410" s="9">
        <v>1</v>
      </c>
      <c r="W410" s="9" t="s">
        <v>27</v>
      </c>
      <c r="X410" s="9">
        <v>0</v>
      </c>
      <c r="Y410" s="9">
        <v>1</v>
      </c>
      <c r="Z410" s="9">
        <v>0</v>
      </c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</row>
    <row r="411" spans="1:47" ht="12.75">
      <c r="A411" s="8" t="str">
        <f t="shared" si="48"/>
        <v>2020Alejandro Monteiro</v>
      </c>
      <c r="B411" s="8" t="str">
        <f t="shared" si="49"/>
        <v>noAlejandro Monteiro</v>
      </c>
      <c r="C411" s="8" t="str">
        <f t="shared" si="50"/>
        <v>noAlejandro Monteiro</v>
      </c>
      <c r="D411" s="8" t="str">
        <f t="shared" si="51"/>
        <v>noAlejandro Monteiro</v>
      </c>
      <c r="E411" s="8" t="str">
        <f t="shared" si="52"/>
        <v>noAlejandro Monteiro</v>
      </c>
      <c r="F411" s="8" t="str">
        <f t="shared" si="53"/>
        <v>noAlejandro Monteiro</v>
      </c>
      <c r="G411" s="14">
        <v>15</v>
      </c>
      <c r="H411" s="10" t="s">
        <v>563</v>
      </c>
      <c r="I411" s="9" t="s">
        <v>564</v>
      </c>
      <c r="J411" s="11">
        <v>43809</v>
      </c>
      <c r="K411" s="9" t="s">
        <v>601</v>
      </c>
      <c r="L411" s="9" t="s">
        <v>566</v>
      </c>
      <c r="M411" s="25">
        <v>2019</v>
      </c>
      <c r="N411" s="21" t="str">
        <f t="shared" si="54"/>
        <v>no</v>
      </c>
      <c r="O411" s="21" t="str">
        <f>IF(AND($M411&lt;=O$1,$T411&gt;=O$1),O$1,"no")</f>
        <v>no</v>
      </c>
      <c r="P411" s="21" t="str">
        <f>IF(AND($M411&lt;=P$1,$T411&gt;=P$1),P$1,"no")</f>
        <v>no</v>
      </c>
      <c r="Q411" s="21" t="str">
        <f>IF(AND($M411&lt;=Q$1,$T411&gt;=Q$1),Q$1,"no")</f>
        <v>no</v>
      </c>
      <c r="R411" s="21" t="str">
        <f t="shared" si="55"/>
        <v>no</v>
      </c>
      <c r="S411" s="21">
        <f>IF(AND($M411&lt;=S$1,$T411&gt;=S$1),S$1,"no")</f>
        <v>2020</v>
      </c>
      <c r="T411" s="9" t="s">
        <v>50</v>
      </c>
      <c r="U411" s="9" t="s">
        <v>18</v>
      </c>
      <c r="V411" s="9">
        <v>0</v>
      </c>
      <c r="W411" s="9" t="s">
        <v>602</v>
      </c>
      <c r="X411" s="9">
        <v>0</v>
      </c>
      <c r="Y411" s="9">
        <v>1</v>
      </c>
      <c r="Z411" s="9">
        <v>0</v>
      </c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</row>
    <row r="412" spans="1:47" ht="12.75">
      <c r="A412" s="8" t="str">
        <f t="shared" si="48"/>
        <v>2020Vanina Merlo</v>
      </c>
      <c r="B412" s="8" t="str">
        <f t="shared" si="49"/>
        <v>noVanina Merlo</v>
      </c>
      <c r="C412" s="8" t="str">
        <f t="shared" si="50"/>
        <v>noVanina Merlo</v>
      </c>
      <c r="D412" s="8" t="str">
        <f t="shared" si="51"/>
        <v>noVanina Merlo</v>
      </c>
      <c r="E412" s="8" t="str">
        <f t="shared" si="52"/>
        <v>noVanina Merlo</v>
      </c>
      <c r="F412" s="8" t="str">
        <f t="shared" si="53"/>
        <v>noVanina Merlo</v>
      </c>
      <c r="G412" s="14">
        <v>15</v>
      </c>
      <c r="H412" s="10" t="s">
        <v>563</v>
      </c>
      <c r="I412" s="9" t="s">
        <v>564</v>
      </c>
      <c r="J412" s="11">
        <v>43809</v>
      </c>
      <c r="K412" s="9" t="s">
        <v>587</v>
      </c>
      <c r="L412" s="9" t="s">
        <v>566</v>
      </c>
      <c r="M412" s="25">
        <v>2019</v>
      </c>
      <c r="N412" s="21" t="str">
        <f t="shared" si="54"/>
        <v>no</v>
      </c>
      <c r="O412" s="21" t="str">
        <f>IF(AND($M412&lt;=O$1,$T412&gt;=O$1),O$1,"no")</f>
        <v>no</v>
      </c>
      <c r="P412" s="21" t="str">
        <f>IF(AND($M412&lt;=P$1,$T412&gt;=P$1),P$1,"no")</f>
        <v>no</v>
      </c>
      <c r="Q412" s="21" t="str">
        <f>IF(AND($M412&lt;=Q$1,$T412&gt;=Q$1),Q$1,"no")</f>
        <v>no</v>
      </c>
      <c r="R412" s="21" t="str">
        <f t="shared" si="55"/>
        <v>no</v>
      </c>
      <c r="S412" s="21">
        <f>IF(AND($M412&lt;=S$1,$T412&gt;=S$1),S$1,"no")</f>
        <v>2020</v>
      </c>
      <c r="T412" s="9" t="s">
        <v>50</v>
      </c>
      <c r="U412" s="9" t="s">
        <v>34</v>
      </c>
      <c r="V412" s="9">
        <v>1</v>
      </c>
      <c r="W412" s="9" t="s">
        <v>603</v>
      </c>
      <c r="X412" s="9">
        <v>0</v>
      </c>
      <c r="Y412" s="9">
        <v>1</v>
      </c>
      <c r="Z412" s="9">
        <v>0</v>
      </c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</row>
    <row r="413" spans="1:47" ht="12.75">
      <c r="A413" s="8" t="str">
        <f t="shared" si="48"/>
        <v>2020Sofía Sanucci Giménez</v>
      </c>
      <c r="B413" s="8" t="str">
        <f t="shared" si="49"/>
        <v>noSofía Sanucci Giménez</v>
      </c>
      <c r="C413" s="8" t="str">
        <f t="shared" si="50"/>
        <v>noSofía Sanucci Giménez</v>
      </c>
      <c r="D413" s="8" t="str">
        <f t="shared" si="51"/>
        <v>noSofía Sanucci Giménez</v>
      </c>
      <c r="E413" s="8" t="str">
        <f t="shared" si="52"/>
        <v>noSofía Sanucci Giménez</v>
      </c>
      <c r="F413" s="8" t="str">
        <f t="shared" si="53"/>
        <v>noSofía Sanucci Giménez</v>
      </c>
      <c r="G413" s="14">
        <v>15</v>
      </c>
      <c r="H413" s="10" t="s">
        <v>563</v>
      </c>
      <c r="I413" s="9" t="s">
        <v>564</v>
      </c>
      <c r="J413" s="11">
        <v>43809</v>
      </c>
      <c r="K413" s="9" t="s">
        <v>604</v>
      </c>
      <c r="L413" s="9" t="s">
        <v>566</v>
      </c>
      <c r="M413" s="25">
        <v>2019</v>
      </c>
      <c r="N413" s="21" t="str">
        <f t="shared" si="54"/>
        <v>no</v>
      </c>
      <c r="O413" s="21" t="str">
        <f>IF(AND($M413&lt;=O$1,$T413&gt;=O$1),O$1,"no")</f>
        <v>no</v>
      </c>
      <c r="P413" s="21" t="str">
        <f>IF(AND($M413&lt;=P$1,$T413&gt;=P$1),P$1,"no")</f>
        <v>no</v>
      </c>
      <c r="Q413" s="21" t="str">
        <f>IF(AND($M413&lt;=Q$1,$T413&gt;=Q$1),Q$1,"no")</f>
        <v>no</v>
      </c>
      <c r="R413" s="21" t="str">
        <f t="shared" si="55"/>
        <v>no</v>
      </c>
      <c r="S413" s="21">
        <f>IF(AND($M413&lt;=S$1,$T413&gt;=S$1),S$1,"no")</f>
        <v>2020</v>
      </c>
      <c r="T413" s="9" t="s">
        <v>50</v>
      </c>
      <c r="U413" s="9" t="s">
        <v>34</v>
      </c>
      <c r="V413" s="9">
        <v>1</v>
      </c>
      <c r="W413" s="9" t="s">
        <v>586</v>
      </c>
      <c r="X413" s="9">
        <v>0</v>
      </c>
      <c r="Y413" s="9">
        <v>1</v>
      </c>
      <c r="Z413" s="9">
        <v>0</v>
      </c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</row>
    <row r="414" spans="1:47" ht="12.75">
      <c r="A414" s="8" t="str">
        <f t="shared" si="48"/>
        <v>noLuis Di Giácomo</v>
      </c>
      <c r="B414" s="8" t="str">
        <f t="shared" si="49"/>
        <v>2019Luis Di Giácomo</v>
      </c>
      <c r="C414" s="8" t="str">
        <f t="shared" si="50"/>
        <v>2018Luis Di Giácomo</v>
      </c>
      <c r="D414" s="8" t="str">
        <f t="shared" si="51"/>
        <v>2017Luis Di Giácomo</v>
      </c>
      <c r="E414" s="8" t="str">
        <f t="shared" si="52"/>
        <v>2016Luis Di Giácomo</v>
      </c>
      <c r="F414" s="8" t="str">
        <f t="shared" si="53"/>
        <v>2015Luis Di Giácomo</v>
      </c>
      <c r="G414" s="14">
        <v>16</v>
      </c>
      <c r="H414" s="12" t="s">
        <v>605</v>
      </c>
      <c r="I414" s="14" t="s">
        <v>913</v>
      </c>
      <c r="J414" s="15">
        <v>42348</v>
      </c>
      <c r="K414" s="14" t="s">
        <v>606</v>
      </c>
      <c r="L414" s="14" t="s">
        <v>607</v>
      </c>
      <c r="M414" s="25">
        <v>2015</v>
      </c>
      <c r="N414" s="21">
        <f t="shared" si="54"/>
        <v>2015</v>
      </c>
      <c r="O414" s="21">
        <f>IF(AND($M414&lt;=O$1,$T414&gt;=O$1),O$1,"no")</f>
        <v>2016</v>
      </c>
      <c r="P414" s="21">
        <f>IF(AND($M414&lt;=P$1,$T414&gt;=P$1),P$1,"no")</f>
        <v>2017</v>
      </c>
      <c r="Q414" s="21">
        <f>IF(AND($M414&lt;=Q$1,$T414&gt;=Q$1),Q$1,"no")</f>
        <v>2018</v>
      </c>
      <c r="R414" s="21">
        <f t="shared" si="55"/>
        <v>2019</v>
      </c>
      <c r="S414" s="21" t="str">
        <f>IF(AND($M414&lt;=S$1,$T414&gt;=S$1),S$1,"no")</f>
        <v>no</v>
      </c>
      <c r="T414" s="14">
        <v>2019</v>
      </c>
      <c r="U414" s="14" t="s">
        <v>18</v>
      </c>
      <c r="V414" s="14">
        <v>0</v>
      </c>
      <c r="W414" s="14" t="s">
        <v>41</v>
      </c>
      <c r="X414" s="14">
        <v>1</v>
      </c>
      <c r="Y414" s="14">
        <v>1</v>
      </c>
      <c r="Z414" s="14">
        <v>0</v>
      </c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</row>
    <row r="415" spans="1:47" ht="12.75">
      <c r="A415" s="8" t="str">
        <f t="shared" si="48"/>
        <v>noGastón Pérez Estevan</v>
      </c>
      <c r="B415" s="8" t="str">
        <f t="shared" si="49"/>
        <v>2019Gastón Pérez Estevan</v>
      </c>
      <c r="C415" s="8" t="str">
        <f t="shared" si="50"/>
        <v>2018Gastón Pérez Estevan</v>
      </c>
      <c r="D415" s="8" t="str">
        <f t="shared" si="51"/>
        <v>2017Gastón Pérez Estevan</v>
      </c>
      <c r="E415" s="8" t="str">
        <f t="shared" si="52"/>
        <v>2016Gastón Pérez Estevan</v>
      </c>
      <c r="F415" s="8" t="str">
        <f t="shared" si="53"/>
        <v>2015Gastón Pérez Estevan</v>
      </c>
      <c r="G415" s="14">
        <v>16</v>
      </c>
      <c r="H415" s="12" t="s">
        <v>605</v>
      </c>
      <c r="I415" s="14" t="s">
        <v>913</v>
      </c>
      <c r="J415" s="15">
        <v>42348</v>
      </c>
      <c r="K415" s="14" t="s">
        <v>608</v>
      </c>
      <c r="L415" s="14" t="s">
        <v>607</v>
      </c>
      <c r="M415" s="25">
        <v>2015</v>
      </c>
      <c r="N415" s="21">
        <f t="shared" si="54"/>
        <v>2015</v>
      </c>
      <c r="O415" s="21">
        <f>IF(AND($M415&lt;=O$1,$T415&gt;=O$1),O$1,"no")</f>
        <v>2016</v>
      </c>
      <c r="P415" s="21">
        <f>IF(AND($M415&lt;=P$1,$T415&gt;=P$1),P$1,"no")</f>
        <v>2017</v>
      </c>
      <c r="Q415" s="21">
        <f>IF(AND($M415&lt;=Q$1,$T415&gt;=Q$1),Q$1,"no")</f>
        <v>2018</v>
      </c>
      <c r="R415" s="21">
        <f t="shared" si="55"/>
        <v>2019</v>
      </c>
      <c r="S415" s="21" t="str">
        <f>IF(AND($M415&lt;=S$1,$T415&gt;=S$1),S$1,"no")</f>
        <v>no</v>
      </c>
      <c r="T415" s="14">
        <v>2019</v>
      </c>
      <c r="U415" s="14" t="s">
        <v>18</v>
      </c>
      <c r="V415" s="14">
        <v>0</v>
      </c>
      <c r="W415" s="14" t="s">
        <v>203</v>
      </c>
      <c r="X415" s="14">
        <v>1</v>
      </c>
      <c r="Y415" s="14">
        <v>1</v>
      </c>
      <c r="Z415" s="14">
        <v>0</v>
      </c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</row>
    <row r="416" spans="1:47" ht="12.75">
      <c r="A416" s="8" t="str">
        <f t="shared" si="48"/>
        <v>noIsaías Kremer</v>
      </c>
      <c r="B416" s="8" t="str">
        <f t="shared" si="49"/>
        <v>noIsaías Kremer</v>
      </c>
      <c r="C416" s="8" t="str">
        <f t="shared" si="50"/>
        <v>noIsaías Kremer</v>
      </c>
      <c r="D416" s="8" t="str">
        <f t="shared" si="51"/>
        <v>2017Isaías Kremer</v>
      </c>
      <c r="E416" s="8" t="str">
        <f t="shared" si="52"/>
        <v>2016Isaías Kremer</v>
      </c>
      <c r="F416" s="8" t="str">
        <f t="shared" si="53"/>
        <v>2015Isaías Kremer</v>
      </c>
      <c r="G416" s="14">
        <v>16</v>
      </c>
      <c r="H416" s="12" t="s">
        <v>605</v>
      </c>
      <c r="I416" s="14" t="s">
        <v>913</v>
      </c>
      <c r="J416" s="15">
        <v>42348</v>
      </c>
      <c r="K416" s="14" t="s">
        <v>609</v>
      </c>
      <c r="L416" s="14" t="s">
        <v>607</v>
      </c>
      <c r="M416" s="25">
        <v>2015</v>
      </c>
      <c r="N416" s="21">
        <f t="shared" si="54"/>
        <v>2015</v>
      </c>
      <c r="O416" s="21">
        <f>IF(AND($M416&lt;=O$1,$T416&gt;=O$1),O$1,"no")</f>
        <v>2016</v>
      </c>
      <c r="P416" s="21">
        <f>IF(AND($M416&lt;=P$1,$T416&gt;=P$1),P$1,"no")</f>
        <v>2017</v>
      </c>
      <c r="Q416" s="21" t="str">
        <f>IF(AND($M416&lt;=Q$1,$T416&gt;=Q$1),Q$1,"no")</f>
        <v>no</v>
      </c>
      <c r="R416" s="21" t="str">
        <f t="shared" si="55"/>
        <v>no</v>
      </c>
      <c r="S416" s="21" t="str">
        <f>IF(AND($M416&lt;=S$1,$T416&gt;=S$1),S$1,"no")</f>
        <v>no</v>
      </c>
      <c r="T416" s="14">
        <v>2017</v>
      </c>
      <c r="U416" s="14" t="s">
        <v>18</v>
      </c>
      <c r="V416" s="14">
        <v>0</v>
      </c>
      <c r="W416" s="14" t="s">
        <v>21</v>
      </c>
      <c r="X416" s="14">
        <v>1</v>
      </c>
      <c r="Y416" s="14">
        <v>1</v>
      </c>
      <c r="Z416" s="14">
        <v>0</v>
      </c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</row>
    <row r="417" spans="1:47" ht="12.75">
      <c r="A417" s="8" t="str">
        <f t="shared" si="48"/>
        <v>noCarlos Valeri</v>
      </c>
      <c r="B417" s="8" t="str">
        <f t="shared" si="49"/>
        <v>2019Carlos Valeri</v>
      </c>
      <c r="C417" s="8" t="str">
        <f t="shared" si="50"/>
        <v>2018Carlos Valeri</v>
      </c>
      <c r="D417" s="8" t="str">
        <f t="shared" si="51"/>
        <v>2017Carlos Valeri</v>
      </c>
      <c r="E417" s="8" t="str">
        <f t="shared" si="52"/>
        <v>2016Carlos Valeri</v>
      </c>
      <c r="F417" s="8" t="str">
        <f t="shared" si="53"/>
        <v>2015Carlos Valeri</v>
      </c>
      <c r="G417" s="14">
        <v>16</v>
      </c>
      <c r="H417" s="12" t="s">
        <v>605</v>
      </c>
      <c r="I417" s="14" t="s">
        <v>913</v>
      </c>
      <c r="J417" s="15">
        <v>42348</v>
      </c>
      <c r="K417" s="14" t="s">
        <v>610</v>
      </c>
      <c r="L417" s="14" t="s">
        <v>607</v>
      </c>
      <c r="M417" s="25">
        <v>2015</v>
      </c>
      <c r="N417" s="21">
        <f t="shared" si="54"/>
        <v>2015</v>
      </c>
      <c r="O417" s="21">
        <f>IF(AND($M417&lt;=O$1,$T417&gt;=O$1),O$1,"no")</f>
        <v>2016</v>
      </c>
      <c r="P417" s="21">
        <f>IF(AND($M417&lt;=P$1,$T417&gt;=P$1),P$1,"no")</f>
        <v>2017</v>
      </c>
      <c r="Q417" s="21">
        <f>IF(AND($M417&lt;=Q$1,$T417&gt;=Q$1),Q$1,"no")</f>
        <v>2018</v>
      </c>
      <c r="R417" s="21">
        <f t="shared" si="55"/>
        <v>2019</v>
      </c>
      <c r="S417" s="21" t="str">
        <f>IF(AND($M417&lt;=S$1,$T417&gt;=S$1),S$1,"no")</f>
        <v>no</v>
      </c>
      <c r="T417" s="14">
        <v>2019</v>
      </c>
      <c r="U417" s="14" t="s">
        <v>18</v>
      </c>
      <c r="V417" s="14">
        <v>0</v>
      </c>
      <c r="W417" s="14" t="s">
        <v>316</v>
      </c>
      <c r="X417" s="14">
        <v>0</v>
      </c>
      <c r="Y417" s="14">
        <v>1</v>
      </c>
      <c r="Z417" s="14">
        <v>0</v>
      </c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</row>
    <row r="418" spans="1:47" ht="12.75">
      <c r="A418" s="8" t="str">
        <f t="shared" si="48"/>
        <v>noMónica Silva</v>
      </c>
      <c r="B418" s="8" t="str">
        <f t="shared" si="49"/>
        <v>2019Mónica Silva</v>
      </c>
      <c r="C418" s="8" t="str">
        <f t="shared" si="50"/>
        <v>2018Mónica Silva</v>
      </c>
      <c r="D418" s="8" t="str">
        <f t="shared" si="51"/>
        <v>2017Mónica Silva</v>
      </c>
      <c r="E418" s="8" t="str">
        <f t="shared" si="52"/>
        <v>2016Mónica Silva</v>
      </c>
      <c r="F418" s="8" t="str">
        <f t="shared" si="53"/>
        <v>2015Mónica Silva</v>
      </c>
      <c r="G418" s="14">
        <v>16</v>
      </c>
      <c r="H418" s="12" t="s">
        <v>605</v>
      </c>
      <c r="I418" s="14" t="s">
        <v>913</v>
      </c>
      <c r="J418" s="15">
        <v>42348</v>
      </c>
      <c r="K418" s="14" t="s">
        <v>611</v>
      </c>
      <c r="L418" s="14" t="s">
        <v>607</v>
      </c>
      <c r="M418" s="25">
        <v>2015</v>
      </c>
      <c r="N418" s="21">
        <f t="shared" si="54"/>
        <v>2015</v>
      </c>
      <c r="O418" s="21">
        <f>IF(AND($M418&lt;=O$1,$T418&gt;=O$1),O$1,"no")</f>
        <v>2016</v>
      </c>
      <c r="P418" s="21">
        <f>IF(AND($M418&lt;=P$1,$T418&gt;=P$1),P$1,"no")</f>
        <v>2017</v>
      </c>
      <c r="Q418" s="21">
        <f>IF(AND($M418&lt;=Q$1,$T418&gt;=Q$1),Q$1,"no")</f>
        <v>2018</v>
      </c>
      <c r="R418" s="21">
        <f t="shared" si="55"/>
        <v>2019</v>
      </c>
      <c r="S418" s="21" t="str">
        <f>IF(AND($M418&lt;=S$1,$T418&gt;=S$1),S$1,"no")</f>
        <v>no</v>
      </c>
      <c r="T418" s="14">
        <v>2019</v>
      </c>
      <c r="U418" s="14" t="s">
        <v>34</v>
      </c>
      <c r="V418" s="14">
        <v>1</v>
      </c>
      <c r="W418" s="14" t="s">
        <v>612</v>
      </c>
      <c r="X418" s="14">
        <v>1</v>
      </c>
      <c r="Y418" s="14">
        <v>1</v>
      </c>
      <c r="Z418" s="14">
        <v>0</v>
      </c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</row>
    <row r="419" spans="1:47" ht="12.75">
      <c r="A419" s="8" t="str">
        <f t="shared" si="48"/>
        <v>noFabián Galli</v>
      </c>
      <c r="B419" s="8" t="str">
        <f t="shared" si="49"/>
        <v>noFabián Galli</v>
      </c>
      <c r="C419" s="8" t="str">
        <f t="shared" si="50"/>
        <v>noFabián Galli</v>
      </c>
      <c r="D419" s="8" t="str">
        <f t="shared" si="51"/>
        <v>2017Fabián Galli</v>
      </c>
      <c r="E419" s="8" t="str">
        <f t="shared" si="52"/>
        <v>2016Fabián Galli</v>
      </c>
      <c r="F419" s="8" t="str">
        <f t="shared" si="53"/>
        <v>2015Fabián Galli</v>
      </c>
      <c r="G419" s="14">
        <v>16</v>
      </c>
      <c r="H419" s="12" t="s">
        <v>605</v>
      </c>
      <c r="I419" s="14" t="s">
        <v>913</v>
      </c>
      <c r="J419" s="15">
        <v>42348</v>
      </c>
      <c r="K419" s="14" t="s">
        <v>613</v>
      </c>
      <c r="L419" s="14" t="s">
        <v>607</v>
      </c>
      <c r="M419" s="25">
        <v>2015</v>
      </c>
      <c r="N419" s="21">
        <f t="shared" si="54"/>
        <v>2015</v>
      </c>
      <c r="O419" s="21">
        <f>IF(AND($M419&lt;=O$1,$T419&gt;=O$1),O$1,"no")</f>
        <v>2016</v>
      </c>
      <c r="P419" s="21">
        <f>IF(AND($M419&lt;=P$1,$T419&gt;=P$1),P$1,"no")</f>
        <v>2017</v>
      </c>
      <c r="Q419" s="21" t="str">
        <f>IF(AND($M419&lt;=Q$1,$T419&gt;=Q$1),Q$1,"no")</f>
        <v>no</v>
      </c>
      <c r="R419" s="21" t="str">
        <f t="shared" si="55"/>
        <v>no</v>
      </c>
      <c r="S419" s="21" t="str">
        <f>IF(AND($M419&lt;=S$1,$T419&gt;=S$1),S$1,"no")</f>
        <v>no</v>
      </c>
      <c r="T419" s="14">
        <v>2017</v>
      </c>
      <c r="U419" s="14" t="s">
        <v>18</v>
      </c>
      <c r="V419" s="14">
        <v>0</v>
      </c>
      <c r="W419" s="14" t="s">
        <v>32</v>
      </c>
      <c r="X419" s="14">
        <v>1</v>
      </c>
      <c r="Y419" s="14">
        <v>1</v>
      </c>
      <c r="Z419" s="14">
        <v>0</v>
      </c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</row>
    <row r="420" spans="1:47" ht="12.75">
      <c r="A420" s="8" t="str">
        <f t="shared" si="48"/>
        <v>noFabián Zgaib</v>
      </c>
      <c r="B420" s="8" t="str">
        <f t="shared" si="49"/>
        <v>2019Fabián Zgaib</v>
      </c>
      <c r="C420" s="8" t="str">
        <f t="shared" si="50"/>
        <v>2018Fabián Zgaib</v>
      </c>
      <c r="D420" s="8" t="str">
        <f t="shared" si="51"/>
        <v>2017Fabián Zgaib</v>
      </c>
      <c r="E420" s="8" t="str">
        <f t="shared" si="52"/>
        <v>2016Fabián Zgaib</v>
      </c>
      <c r="F420" s="8" t="str">
        <f t="shared" si="53"/>
        <v>2015Fabián Zgaib</v>
      </c>
      <c r="G420" s="14">
        <v>16</v>
      </c>
      <c r="H420" s="12" t="s">
        <v>605</v>
      </c>
      <c r="I420" s="14" t="s">
        <v>913</v>
      </c>
      <c r="J420" s="15">
        <v>42348</v>
      </c>
      <c r="K420" s="14" t="s">
        <v>614</v>
      </c>
      <c r="L420" s="14" t="s">
        <v>607</v>
      </c>
      <c r="M420" s="25">
        <v>2015</v>
      </c>
      <c r="N420" s="21">
        <f t="shared" si="54"/>
        <v>2015</v>
      </c>
      <c r="O420" s="21">
        <f>IF(AND($M420&lt;=O$1,$T420&gt;=O$1),O$1,"no")</f>
        <v>2016</v>
      </c>
      <c r="P420" s="21">
        <f>IF(AND($M420&lt;=P$1,$T420&gt;=P$1),P$1,"no")</f>
        <v>2017</v>
      </c>
      <c r="Q420" s="21">
        <f>IF(AND($M420&lt;=Q$1,$T420&gt;=Q$1),Q$1,"no")</f>
        <v>2018</v>
      </c>
      <c r="R420" s="21">
        <f t="shared" si="55"/>
        <v>2019</v>
      </c>
      <c r="S420" s="21" t="str">
        <f>IF(AND($M420&lt;=S$1,$T420&gt;=S$1),S$1,"no")</f>
        <v>no</v>
      </c>
      <c r="T420" s="14">
        <v>2019</v>
      </c>
      <c r="U420" s="14" t="s">
        <v>18</v>
      </c>
      <c r="V420" s="14">
        <v>0</v>
      </c>
      <c r="W420" s="14" t="s">
        <v>35</v>
      </c>
      <c r="X420" s="14">
        <v>0</v>
      </c>
      <c r="Y420" s="14">
        <v>1</v>
      </c>
      <c r="Z420" s="14">
        <v>0</v>
      </c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</row>
    <row r="421" spans="1:47" ht="12.75">
      <c r="A421" s="8" t="str">
        <f t="shared" si="48"/>
        <v>noMarcelo Martín</v>
      </c>
      <c r="B421" s="8" t="str">
        <f t="shared" si="49"/>
        <v>2019Marcelo Martín</v>
      </c>
      <c r="C421" s="8" t="str">
        <f t="shared" si="50"/>
        <v>2018Marcelo Martín</v>
      </c>
      <c r="D421" s="8" t="str">
        <f t="shared" si="51"/>
        <v>2017Marcelo Martín</v>
      </c>
      <c r="E421" s="8" t="str">
        <f t="shared" si="52"/>
        <v>2016Marcelo Martín</v>
      </c>
      <c r="F421" s="8" t="str">
        <f t="shared" si="53"/>
        <v>2015Marcelo Martín</v>
      </c>
      <c r="G421" s="14">
        <v>16</v>
      </c>
      <c r="H421" s="12" t="s">
        <v>605</v>
      </c>
      <c r="I421" s="14" t="s">
        <v>913</v>
      </c>
      <c r="J421" s="15">
        <v>42348</v>
      </c>
      <c r="K421" s="14" t="s">
        <v>615</v>
      </c>
      <c r="L421" s="14" t="s">
        <v>607</v>
      </c>
      <c r="M421" s="25">
        <v>2015</v>
      </c>
      <c r="N421" s="21">
        <f t="shared" si="54"/>
        <v>2015</v>
      </c>
      <c r="O421" s="21">
        <f>IF(AND($M421&lt;=O$1,$T421&gt;=O$1),O$1,"no")</f>
        <v>2016</v>
      </c>
      <c r="P421" s="21">
        <f>IF(AND($M421&lt;=P$1,$T421&gt;=P$1),P$1,"no")</f>
        <v>2017</v>
      </c>
      <c r="Q421" s="21">
        <f>IF(AND($M421&lt;=Q$1,$T421&gt;=Q$1),Q$1,"no")</f>
        <v>2018</v>
      </c>
      <c r="R421" s="21">
        <f t="shared" si="55"/>
        <v>2019</v>
      </c>
      <c r="S421" s="21" t="str">
        <f>IF(AND($M421&lt;=S$1,$T421&gt;=S$1),S$1,"no")</f>
        <v>no</v>
      </c>
      <c r="T421" s="14">
        <v>2019</v>
      </c>
      <c r="U421" s="14" t="s">
        <v>18</v>
      </c>
      <c r="V421" s="14">
        <v>0</v>
      </c>
      <c r="W421" s="14" t="s">
        <v>616</v>
      </c>
      <c r="X421" s="14">
        <v>0</v>
      </c>
      <c r="Y421" s="14">
        <v>1</v>
      </c>
      <c r="Z421" s="14">
        <v>0</v>
      </c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</row>
    <row r="422" spans="1:47" ht="12.75">
      <c r="A422" s="8" t="str">
        <f t="shared" si="48"/>
        <v>noSilvina Arrieta</v>
      </c>
      <c r="B422" s="8" t="str">
        <f t="shared" si="49"/>
        <v>noSilvina Arrieta</v>
      </c>
      <c r="C422" s="8" t="str">
        <f t="shared" si="50"/>
        <v>noSilvina Arrieta</v>
      </c>
      <c r="D422" s="8" t="str">
        <f t="shared" si="51"/>
        <v>2017Silvina Arrieta</v>
      </c>
      <c r="E422" s="8" t="str">
        <f t="shared" si="52"/>
        <v>2016Silvina Arrieta</v>
      </c>
      <c r="F422" s="8" t="str">
        <f t="shared" si="53"/>
        <v>2015Silvina Arrieta</v>
      </c>
      <c r="G422" s="14">
        <v>16</v>
      </c>
      <c r="H422" s="12" t="s">
        <v>605</v>
      </c>
      <c r="I422" s="14" t="s">
        <v>913</v>
      </c>
      <c r="J422" s="15">
        <v>42348</v>
      </c>
      <c r="K422" s="14" t="s">
        <v>617</v>
      </c>
      <c r="L422" s="14" t="s">
        <v>607</v>
      </c>
      <c r="M422" s="25">
        <v>2015</v>
      </c>
      <c r="N422" s="21">
        <f t="shared" si="54"/>
        <v>2015</v>
      </c>
      <c r="O422" s="21">
        <f>IF(AND($M422&lt;=O$1,$T422&gt;=O$1),O$1,"no")</f>
        <v>2016</v>
      </c>
      <c r="P422" s="21">
        <f>IF(AND($M422&lt;=P$1,$T422&gt;=P$1),P$1,"no")</f>
        <v>2017</v>
      </c>
      <c r="Q422" s="21" t="str">
        <f>IF(AND($M422&lt;=Q$1,$T422&gt;=Q$1),Q$1,"no")</f>
        <v>no</v>
      </c>
      <c r="R422" s="21" t="str">
        <f t="shared" si="55"/>
        <v>no</v>
      </c>
      <c r="S422" s="21" t="str">
        <f>IF(AND($M422&lt;=S$1,$T422&gt;=S$1),S$1,"no")</f>
        <v>no</v>
      </c>
      <c r="T422" s="14">
        <v>2017</v>
      </c>
      <c r="U422" s="14" t="s">
        <v>34</v>
      </c>
      <c r="V422" s="14">
        <v>1</v>
      </c>
      <c r="W422" s="14" t="s">
        <v>618</v>
      </c>
      <c r="X422" s="14">
        <v>1</v>
      </c>
      <c r="Y422" s="14">
        <v>1</v>
      </c>
      <c r="Z422" s="14">
        <v>0</v>
      </c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</row>
    <row r="423" spans="1:47" ht="12.75">
      <c r="A423" s="8" t="str">
        <f t="shared" si="48"/>
        <v>noMatías Rulli</v>
      </c>
      <c r="B423" s="8" t="str">
        <f t="shared" si="49"/>
        <v>noMatías Rulli</v>
      </c>
      <c r="C423" s="8" t="str">
        <f t="shared" si="50"/>
        <v>noMatías Rulli</v>
      </c>
      <c r="D423" s="8" t="str">
        <f t="shared" si="51"/>
        <v>2017Matías Rulli</v>
      </c>
      <c r="E423" s="8" t="str">
        <f t="shared" si="52"/>
        <v>2016Matías Rulli</v>
      </c>
      <c r="F423" s="8" t="str">
        <f t="shared" si="53"/>
        <v>2015Matías Rulli</v>
      </c>
      <c r="G423" s="14">
        <v>16</v>
      </c>
      <c r="H423" s="12" t="s">
        <v>605</v>
      </c>
      <c r="I423" s="14" t="s">
        <v>913</v>
      </c>
      <c r="J423" s="15">
        <v>42348</v>
      </c>
      <c r="K423" s="14" t="s">
        <v>619</v>
      </c>
      <c r="L423" s="14" t="s">
        <v>607</v>
      </c>
      <c r="M423" s="25">
        <v>2015</v>
      </c>
      <c r="N423" s="21">
        <f t="shared" si="54"/>
        <v>2015</v>
      </c>
      <c r="O423" s="21">
        <f>IF(AND($M423&lt;=O$1,$T423&gt;=O$1),O$1,"no")</f>
        <v>2016</v>
      </c>
      <c r="P423" s="21">
        <f>IF(AND($M423&lt;=P$1,$T423&gt;=P$1),P$1,"no")</f>
        <v>2017</v>
      </c>
      <c r="Q423" s="21" t="str">
        <f>IF(AND($M423&lt;=Q$1,$T423&gt;=Q$1),Q$1,"no")</f>
        <v>no</v>
      </c>
      <c r="R423" s="21" t="str">
        <f t="shared" si="55"/>
        <v>no</v>
      </c>
      <c r="S423" s="21" t="str">
        <f>IF(AND($M423&lt;=S$1,$T423&gt;=S$1),S$1,"no")</f>
        <v>no</v>
      </c>
      <c r="T423" s="14">
        <v>2017</v>
      </c>
      <c r="U423" s="14" t="s">
        <v>18</v>
      </c>
      <c r="V423" s="14">
        <v>0</v>
      </c>
      <c r="W423" s="14" t="s">
        <v>620</v>
      </c>
      <c r="X423" s="14">
        <v>1</v>
      </c>
      <c r="Y423" s="14">
        <v>0</v>
      </c>
      <c r="Z423" s="14">
        <v>1</v>
      </c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</row>
    <row r="424" spans="1:47" ht="12.75">
      <c r="A424" s="8" t="str">
        <f t="shared" si="48"/>
        <v>noNicolás Land</v>
      </c>
      <c r="B424" s="8" t="str">
        <f t="shared" si="49"/>
        <v>2019Nicolás Land</v>
      </c>
      <c r="C424" s="8" t="str">
        <f t="shared" si="50"/>
        <v>2018Nicolás Land</v>
      </c>
      <c r="D424" s="8" t="str">
        <f t="shared" si="51"/>
        <v>2017Nicolás Land</v>
      </c>
      <c r="E424" s="8" t="str">
        <f t="shared" si="52"/>
        <v>noNicolás Land</v>
      </c>
      <c r="F424" s="8" t="str">
        <f t="shared" si="53"/>
        <v>noNicolás Land</v>
      </c>
      <c r="G424" s="14">
        <v>16</v>
      </c>
      <c r="H424" s="12" t="s">
        <v>605</v>
      </c>
      <c r="I424" s="14" t="s">
        <v>913</v>
      </c>
      <c r="J424" s="15">
        <v>42348</v>
      </c>
      <c r="K424" s="14" t="s">
        <v>621</v>
      </c>
      <c r="L424" s="14" t="s">
        <v>607</v>
      </c>
      <c r="M424" s="25">
        <v>2017</v>
      </c>
      <c r="N424" s="21" t="str">
        <f t="shared" si="54"/>
        <v>no</v>
      </c>
      <c r="O424" s="21" t="str">
        <f>IF(AND($M424&lt;=O$1,$T424&gt;=O$1),O$1,"no")</f>
        <v>no</v>
      </c>
      <c r="P424" s="21">
        <f>IF(AND($M424&lt;=P$1,$T424&gt;=P$1),P$1,"no")</f>
        <v>2017</v>
      </c>
      <c r="Q424" s="21">
        <f>IF(AND($M424&lt;=Q$1,$T424&gt;=Q$1),Q$1,"no")</f>
        <v>2018</v>
      </c>
      <c r="R424" s="21">
        <f t="shared" si="55"/>
        <v>2019</v>
      </c>
      <c r="S424" s="21" t="str">
        <f>IF(AND($M424&lt;=S$1,$T424&gt;=S$1),S$1,"no")</f>
        <v>no</v>
      </c>
      <c r="T424" s="14">
        <v>2019</v>
      </c>
      <c r="U424" s="14" t="s">
        <v>18</v>
      </c>
      <c r="V424" s="14">
        <v>0</v>
      </c>
      <c r="W424" s="14" t="s">
        <v>32</v>
      </c>
      <c r="X424" s="14">
        <v>0</v>
      </c>
      <c r="Y424" s="14">
        <v>1</v>
      </c>
      <c r="Z424" s="14">
        <v>0</v>
      </c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</row>
    <row r="425" spans="1:47" ht="12.75">
      <c r="A425" s="8" t="str">
        <f t="shared" si="48"/>
        <v>noArabela Carreras</v>
      </c>
      <c r="B425" s="8" t="str">
        <f t="shared" si="49"/>
        <v>2019Arabela Carreras</v>
      </c>
      <c r="C425" s="8" t="str">
        <f t="shared" si="50"/>
        <v>2018Arabela Carreras</v>
      </c>
      <c r="D425" s="8" t="str">
        <f t="shared" si="51"/>
        <v>2017Arabela Carreras</v>
      </c>
      <c r="E425" s="8" t="str">
        <f t="shared" si="52"/>
        <v>noArabela Carreras</v>
      </c>
      <c r="F425" s="8" t="str">
        <f t="shared" si="53"/>
        <v>noArabela Carreras</v>
      </c>
      <c r="G425" s="14">
        <v>16</v>
      </c>
      <c r="H425" s="12" t="s">
        <v>605</v>
      </c>
      <c r="I425" s="14" t="s">
        <v>913</v>
      </c>
      <c r="J425" s="15">
        <v>42348</v>
      </c>
      <c r="K425" s="14" t="s">
        <v>622</v>
      </c>
      <c r="L425" s="14" t="s">
        <v>607</v>
      </c>
      <c r="M425" s="25">
        <v>2017</v>
      </c>
      <c r="N425" s="21" t="str">
        <f t="shared" si="54"/>
        <v>no</v>
      </c>
      <c r="O425" s="21" t="str">
        <f>IF(AND($M425&lt;=O$1,$T425&gt;=O$1),O$1,"no")</f>
        <v>no</v>
      </c>
      <c r="P425" s="21">
        <f>IF(AND($M425&lt;=P$1,$T425&gt;=P$1),P$1,"no")</f>
        <v>2017</v>
      </c>
      <c r="Q425" s="21">
        <f>IF(AND($M425&lt;=Q$1,$T425&gt;=Q$1),Q$1,"no")</f>
        <v>2018</v>
      </c>
      <c r="R425" s="21">
        <f t="shared" si="55"/>
        <v>2019</v>
      </c>
      <c r="S425" s="21" t="str">
        <f>IF(AND($M425&lt;=S$1,$T425&gt;=S$1),S$1,"no")</f>
        <v>no</v>
      </c>
      <c r="T425" s="14">
        <v>2019</v>
      </c>
      <c r="U425" s="14" t="s">
        <v>34</v>
      </c>
      <c r="V425" s="14">
        <v>1</v>
      </c>
      <c r="W425" s="14" t="s">
        <v>618</v>
      </c>
      <c r="X425" s="14">
        <v>0</v>
      </c>
      <c r="Y425" s="14">
        <v>1</v>
      </c>
      <c r="Z425" s="14">
        <v>0</v>
      </c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</row>
    <row r="426" spans="1:47" ht="12.75">
      <c r="A426" s="8" t="str">
        <f t="shared" si="48"/>
        <v>noAgustín Domingo</v>
      </c>
      <c r="B426" s="8" t="str">
        <f t="shared" si="49"/>
        <v>2019Agustín Domingo</v>
      </c>
      <c r="C426" s="8" t="str">
        <f t="shared" si="50"/>
        <v>2018Agustín Domingo</v>
      </c>
      <c r="D426" s="8" t="str">
        <f t="shared" si="51"/>
        <v>2017Agustín Domingo</v>
      </c>
      <c r="E426" s="8" t="str">
        <f t="shared" si="52"/>
        <v>noAgustín Domingo</v>
      </c>
      <c r="F426" s="8" t="str">
        <f t="shared" si="53"/>
        <v>noAgustín Domingo</v>
      </c>
      <c r="G426" s="14">
        <v>16</v>
      </c>
      <c r="H426" s="12" t="s">
        <v>605</v>
      </c>
      <c r="I426" s="14" t="s">
        <v>913</v>
      </c>
      <c r="J426" s="15">
        <v>42348</v>
      </c>
      <c r="K426" s="14" t="s">
        <v>623</v>
      </c>
      <c r="L426" s="14" t="s">
        <v>607</v>
      </c>
      <c r="M426" s="25">
        <v>2017</v>
      </c>
      <c r="N426" s="21" t="str">
        <f t="shared" si="54"/>
        <v>no</v>
      </c>
      <c r="O426" s="21" t="str">
        <f>IF(AND($M426&lt;=O$1,$T426&gt;=O$1),O$1,"no")</f>
        <v>no</v>
      </c>
      <c r="P426" s="21">
        <f>IF(AND($M426&lt;=P$1,$T426&gt;=P$1),P$1,"no")</f>
        <v>2017</v>
      </c>
      <c r="Q426" s="21">
        <f>IF(AND($M426&lt;=Q$1,$T426&gt;=Q$1),Q$1,"no")</f>
        <v>2018</v>
      </c>
      <c r="R426" s="21">
        <f t="shared" si="55"/>
        <v>2019</v>
      </c>
      <c r="S426" s="21" t="str">
        <f>IF(AND($M426&lt;=S$1,$T426&gt;=S$1),S$1,"no")</f>
        <v>no</v>
      </c>
      <c r="T426" s="14">
        <v>2019</v>
      </c>
      <c r="U426" s="14" t="s">
        <v>18</v>
      </c>
      <c r="V426" s="14">
        <v>0</v>
      </c>
      <c r="W426" s="14" t="s">
        <v>21</v>
      </c>
      <c r="X426" s="14">
        <v>0</v>
      </c>
      <c r="Y426" s="14">
        <v>1</v>
      </c>
      <c r="Z426" s="14">
        <v>0</v>
      </c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</row>
    <row r="427" spans="1:47" ht="12.75">
      <c r="A427" s="8" t="str">
        <f t="shared" si="48"/>
        <v>noNelson Cides</v>
      </c>
      <c r="B427" s="8" t="str">
        <f t="shared" si="49"/>
        <v>2019Nelson Cides</v>
      </c>
      <c r="C427" s="8" t="str">
        <f t="shared" si="50"/>
        <v>2018Nelson Cides</v>
      </c>
      <c r="D427" s="8" t="str">
        <f t="shared" si="51"/>
        <v>2017Nelson Cides</v>
      </c>
      <c r="E427" s="8" t="str">
        <f t="shared" si="52"/>
        <v>noNelson Cides</v>
      </c>
      <c r="F427" s="8" t="str">
        <f t="shared" si="53"/>
        <v>noNelson Cides</v>
      </c>
      <c r="G427" s="14">
        <v>16</v>
      </c>
      <c r="H427" s="12" t="s">
        <v>605</v>
      </c>
      <c r="I427" s="14" t="s">
        <v>913</v>
      </c>
      <c r="J427" s="15">
        <v>42348</v>
      </c>
      <c r="K427" s="14" t="s">
        <v>624</v>
      </c>
      <c r="L427" s="14" t="s">
        <v>607</v>
      </c>
      <c r="M427" s="25">
        <v>2017</v>
      </c>
      <c r="N427" s="21" t="str">
        <f t="shared" si="54"/>
        <v>no</v>
      </c>
      <c r="O427" s="21" t="str">
        <f>IF(AND($M427&lt;=O$1,$T427&gt;=O$1),O$1,"no")</f>
        <v>no</v>
      </c>
      <c r="P427" s="21">
        <f>IF(AND($M427&lt;=P$1,$T427&gt;=P$1),P$1,"no")</f>
        <v>2017</v>
      </c>
      <c r="Q427" s="21">
        <f>IF(AND($M427&lt;=Q$1,$T427&gt;=Q$1),Q$1,"no")</f>
        <v>2018</v>
      </c>
      <c r="R427" s="21">
        <f t="shared" si="55"/>
        <v>2019</v>
      </c>
      <c r="S427" s="21" t="str">
        <f>IF(AND($M427&lt;=S$1,$T427&gt;=S$1),S$1,"no")</f>
        <v>no</v>
      </c>
      <c r="T427" s="14">
        <v>2019</v>
      </c>
      <c r="U427" s="14" t="s">
        <v>18</v>
      </c>
      <c r="V427" s="14">
        <v>0</v>
      </c>
      <c r="W427" s="14" t="s">
        <v>122</v>
      </c>
      <c r="X427" s="14">
        <v>0</v>
      </c>
      <c r="Y427" s="14">
        <v>0</v>
      </c>
      <c r="Z427" s="14">
        <v>1</v>
      </c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</row>
    <row r="428" spans="1:47" ht="12.75">
      <c r="A428" s="8" t="str">
        <f t="shared" si="48"/>
        <v>2020Rodrigo Buteler</v>
      </c>
      <c r="B428" s="8" t="str">
        <f t="shared" si="49"/>
        <v>noRodrigo Buteler</v>
      </c>
      <c r="C428" s="8" t="str">
        <f t="shared" si="50"/>
        <v>noRodrigo Buteler</v>
      </c>
      <c r="D428" s="8" t="str">
        <f t="shared" si="51"/>
        <v>noRodrigo Buteler</v>
      </c>
      <c r="E428" s="8" t="str">
        <f t="shared" si="52"/>
        <v>noRodrigo Buteler</v>
      </c>
      <c r="F428" s="8" t="str">
        <f t="shared" si="53"/>
        <v>noRodrigo Buteler</v>
      </c>
      <c r="G428" s="14">
        <v>16</v>
      </c>
      <c r="H428" s="10" t="s">
        <v>605</v>
      </c>
      <c r="I428" s="9" t="s">
        <v>622</v>
      </c>
      <c r="J428" s="11">
        <v>43808</v>
      </c>
      <c r="K428" s="9" t="s">
        <v>625</v>
      </c>
      <c r="L428" s="9" t="s">
        <v>607</v>
      </c>
      <c r="M428" s="25">
        <v>2019</v>
      </c>
      <c r="N428" s="21" t="str">
        <f t="shared" si="54"/>
        <v>no</v>
      </c>
      <c r="O428" s="21" t="str">
        <f>IF(AND($M428&lt;=O$1,$T428&gt;=O$1),O$1,"no")</f>
        <v>no</v>
      </c>
      <c r="P428" s="21" t="str">
        <f>IF(AND($M428&lt;=P$1,$T428&gt;=P$1),P$1,"no")</f>
        <v>no</v>
      </c>
      <c r="Q428" s="21" t="str">
        <f>IF(AND($M428&lt;=Q$1,$T428&gt;=Q$1),Q$1,"no")</f>
        <v>no</v>
      </c>
      <c r="R428" s="21" t="str">
        <f t="shared" si="55"/>
        <v>no</v>
      </c>
      <c r="S428" s="21">
        <f>IF(AND($M428&lt;=S$1,$T428&gt;=S$1),S$1,"no")</f>
        <v>2020</v>
      </c>
      <c r="T428" s="9" t="s">
        <v>50</v>
      </c>
      <c r="U428" s="9" t="s">
        <v>18</v>
      </c>
      <c r="V428" s="9">
        <v>0</v>
      </c>
      <c r="W428" s="9" t="s">
        <v>626</v>
      </c>
      <c r="X428" s="9">
        <v>0</v>
      </c>
      <c r="Y428" s="9">
        <v>1</v>
      </c>
      <c r="Z428" s="9">
        <v>0</v>
      </c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</row>
    <row r="429" spans="1:47" ht="12.75">
      <c r="A429" s="8" t="str">
        <f t="shared" si="48"/>
        <v>2020Gastón Pérez Estevan</v>
      </c>
      <c r="B429" s="8" t="str">
        <f t="shared" si="49"/>
        <v>noGastón Pérez Estevan</v>
      </c>
      <c r="C429" s="8" t="str">
        <f t="shared" si="50"/>
        <v>noGastón Pérez Estevan</v>
      </c>
      <c r="D429" s="8" t="str">
        <f t="shared" si="51"/>
        <v>noGastón Pérez Estevan</v>
      </c>
      <c r="E429" s="8" t="str">
        <f t="shared" si="52"/>
        <v>noGastón Pérez Estevan</v>
      </c>
      <c r="F429" s="8" t="str">
        <f t="shared" si="53"/>
        <v>noGastón Pérez Estevan</v>
      </c>
      <c r="G429" s="14">
        <v>16</v>
      </c>
      <c r="H429" s="10" t="s">
        <v>605</v>
      </c>
      <c r="I429" s="9" t="s">
        <v>622</v>
      </c>
      <c r="J429" s="11">
        <v>43808</v>
      </c>
      <c r="K429" s="9" t="s">
        <v>608</v>
      </c>
      <c r="L429" s="9" t="s">
        <v>607</v>
      </c>
      <c r="M429" s="25">
        <v>2019</v>
      </c>
      <c r="N429" s="21" t="str">
        <f t="shared" si="54"/>
        <v>no</v>
      </c>
      <c r="O429" s="21" t="str">
        <f>IF(AND($M429&lt;=O$1,$T429&gt;=O$1),O$1,"no")</f>
        <v>no</v>
      </c>
      <c r="P429" s="21" t="str">
        <f>IF(AND($M429&lt;=P$1,$T429&gt;=P$1),P$1,"no")</f>
        <v>no</v>
      </c>
      <c r="Q429" s="21" t="str">
        <f>IF(AND($M429&lt;=Q$1,$T429&gt;=Q$1),Q$1,"no")</f>
        <v>no</v>
      </c>
      <c r="R429" s="21" t="str">
        <f t="shared" si="55"/>
        <v>no</v>
      </c>
      <c r="S429" s="21">
        <f>IF(AND($M429&lt;=S$1,$T429&gt;=S$1),S$1,"no")</f>
        <v>2020</v>
      </c>
      <c r="T429" s="9" t="s">
        <v>50</v>
      </c>
      <c r="U429" s="9" t="s">
        <v>18</v>
      </c>
      <c r="V429" s="9">
        <v>0</v>
      </c>
      <c r="W429" s="9" t="s">
        <v>627</v>
      </c>
      <c r="X429" s="9">
        <v>0</v>
      </c>
      <c r="Y429" s="9">
        <v>1</v>
      </c>
      <c r="Z429" s="9">
        <v>0</v>
      </c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</row>
    <row r="430" spans="1:47" ht="12.75">
      <c r="A430" s="8" t="str">
        <f t="shared" si="48"/>
        <v>2020Luis Vaisberg</v>
      </c>
      <c r="B430" s="8" t="str">
        <f t="shared" si="49"/>
        <v>noLuis Vaisberg</v>
      </c>
      <c r="C430" s="8" t="str">
        <f t="shared" si="50"/>
        <v>noLuis Vaisberg</v>
      </c>
      <c r="D430" s="8" t="str">
        <f t="shared" si="51"/>
        <v>noLuis Vaisberg</v>
      </c>
      <c r="E430" s="8" t="str">
        <f t="shared" si="52"/>
        <v>noLuis Vaisberg</v>
      </c>
      <c r="F430" s="8" t="str">
        <f t="shared" si="53"/>
        <v>noLuis Vaisberg</v>
      </c>
      <c r="G430" s="14">
        <v>16</v>
      </c>
      <c r="H430" s="10" t="s">
        <v>605</v>
      </c>
      <c r="I430" s="9" t="s">
        <v>622</v>
      </c>
      <c r="J430" s="11">
        <v>43808</v>
      </c>
      <c r="K430" s="9" t="s">
        <v>628</v>
      </c>
      <c r="L430" s="9" t="s">
        <v>607</v>
      </c>
      <c r="M430" s="25">
        <v>2019</v>
      </c>
      <c r="N430" s="21" t="str">
        <f t="shared" si="54"/>
        <v>no</v>
      </c>
      <c r="O430" s="21" t="str">
        <f>IF(AND($M430&lt;=O$1,$T430&gt;=O$1),O$1,"no")</f>
        <v>no</v>
      </c>
      <c r="P430" s="21" t="str">
        <f>IF(AND($M430&lt;=P$1,$T430&gt;=P$1),P$1,"no")</f>
        <v>no</v>
      </c>
      <c r="Q430" s="21" t="str">
        <f>IF(AND($M430&lt;=Q$1,$T430&gt;=Q$1),Q$1,"no")</f>
        <v>no</v>
      </c>
      <c r="R430" s="21" t="str">
        <f t="shared" si="55"/>
        <v>no</v>
      </c>
      <c r="S430" s="21">
        <f>IF(AND($M430&lt;=S$1,$T430&gt;=S$1),S$1,"no")</f>
        <v>2020</v>
      </c>
      <c r="T430" s="9" t="s">
        <v>50</v>
      </c>
      <c r="U430" s="9" t="s">
        <v>18</v>
      </c>
      <c r="V430" s="9">
        <v>0</v>
      </c>
      <c r="W430" s="9" t="s">
        <v>21</v>
      </c>
      <c r="X430" s="9">
        <v>0</v>
      </c>
      <c r="Y430" s="9">
        <v>1</v>
      </c>
      <c r="Z430" s="9">
        <v>0</v>
      </c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</row>
    <row r="431" spans="1:47" ht="12.75">
      <c r="A431" s="8" t="str">
        <f t="shared" si="48"/>
        <v>2020Carlos Valeri</v>
      </c>
      <c r="B431" s="8" t="str">
        <f t="shared" si="49"/>
        <v>noCarlos Valeri</v>
      </c>
      <c r="C431" s="8" t="str">
        <f t="shared" si="50"/>
        <v>noCarlos Valeri</v>
      </c>
      <c r="D431" s="8" t="str">
        <f t="shared" si="51"/>
        <v>noCarlos Valeri</v>
      </c>
      <c r="E431" s="8" t="str">
        <f t="shared" si="52"/>
        <v>noCarlos Valeri</v>
      </c>
      <c r="F431" s="8" t="str">
        <f t="shared" si="53"/>
        <v>noCarlos Valeri</v>
      </c>
      <c r="G431" s="14">
        <v>16</v>
      </c>
      <c r="H431" s="10" t="s">
        <v>605</v>
      </c>
      <c r="I431" s="9" t="s">
        <v>622</v>
      </c>
      <c r="J431" s="11">
        <v>43808</v>
      </c>
      <c r="K431" s="9" t="s">
        <v>610</v>
      </c>
      <c r="L431" s="9" t="s">
        <v>607</v>
      </c>
      <c r="M431" s="25">
        <v>2019</v>
      </c>
      <c r="N431" s="21" t="str">
        <f t="shared" si="54"/>
        <v>no</v>
      </c>
      <c r="O431" s="21" t="str">
        <f>IF(AND($M431&lt;=O$1,$T431&gt;=O$1),O$1,"no")</f>
        <v>no</v>
      </c>
      <c r="P431" s="21" t="str">
        <f>IF(AND($M431&lt;=P$1,$T431&gt;=P$1),P$1,"no")</f>
        <v>no</v>
      </c>
      <c r="Q431" s="21" t="str">
        <f>IF(AND($M431&lt;=Q$1,$T431&gt;=Q$1),Q$1,"no")</f>
        <v>no</v>
      </c>
      <c r="R431" s="21" t="str">
        <f t="shared" si="55"/>
        <v>no</v>
      </c>
      <c r="S431" s="21">
        <f>IF(AND($M431&lt;=S$1,$T431&gt;=S$1),S$1,"no")</f>
        <v>2020</v>
      </c>
      <c r="T431" s="9" t="s">
        <v>50</v>
      </c>
      <c r="U431" s="9" t="s">
        <v>18</v>
      </c>
      <c r="V431" s="9">
        <v>0</v>
      </c>
      <c r="W431" s="9" t="s">
        <v>316</v>
      </c>
      <c r="X431" s="9">
        <v>0</v>
      </c>
      <c r="Y431" s="9">
        <v>1</v>
      </c>
      <c r="Z431" s="9">
        <v>0</v>
      </c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</row>
    <row r="432" spans="1:47" ht="12.75">
      <c r="A432" s="8" t="str">
        <f t="shared" si="48"/>
        <v>2020Mercedes Jara Tracchia</v>
      </c>
      <c r="B432" s="8" t="str">
        <f t="shared" si="49"/>
        <v>noMercedes Jara Tracchia</v>
      </c>
      <c r="C432" s="8" t="str">
        <f t="shared" si="50"/>
        <v>noMercedes Jara Tracchia</v>
      </c>
      <c r="D432" s="8" t="str">
        <f t="shared" si="51"/>
        <v>noMercedes Jara Tracchia</v>
      </c>
      <c r="E432" s="8" t="str">
        <f t="shared" si="52"/>
        <v>noMercedes Jara Tracchia</v>
      </c>
      <c r="F432" s="8" t="str">
        <f t="shared" si="53"/>
        <v>noMercedes Jara Tracchia</v>
      </c>
      <c r="G432" s="14">
        <v>16</v>
      </c>
      <c r="H432" s="10" t="s">
        <v>605</v>
      </c>
      <c r="I432" s="9" t="s">
        <v>622</v>
      </c>
      <c r="J432" s="11">
        <v>43808</v>
      </c>
      <c r="K432" s="9" t="s">
        <v>629</v>
      </c>
      <c r="L432" s="9" t="s">
        <v>607</v>
      </c>
      <c r="M432" s="25">
        <v>2019</v>
      </c>
      <c r="N432" s="21" t="str">
        <f t="shared" si="54"/>
        <v>no</v>
      </c>
      <c r="O432" s="21" t="str">
        <f>IF(AND($M432&lt;=O$1,$T432&gt;=O$1),O$1,"no")</f>
        <v>no</v>
      </c>
      <c r="P432" s="21" t="str">
        <f>IF(AND($M432&lt;=P$1,$T432&gt;=P$1),P$1,"no")</f>
        <v>no</v>
      </c>
      <c r="Q432" s="21" t="str">
        <f>IF(AND($M432&lt;=Q$1,$T432&gt;=Q$1),Q$1,"no")</f>
        <v>no</v>
      </c>
      <c r="R432" s="21" t="str">
        <f t="shared" si="55"/>
        <v>no</v>
      </c>
      <c r="S432" s="21">
        <f>IF(AND($M432&lt;=S$1,$T432&gt;=S$1),S$1,"no")</f>
        <v>2020</v>
      </c>
      <c r="T432" s="9" t="s">
        <v>50</v>
      </c>
      <c r="U432" s="9" t="s">
        <v>34</v>
      </c>
      <c r="V432" s="9">
        <v>1</v>
      </c>
      <c r="W432" s="9" t="s">
        <v>612</v>
      </c>
      <c r="X432" s="9">
        <v>0</v>
      </c>
      <c r="Y432" s="9">
        <v>1</v>
      </c>
      <c r="Z432" s="9">
        <v>0</v>
      </c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</row>
    <row r="433" spans="1:47" ht="12.75">
      <c r="A433" s="8" t="str">
        <f t="shared" si="48"/>
        <v>2020Juan Deco</v>
      </c>
      <c r="B433" s="8" t="str">
        <f t="shared" si="49"/>
        <v>noJuan Deco</v>
      </c>
      <c r="C433" s="8" t="str">
        <f t="shared" si="50"/>
        <v>noJuan Deco</v>
      </c>
      <c r="D433" s="8" t="str">
        <f t="shared" si="51"/>
        <v>noJuan Deco</v>
      </c>
      <c r="E433" s="8" t="str">
        <f t="shared" si="52"/>
        <v>noJuan Deco</v>
      </c>
      <c r="F433" s="8" t="str">
        <f t="shared" si="53"/>
        <v>noJuan Deco</v>
      </c>
      <c r="G433" s="14">
        <v>16</v>
      </c>
      <c r="H433" s="10" t="s">
        <v>605</v>
      </c>
      <c r="I433" s="9" t="s">
        <v>622</v>
      </c>
      <c r="J433" s="11">
        <v>43808</v>
      </c>
      <c r="K433" s="9" t="s">
        <v>630</v>
      </c>
      <c r="L433" s="9" t="s">
        <v>607</v>
      </c>
      <c r="M433" s="25">
        <v>2020</v>
      </c>
      <c r="N433" s="21" t="str">
        <f t="shared" si="54"/>
        <v>no</v>
      </c>
      <c r="O433" s="21" t="str">
        <f>IF(AND($M433&lt;=O$1,$T433&gt;=O$1),O$1,"no")</f>
        <v>no</v>
      </c>
      <c r="P433" s="21" t="str">
        <f>IF(AND($M433&lt;=P$1,$T433&gt;=P$1),P$1,"no")</f>
        <v>no</v>
      </c>
      <c r="Q433" s="21" t="str">
        <f>IF(AND($M433&lt;=Q$1,$T433&gt;=Q$1),Q$1,"no")</f>
        <v>no</v>
      </c>
      <c r="R433" s="21" t="str">
        <f t="shared" si="55"/>
        <v>no</v>
      </c>
      <c r="S433" s="21">
        <f>IF(AND($M433&lt;=S$1,$T433&gt;=S$1),S$1,"no")</f>
        <v>2020</v>
      </c>
      <c r="T433" s="9" t="s">
        <v>50</v>
      </c>
      <c r="U433" s="9" t="s">
        <v>18</v>
      </c>
      <c r="V433" s="9">
        <v>0</v>
      </c>
      <c r="W433" s="9" t="s">
        <v>631</v>
      </c>
      <c r="X433" s="9">
        <v>0</v>
      </c>
      <c r="Y433" s="9">
        <v>1</v>
      </c>
      <c r="Z433" s="9">
        <v>0</v>
      </c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</row>
    <row r="434" spans="1:47" ht="12.75">
      <c r="A434" s="8" t="str">
        <f t="shared" si="48"/>
        <v>2020Nicolás Land</v>
      </c>
      <c r="B434" s="8" t="str">
        <f t="shared" si="49"/>
        <v>noNicolás Land</v>
      </c>
      <c r="C434" s="8" t="str">
        <f t="shared" si="50"/>
        <v>noNicolás Land</v>
      </c>
      <c r="D434" s="8" t="str">
        <f t="shared" si="51"/>
        <v>noNicolás Land</v>
      </c>
      <c r="E434" s="8" t="str">
        <f t="shared" si="52"/>
        <v>noNicolás Land</v>
      </c>
      <c r="F434" s="8" t="str">
        <f t="shared" si="53"/>
        <v>noNicolás Land</v>
      </c>
      <c r="G434" s="14">
        <v>16</v>
      </c>
      <c r="H434" s="10" t="s">
        <v>605</v>
      </c>
      <c r="I434" s="9" t="s">
        <v>622</v>
      </c>
      <c r="J434" s="11">
        <v>43808</v>
      </c>
      <c r="K434" s="9" t="s">
        <v>621</v>
      </c>
      <c r="L434" s="9" t="s">
        <v>607</v>
      </c>
      <c r="M434" s="25">
        <v>2019</v>
      </c>
      <c r="N434" s="21" t="str">
        <f t="shared" si="54"/>
        <v>no</v>
      </c>
      <c r="O434" s="21" t="str">
        <f>IF(AND($M434&lt;=O$1,$T434&gt;=O$1),O$1,"no")</f>
        <v>no</v>
      </c>
      <c r="P434" s="21" t="str">
        <f>IF(AND($M434&lt;=P$1,$T434&gt;=P$1),P$1,"no")</f>
        <v>no</v>
      </c>
      <c r="Q434" s="21" t="str">
        <f>IF(AND($M434&lt;=Q$1,$T434&gt;=Q$1),Q$1,"no")</f>
        <v>no</v>
      </c>
      <c r="R434" s="21" t="str">
        <f t="shared" si="55"/>
        <v>no</v>
      </c>
      <c r="S434" s="21">
        <f>IF(AND($M434&lt;=S$1,$T434&gt;=S$1),S$1,"no")</f>
        <v>2020</v>
      </c>
      <c r="T434" s="9">
        <v>2020</v>
      </c>
      <c r="U434" s="9" t="s">
        <v>18</v>
      </c>
      <c r="V434" s="9">
        <v>0</v>
      </c>
      <c r="W434" s="9" t="s">
        <v>631</v>
      </c>
      <c r="X434" s="9">
        <v>1</v>
      </c>
      <c r="Y434" s="9">
        <v>1</v>
      </c>
      <c r="Z434" s="9">
        <v>0</v>
      </c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</row>
    <row r="435" spans="1:47" ht="12.75">
      <c r="A435" s="8" t="str">
        <f t="shared" si="48"/>
        <v>2020Luis Fabián Zgaib</v>
      </c>
      <c r="B435" s="8" t="str">
        <f t="shared" si="49"/>
        <v>noLuis Fabián Zgaib</v>
      </c>
      <c r="C435" s="8" t="str">
        <f t="shared" si="50"/>
        <v>noLuis Fabián Zgaib</v>
      </c>
      <c r="D435" s="8" t="str">
        <f t="shared" si="51"/>
        <v>noLuis Fabián Zgaib</v>
      </c>
      <c r="E435" s="8" t="str">
        <f t="shared" si="52"/>
        <v>noLuis Fabián Zgaib</v>
      </c>
      <c r="F435" s="8" t="str">
        <f t="shared" si="53"/>
        <v>noLuis Fabián Zgaib</v>
      </c>
      <c r="G435" s="14">
        <v>16</v>
      </c>
      <c r="H435" s="10" t="s">
        <v>605</v>
      </c>
      <c r="I435" s="9" t="s">
        <v>622</v>
      </c>
      <c r="J435" s="11">
        <v>43808</v>
      </c>
      <c r="K435" s="9" t="s">
        <v>632</v>
      </c>
      <c r="L435" s="9" t="s">
        <v>607</v>
      </c>
      <c r="M435" s="25">
        <v>2019</v>
      </c>
      <c r="N435" s="21" t="str">
        <f t="shared" si="54"/>
        <v>no</v>
      </c>
      <c r="O435" s="21" t="str">
        <f>IF(AND($M435&lt;=O$1,$T435&gt;=O$1),O$1,"no")</f>
        <v>no</v>
      </c>
      <c r="P435" s="21" t="str">
        <f>IF(AND($M435&lt;=P$1,$T435&gt;=P$1),P$1,"no")</f>
        <v>no</v>
      </c>
      <c r="Q435" s="21" t="str">
        <f>IF(AND($M435&lt;=Q$1,$T435&gt;=Q$1),Q$1,"no")</f>
        <v>no</v>
      </c>
      <c r="R435" s="21" t="str">
        <f t="shared" si="55"/>
        <v>no</v>
      </c>
      <c r="S435" s="21">
        <f>IF(AND($M435&lt;=S$1,$T435&gt;=S$1),S$1,"no")</f>
        <v>2020</v>
      </c>
      <c r="T435" s="9" t="s">
        <v>50</v>
      </c>
      <c r="U435" s="9" t="s">
        <v>18</v>
      </c>
      <c r="V435" s="9">
        <v>0</v>
      </c>
      <c r="W435" s="9" t="s">
        <v>35</v>
      </c>
      <c r="X435" s="9">
        <v>0</v>
      </c>
      <c r="Y435" s="9">
        <v>1</v>
      </c>
      <c r="Z435" s="9">
        <v>0</v>
      </c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</row>
    <row r="436" spans="1:47" ht="12.75">
      <c r="A436" s="8" t="str">
        <f t="shared" si="48"/>
        <v>2020Carlos Banacloy</v>
      </c>
      <c r="B436" s="8" t="str">
        <f t="shared" si="49"/>
        <v>noCarlos Banacloy</v>
      </c>
      <c r="C436" s="8" t="str">
        <f t="shared" si="50"/>
        <v>noCarlos Banacloy</v>
      </c>
      <c r="D436" s="8" t="str">
        <f t="shared" si="51"/>
        <v>noCarlos Banacloy</v>
      </c>
      <c r="E436" s="8" t="str">
        <f t="shared" si="52"/>
        <v>noCarlos Banacloy</v>
      </c>
      <c r="F436" s="8" t="str">
        <f t="shared" si="53"/>
        <v>noCarlos Banacloy</v>
      </c>
      <c r="G436" s="14">
        <v>16</v>
      </c>
      <c r="H436" s="10" t="s">
        <v>605</v>
      </c>
      <c r="I436" s="9" t="s">
        <v>622</v>
      </c>
      <c r="J436" s="11">
        <v>43808</v>
      </c>
      <c r="K436" s="9" t="s">
        <v>633</v>
      </c>
      <c r="L436" s="9" t="s">
        <v>607</v>
      </c>
      <c r="M436" s="25">
        <v>2019</v>
      </c>
      <c r="N436" s="21" t="str">
        <f t="shared" si="54"/>
        <v>no</v>
      </c>
      <c r="O436" s="21" t="str">
        <f>IF(AND($M436&lt;=O$1,$T436&gt;=O$1),O$1,"no")</f>
        <v>no</v>
      </c>
      <c r="P436" s="21" t="str">
        <f>IF(AND($M436&lt;=P$1,$T436&gt;=P$1),P$1,"no")</f>
        <v>no</v>
      </c>
      <c r="Q436" s="21" t="str">
        <f>IF(AND($M436&lt;=Q$1,$T436&gt;=Q$1),Q$1,"no")</f>
        <v>no</v>
      </c>
      <c r="R436" s="21" t="str">
        <f t="shared" si="55"/>
        <v>no</v>
      </c>
      <c r="S436" s="21">
        <f>IF(AND($M436&lt;=S$1,$T436&gt;=S$1),S$1,"no")</f>
        <v>2020</v>
      </c>
      <c r="T436" s="9" t="s">
        <v>50</v>
      </c>
      <c r="U436" s="9" t="s">
        <v>18</v>
      </c>
      <c r="V436" s="9">
        <v>0</v>
      </c>
      <c r="W436" s="9" t="s">
        <v>634</v>
      </c>
      <c r="X436" s="9">
        <v>0</v>
      </c>
      <c r="Y436" s="9">
        <v>1</v>
      </c>
      <c r="Z436" s="9">
        <v>0</v>
      </c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</row>
    <row r="437" spans="1:47" ht="12.75">
      <c r="A437" s="8" t="str">
        <f t="shared" si="48"/>
        <v>2020Martha Vélez</v>
      </c>
      <c r="B437" s="8" t="str">
        <f t="shared" si="49"/>
        <v>noMartha Vélez</v>
      </c>
      <c r="C437" s="8" t="str">
        <f t="shared" si="50"/>
        <v>noMartha Vélez</v>
      </c>
      <c r="D437" s="8" t="str">
        <f t="shared" si="51"/>
        <v>noMartha Vélez</v>
      </c>
      <c r="E437" s="8" t="str">
        <f t="shared" si="52"/>
        <v>noMartha Vélez</v>
      </c>
      <c r="F437" s="8" t="str">
        <f t="shared" si="53"/>
        <v>noMartha Vélez</v>
      </c>
      <c r="G437" s="14">
        <v>16</v>
      </c>
      <c r="H437" s="10" t="s">
        <v>605</v>
      </c>
      <c r="I437" s="9" t="s">
        <v>622</v>
      </c>
      <c r="J437" s="11">
        <v>43808</v>
      </c>
      <c r="K437" s="9" t="s">
        <v>635</v>
      </c>
      <c r="L437" s="9" t="s">
        <v>607</v>
      </c>
      <c r="M437" s="25">
        <v>2019</v>
      </c>
      <c r="N437" s="21" t="str">
        <f t="shared" si="54"/>
        <v>no</v>
      </c>
      <c r="O437" s="21" t="str">
        <f>IF(AND($M437&lt;=O$1,$T437&gt;=O$1),O$1,"no")</f>
        <v>no</v>
      </c>
      <c r="P437" s="21" t="str">
        <f>IF(AND($M437&lt;=P$1,$T437&gt;=P$1),P$1,"no")</f>
        <v>no</v>
      </c>
      <c r="Q437" s="21" t="str">
        <f>IF(AND($M437&lt;=Q$1,$T437&gt;=Q$1),Q$1,"no")</f>
        <v>no</v>
      </c>
      <c r="R437" s="21" t="str">
        <f t="shared" si="55"/>
        <v>no</v>
      </c>
      <c r="S437" s="21">
        <f>IF(AND($M437&lt;=S$1,$T437&gt;=S$1),S$1,"no")</f>
        <v>2020</v>
      </c>
      <c r="T437" s="9" t="s">
        <v>50</v>
      </c>
      <c r="U437" s="9" t="s">
        <v>34</v>
      </c>
      <c r="V437" s="9">
        <v>1</v>
      </c>
      <c r="W437" s="9" t="s">
        <v>636</v>
      </c>
      <c r="X437" s="9">
        <v>0</v>
      </c>
      <c r="Y437" s="9">
        <v>1</v>
      </c>
      <c r="Z437" s="9">
        <v>0</v>
      </c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</row>
    <row r="438" spans="1:47" ht="12.75">
      <c r="A438" s="8" t="str">
        <f t="shared" si="48"/>
        <v>noCarlos Parodi</v>
      </c>
      <c r="B438" s="8" t="str">
        <f t="shared" si="49"/>
        <v>noCarlos Parodi</v>
      </c>
      <c r="C438" s="8" t="str">
        <f t="shared" si="50"/>
        <v>noCarlos Parodi</v>
      </c>
      <c r="D438" s="8" t="str">
        <f t="shared" si="51"/>
        <v>2017Carlos Parodi</v>
      </c>
      <c r="E438" s="8" t="str">
        <f t="shared" si="52"/>
        <v>2016Carlos Parodi</v>
      </c>
      <c r="F438" s="8" t="str">
        <f t="shared" si="53"/>
        <v>2015Carlos Parodi</v>
      </c>
      <c r="G438" s="14">
        <v>17</v>
      </c>
      <c r="H438" s="12" t="s">
        <v>637</v>
      </c>
      <c r="I438" s="14" t="s">
        <v>638</v>
      </c>
      <c r="J438" s="15">
        <v>42348</v>
      </c>
      <c r="K438" s="14" t="s">
        <v>639</v>
      </c>
      <c r="L438" s="14" t="s">
        <v>640</v>
      </c>
      <c r="M438" s="25">
        <v>2015</v>
      </c>
      <c r="N438" s="21">
        <f t="shared" si="54"/>
        <v>2015</v>
      </c>
      <c r="O438" s="21">
        <f>IF(AND($M438&lt;=O$1,$T438&gt;=O$1),O$1,"no")</f>
        <v>2016</v>
      </c>
      <c r="P438" s="21">
        <f>IF(AND($M438&lt;=P$1,$T438&gt;=P$1),P$1,"no")</f>
        <v>2017</v>
      </c>
      <c r="Q438" s="21" t="str">
        <f>IF(AND($M438&lt;=Q$1,$T438&gt;=Q$1),Q$1,"no")</f>
        <v>no</v>
      </c>
      <c r="R438" s="21" t="str">
        <f t="shared" si="55"/>
        <v>no</v>
      </c>
      <c r="S438" s="21" t="str">
        <f>IF(AND($M438&lt;=S$1,$T438&gt;=S$1),S$1,"no")</f>
        <v>no</v>
      </c>
      <c r="T438" s="14">
        <v>2017</v>
      </c>
      <c r="U438" s="14" t="s">
        <v>18</v>
      </c>
      <c r="V438" s="14">
        <v>0</v>
      </c>
      <c r="W438" s="14" t="s">
        <v>641</v>
      </c>
      <c r="X438" s="14">
        <v>1</v>
      </c>
      <c r="Y438" s="14">
        <v>1</v>
      </c>
      <c r="Z438" s="14">
        <v>0</v>
      </c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</row>
    <row r="439" spans="1:47" ht="12.75">
      <c r="A439" s="8" t="str">
        <f t="shared" si="48"/>
        <v>noJuan Pablo Rodríguez</v>
      </c>
      <c r="B439" s="8" t="str">
        <f t="shared" si="49"/>
        <v>noJuan Pablo Rodríguez</v>
      </c>
      <c r="C439" s="8" t="str">
        <f t="shared" si="50"/>
        <v>noJuan Pablo Rodríguez</v>
      </c>
      <c r="D439" s="8" t="str">
        <f t="shared" si="51"/>
        <v>2017Juan Pablo Rodríguez</v>
      </c>
      <c r="E439" s="8" t="str">
        <f t="shared" si="52"/>
        <v>2016Juan Pablo Rodríguez</v>
      </c>
      <c r="F439" s="8" t="str">
        <f t="shared" si="53"/>
        <v>2015Juan Pablo Rodríguez</v>
      </c>
      <c r="G439" s="14">
        <v>17</v>
      </c>
      <c r="H439" s="12" t="s">
        <v>637</v>
      </c>
      <c r="I439" s="14" t="s">
        <v>638</v>
      </c>
      <c r="J439" s="15">
        <v>42348</v>
      </c>
      <c r="K439" s="14" t="s">
        <v>642</v>
      </c>
      <c r="L439" s="14" t="s">
        <v>640</v>
      </c>
      <c r="M439" s="25">
        <v>2015</v>
      </c>
      <c r="N439" s="21">
        <f t="shared" si="54"/>
        <v>2015</v>
      </c>
      <c r="O439" s="21">
        <f>IF(AND($M439&lt;=O$1,$T439&gt;=O$1),O$1,"no")</f>
        <v>2016</v>
      </c>
      <c r="P439" s="21">
        <f>IF(AND($M439&lt;=P$1,$T439&gt;=P$1),P$1,"no")</f>
        <v>2017</v>
      </c>
      <c r="Q439" s="21" t="str">
        <f>IF(AND($M439&lt;=Q$1,$T439&gt;=Q$1),Q$1,"no")</f>
        <v>no</v>
      </c>
      <c r="R439" s="21" t="str">
        <f t="shared" si="55"/>
        <v>no</v>
      </c>
      <c r="S439" s="21" t="str">
        <f>IF(AND($M439&lt;=S$1,$T439&gt;=S$1),S$1,"no")</f>
        <v>no</v>
      </c>
      <c r="T439" s="14">
        <v>2017</v>
      </c>
      <c r="U439" s="14" t="s">
        <v>18</v>
      </c>
      <c r="V439" s="14">
        <v>0</v>
      </c>
      <c r="W439" s="14" t="s">
        <v>41</v>
      </c>
      <c r="X439" s="14">
        <v>1</v>
      </c>
      <c r="Y439" s="14">
        <v>1</v>
      </c>
      <c r="Z439" s="14">
        <v>0</v>
      </c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</row>
    <row r="440" spans="1:47" ht="12.75">
      <c r="A440" s="8" t="str">
        <f t="shared" si="48"/>
        <v>noPamela Calletti</v>
      </c>
      <c r="B440" s="8" t="str">
        <f t="shared" si="49"/>
        <v>noPamela Calletti</v>
      </c>
      <c r="C440" s="8" t="str">
        <f t="shared" si="50"/>
        <v>noPamela Calletti</v>
      </c>
      <c r="D440" s="8" t="str">
        <f t="shared" si="51"/>
        <v>2017Pamela Calletti</v>
      </c>
      <c r="E440" s="8" t="str">
        <f t="shared" si="52"/>
        <v>2016Pamela Calletti</v>
      </c>
      <c r="F440" s="8" t="str">
        <f t="shared" si="53"/>
        <v>2015Pamela Calletti</v>
      </c>
      <c r="G440" s="14">
        <v>17</v>
      </c>
      <c r="H440" s="12" t="s">
        <v>637</v>
      </c>
      <c r="I440" s="14" t="s">
        <v>638</v>
      </c>
      <c r="J440" s="15">
        <v>42348</v>
      </c>
      <c r="K440" s="14" t="s">
        <v>643</v>
      </c>
      <c r="L440" s="14" t="s">
        <v>640</v>
      </c>
      <c r="M440" s="25">
        <v>2015</v>
      </c>
      <c r="N440" s="21">
        <f t="shared" si="54"/>
        <v>2015</v>
      </c>
      <c r="O440" s="21">
        <f>IF(AND($M440&lt;=O$1,$T440&gt;=O$1),O$1,"no")</f>
        <v>2016</v>
      </c>
      <c r="P440" s="21">
        <f>IF(AND($M440&lt;=P$1,$T440&gt;=P$1),P$1,"no")</f>
        <v>2017</v>
      </c>
      <c r="Q440" s="21" t="str">
        <f>IF(AND($M440&lt;=Q$1,$T440&gt;=Q$1),Q$1,"no")</f>
        <v>no</v>
      </c>
      <c r="R440" s="21" t="str">
        <f t="shared" si="55"/>
        <v>no</v>
      </c>
      <c r="S440" s="21" t="str">
        <f>IF(AND($M440&lt;=S$1,$T440&gt;=S$1),S$1,"no")</f>
        <v>no</v>
      </c>
      <c r="T440" s="14">
        <v>2017</v>
      </c>
      <c r="U440" s="14" t="s">
        <v>34</v>
      </c>
      <c r="V440" s="14">
        <v>1</v>
      </c>
      <c r="W440" s="14" t="s">
        <v>644</v>
      </c>
      <c r="X440" s="14">
        <v>1</v>
      </c>
      <c r="Y440" s="14">
        <v>1</v>
      </c>
      <c r="Z440" s="14">
        <v>0</v>
      </c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</row>
    <row r="441" spans="1:47" ht="12.75">
      <c r="A441" s="8" t="str">
        <f t="shared" si="48"/>
        <v>noCarlos Abeleira</v>
      </c>
      <c r="B441" s="8" t="str">
        <f t="shared" si="49"/>
        <v>noCarlos Abeleira</v>
      </c>
      <c r="C441" s="8" t="str">
        <f t="shared" si="50"/>
        <v>noCarlos Abeleira</v>
      </c>
      <c r="D441" s="8" t="str">
        <f t="shared" si="51"/>
        <v>2017Carlos Abeleira</v>
      </c>
      <c r="E441" s="8" t="str">
        <f t="shared" si="52"/>
        <v>2016Carlos Abeleira</v>
      </c>
      <c r="F441" s="8" t="str">
        <f t="shared" si="53"/>
        <v>2015Carlos Abeleira</v>
      </c>
      <c r="G441" s="14">
        <v>17</v>
      </c>
      <c r="H441" s="12" t="s">
        <v>637</v>
      </c>
      <c r="I441" s="14" t="s">
        <v>638</v>
      </c>
      <c r="J441" s="15">
        <v>42348</v>
      </c>
      <c r="K441" s="14" t="s">
        <v>645</v>
      </c>
      <c r="L441" s="14" t="s">
        <v>640</v>
      </c>
      <c r="M441" s="25">
        <v>2015</v>
      </c>
      <c r="N441" s="21">
        <f t="shared" si="54"/>
        <v>2015</v>
      </c>
      <c r="O441" s="21">
        <f>IF(AND($M441&lt;=O$1,$T441&gt;=O$1),O$1,"no")</f>
        <v>2016</v>
      </c>
      <c r="P441" s="21">
        <f>IF(AND($M441&lt;=P$1,$T441&gt;=P$1),P$1,"no")</f>
        <v>2017</v>
      </c>
      <c r="Q441" s="21" t="str">
        <f>IF(AND($M441&lt;=Q$1,$T441&gt;=Q$1),Q$1,"no")</f>
        <v>no</v>
      </c>
      <c r="R441" s="21" t="str">
        <f t="shared" si="55"/>
        <v>no</v>
      </c>
      <c r="S441" s="21" t="str">
        <f>IF(AND($M441&lt;=S$1,$T441&gt;=S$1),S$1,"no")</f>
        <v>no</v>
      </c>
      <c r="T441" s="14">
        <v>2017</v>
      </c>
      <c r="U441" s="14" t="s">
        <v>18</v>
      </c>
      <c r="V441" s="14">
        <v>0</v>
      </c>
      <c r="W441" s="14" t="s">
        <v>646</v>
      </c>
      <c r="X441" s="14">
        <v>1</v>
      </c>
      <c r="Y441" s="14">
        <v>1</v>
      </c>
      <c r="Z441" s="14">
        <v>0</v>
      </c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</row>
    <row r="442" spans="1:47" ht="12.75">
      <c r="A442" s="8" t="str">
        <f t="shared" si="48"/>
        <v>noLuis Gómez Almarás</v>
      </c>
      <c r="B442" s="8" t="str">
        <f t="shared" si="49"/>
        <v>noLuis Gómez Almarás</v>
      </c>
      <c r="C442" s="8" t="str">
        <f t="shared" si="50"/>
        <v>noLuis Gómez Almarás</v>
      </c>
      <c r="D442" s="8" t="str">
        <f t="shared" si="51"/>
        <v>2017Luis Gómez Almarás</v>
      </c>
      <c r="E442" s="8" t="str">
        <f t="shared" si="52"/>
        <v>2016Luis Gómez Almarás</v>
      </c>
      <c r="F442" s="8" t="str">
        <f t="shared" si="53"/>
        <v>2015Luis Gómez Almarás</v>
      </c>
      <c r="G442" s="14">
        <v>17</v>
      </c>
      <c r="H442" s="12" t="s">
        <v>637</v>
      </c>
      <c r="I442" s="14" t="s">
        <v>638</v>
      </c>
      <c r="J442" s="15">
        <v>42348</v>
      </c>
      <c r="K442" s="14" t="s">
        <v>647</v>
      </c>
      <c r="L442" s="14" t="s">
        <v>640</v>
      </c>
      <c r="M442" s="25">
        <v>2015</v>
      </c>
      <c r="N442" s="21">
        <f t="shared" si="54"/>
        <v>2015</v>
      </c>
      <c r="O442" s="21">
        <f>IF(AND($M442&lt;=O$1,$T442&gt;=O$1),O$1,"no")</f>
        <v>2016</v>
      </c>
      <c r="P442" s="21">
        <f>IF(AND($M442&lt;=P$1,$T442&gt;=P$1),P$1,"no")</f>
        <v>2017</v>
      </c>
      <c r="Q442" s="21" t="str">
        <f>IF(AND($M442&lt;=Q$1,$T442&gt;=Q$1),Q$1,"no")</f>
        <v>no</v>
      </c>
      <c r="R442" s="21" t="str">
        <f t="shared" si="55"/>
        <v>no</v>
      </c>
      <c r="S442" s="21" t="str">
        <f>IF(AND($M442&lt;=S$1,$T442&gt;=S$1),S$1,"no")</f>
        <v>no</v>
      </c>
      <c r="T442" s="14">
        <v>2017</v>
      </c>
      <c r="U442" s="14" t="s">
        <v>18</v>
      </c>
      <c r="V442" s="14">
        <v>0</v>
      </c>
      <c r="W442" s="14" t="s">
        <v>648</v>
      </c>
      <c r="X442" s="14">
        <v>1</v>
      </c>
      <c r="Y442" s="14">
        <v>1</v>
      </c>
      <c r="Z442" s="14">
        <v>0</v>
      </c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</row>
    <row r="443" spans="1:47" ht="12.75">
      <c r="A443" s="8" t="str">
        <f t="shared" si="48"/>
        <v>noRoberto Dib Ashur</v>
      </c>
      <c r="B443" s="8" t="str">
        <f t="shared" si="49"/>
        <v>noRoberto Dib Ashur</v>
      </c>
      <c r="C443" s="8" t="str">
        <f t="shared" si="50"/>
        <v>noRoberto Dib Ashur</v>
      </c>
      <c r="D443" s="8" t="str">
        <f t="shared" si="51"/>
        <v>noRoberto Dib Ashur</v>
      </c>
      <c r="E443" s="8" t="str">
        <f t="shared" si="52"/>
        <v>2016Roberto Dib Ashur</v>
      </c>
      <c r="F443" s="8" t="str">
        <f t="shared" si="53"/>
        <v>2015Roberto Dib Ashur</v>
      </c>
      <c r="G443" s="14">
        <v>17</v>
      </c>
      <c r="H443" s="12" t="s">
        <v>637</v>
      </c>
      <c r="I443" s="14" t="s">
        <v>638</v>
      </c>
      <c r="J443" s="15">
        <v>42348</v>
      </c>
      <c r="K443" s="14" t="s">
        <v>649</v>
      </c>
      <c r="L443" s="14" t="s">
        <v>640</v>
      </c>
      <c r="M443" s="25">
        <v>2015</v>
      </c>
      <c r="N443" s="21">
        <f t="shared" si="54"/>
        <v>2015</v>
      </c>
      <c r="O443" s="21">
        <f>IF(AND($M443&lt;=O$1,$T443&gt;=O$1),O$1,"no")</f>
        <v>2016</v>
      </c>
      <c r="P443" s="21" t="str">
        <f>IF(AND($M443&lt;=P$1,$T443&gt;=P$1),P$1,"no")</f>
        <v>no</v>
      </c>
      <c r="Q443" s="21" t="str">
        <f>IF(AND($M443&lt;=Q$1,$T443&gt;=Q$1),Q$1,"no")</f>
        <v>no</v>
      </c>
      <c r="R443" s="21" t="str">
        <f t="shared" si="55"/>
        <v>no</v>
      </c>
      <c r="S443" s="21" t="str">
        <f>IF(AND($M443&lt;=S$1,$T443&gt;=S$1),S$1,"no")</f>
        <v>no</v>
      </c>
      <c r="T443" s="14">
        <v>2016</v>
      </c>
      <c r="U443" s="14" t="s">
        <v>18</v>
      </c>
      <c r="V443" s="14">
        <v>0</v>
      </c>
      <c r="W443" s="14" t="s">
        <v>201</v>
      </c>
      <c r="X443" s="14">
        <v>1</v>
      </c>
      <c r="Y443" s="14">
        <v>1</v>
      </c>
      <c r="Z443" s="14">
        <v>0</v>
      </c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</row>
    <row r="444" spans="1:47" ht="12.75">
      <c r="A444" s="8" t="str">
        <f t="shared" si="48"/>
        <v>noAnalía Berruezo</v>
      </c>
      <c r="B444" s="8" t="str">
        <f t="shared" si="49"/>
        <v>2019Analía Berruezo</v>
      </c>
      <c r="C444" s="8" t="str">
        <f t="shared" si="50"/>
        <v>2018Analía Berruezo</v>
      </c>
      <c r="D444" s="8" t="str">
        <f t="shared" si="51"/>
        <v>2017Analía Berruezo</v>
      </c>
      <c r="E444" s="8" t="str">
        <f t="shared" si="52"/>
        <v>2016Analía Berruezo</v>
      </c>
      <c r="F444" s="8" t="str">
        <f t="shared" si="53"/>
        <v>noAnalía Berruezo</v>
      </c>
      <c r="G444" s="14">
        <v>17</v>
      </c>
      <c r="H444" s="12" t="s">
        <v>637</v>
      </c>
      <c r="I444" s="14" t="s">
        <v>638</v>
      </c>
      <c r="J444" s="15">
        <v>42348</v>
      </c>
      <c r="K444" s="14" t="s">
        <v>650</v>
      </c>
      <c r="L444" s="14" t="s">
        <v>640</v>
      </c>
      <c r="M444" s="25">
        <v>2016</v>
      </c>
      <c r="N444" s="21" t="str">
        <f t="shared" si="54"/>
        <v>no</v>
      </c>
      <c r="O444" s="21">
        <f>IF(AND($M444&lt;=O$1,$T444&gt;=O$1),O$1,"no")</f>
        <v>2016</v>
      </c>
      <c r="P444" s="21">
        <f>IF(AND($M444&lt;=P$1,$T444&gt;=P$1),P$1,"no")</f>
        <v>2017</v>
      </c>
      <c r="Q444" s="21">
        <f>IF(AND($M444&lt;=Q$1,$T444&gt;=Q$1),Q$1,"no")</f>
        <v>2018</v>
      </c>
      <c r="R444" s="21">
        <f t="shared" si="55"/>
        <v>2019</v>
      </c>
      <c r="S444" s="21" t="str">
        <f>IF(AND($M444&lt;=S$1,$T444&gt;=S$1),S$1,"no")</f>
        <v>no</v>
      </c>
      <c r="T444" s="14">
        <v>2019</v>
      </c>
      <c r="U444" s="14" t="s">
        <v>34</v>
      </c>
      <c r="V444" s="14">
        <v>1</v>
      </c>
      <c r="W444" s="14" t="s">
        <v>201</v>
      </c>
      <c r="X444" s="14">
        <v>0</v>
      </c>
      <c r="Y444" s="14">
        <v>1</v>
      </c>
      <c r="Z444" s="14">
        <v>0</v>
      </c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</row>
    <row r="445" spans="1:47" ht="12.75">
      <c r="A445" s="8" t="str">
        <f t="shared" si="48"/>
        <v>noMariano Ovejero</v>
      </c>
      <c r="B445" s="8" t="str">
        <f t="shared" si="49"/>
        <v>noMariano Ovejero</v>
      </c>
      <c r="C445" s="8" t="str">
        <f t="shared" si="50"/>
        <v>noMariano Ovejero</v>
      </c>
      <c r="D445" s="8" t="str">
        <f t="shared" si="51"/>
        <v>2017Mariano Ovejero</v>
      </c>
      <c r="E445" s="8" t="str">
        <f t="shared" si="52"/>
        <v>2016Mariano Ovejero</v>
      </c>
      <c r="F445" s="8" t="str">
        <f t="shared" si="53"/>
        <v>2015Mariano Ovejero</v>
      </c>
      <c r="G445" s="14">
        <v>17</v>
      </c>
      <c r="H445" s="12" t="s">
        <v>637</v>
      </c>
      <c r="I445" s="14" t="s">
        <v>638</v>
      </c>
      <c r="J445" s="15">
        <v>42348</v>
      </c>
      <c r="K445" s="14" t="s">
        <v>651</v>
      </c>
      <c r="L445" s="14" t="s">
        <v>640</v>
      </c>
      <c r="M445" s="25">
        <v>2015</v>
      </c>
      <c r="N445" s="21">
        <f t="shared" si="54"/>
        <v>2015</v>
      </c>
      <c r="O445" s="21">
        <f>IF(AND($M445&lt;=O$1,$T445&gt;=O$1),O$1,"no")</f>
        <v>2016</v>
      </c>
      <c r="P445" s="21">
        <f>IF(AND($M445&lt;=P$1,$T445&gt;=P$1),P$1,"no")</f>
        <v>2017</v>
      </c>
      <c r="Q445" s="21" t="str">
        <f>IF(AND($M445&lt;=Q$1,$T445&gt;=Q$1),Q$1,"no")</f>
        <v>no</v>
      </c>
      <c r="R445" s="21" t="str">
        <f t="shared" si="55"/>
        <v>no</v>
      </c>
      <c r="S445" s="21" t="str">
        <f>IF(AND($M445&lt;=S$1,$T445&gt;=S$1),S$1,"no")</f>
        <v>no</v>
      </c>
      <c r="T445" s="14">
        <v>2017</v>
      </c>
      <c r="U445" s="14" t="s">
        <v>18</v>
      </c>
      <c r="V445" s="14">
        <v>0</v>
      </c>
      <c r="W445" s="14" t="s">
        <v>415</v>
      </c>
      <c r="X445" s="14">
        <v>1</v>
      </c>
      <c r="Y445" s="14">
        <v>1</v>
      </c>
      <c r="Z445" s="14">
        <v>0</v>
      </c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</row>
    <row r="446" spans="1:47" ht="12.75">
      <c r="A446" s="8" t="str">
        <f t="shared" si="48"/>
        <v>noOscar Villa Nougués</v>
      </c>
      <c r="B446" s="8" t="str">
        <f t="shared" si="49"/>
        <v>noOscar Villa Nougués</v>
      </c>
      <c r="C446" s="8" t="str">
        <f t="shared" si="50"/>
        <v>noOscar Villa Nougués</v>
      </c>
      <c r="D446" s="8" t="str">
        <f t="shared" si="51"/>
        <v>noOscar Villa Nougués</v>
      </c>
      <c r="E446" s="8" t="str">
        <f t="shared" si="52"/>
        <v>2016Oscar Villa Nougués</v>
      </c>
      <c r="F446" s="8" t="str">
        <f t="shared" si="53"/>
        <v>2015Oscar Villa Nougués</v>
      </c>
      <c r="G446" s="14">
        <v>17</v>
      </c>
      <c r="H446" s="12" t="s">
        <v>637</v>
      </c>
      <c r="I446" s="14" t="s">
        <v>638</v>
      </c>
      <c r="J446" s="15">
        <v>42348</v>
      </c>
      <c r="K446" s="14" t="s">
        <v>652</v>
      </c>
      <c r="L446" s="14" t="s">
        <v>640</v>
      </c>
      <c r="M446" s="25">
        <v>2015</v>
      </c>
      <c r="N446" s="21">
        <f t="shared" si="54"/>
        <v>2015</v>
      </c>
      <c r="O446" s="21">
        <f>IF(AND($M446&lt;=O$1,$T446&gt;=O$1),O$1,"no")</f>
        <v>2016</v>
      </c>
      <c r="P446" s="21" t="str">
        <f>IF(AND($M446&lt;=P$1,$T446&gt;=P$1),P$1,"no")</f>
        <v>no</v>
      </c>
      <c r="Q446" s="21" t="str">
        <f>IF(AND($M446&lt;=Q$1,$T446&gt;=Q$1),Q$1,"no")</f>
        <v>no</v>
      </c>
      <c r="R446" s="21" t="str">
        <f t="shared" si="55"/>
        <v>no</v>
      </c>
      <c r="S446" s="21" t="str">
        <f>IF(AND($M446&lt;=S$1,$T446&gt;=S$1),S$1,"no")</f>
        <v>no</v>
      </c>
      <c r="T446" s="14">
        <v>2016</v>
      </c>
      <c r="U446" s="14" t="s">
        <v>18</v>
      </c>
      <c r="V446" s="14">
        <v>0</v>
      </c>
      <c r="W446" s="14" t="s">
        <v>304</v>
      </c>
      <c r="X446" s="14">
        <v>1</v>
      </c>
      <c r="Y446" s="14">
        <v>1</v>
      </c>
      <c r="Z446" s="14">
        <v>0</v>
      </c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</row>
    <row r="447" spans="1:47" ht="12.75">
      <c r="A447" s="8" t="str">
        <f t="shared" si="48"/>
        <v>noRoque Mascarello</v>
      </c>
      <c r="B447" s="8" t="str">
        <f t="shared" si="49"/>
        <v>2019Roque Mascarello</v>
      </c>
      <c r="C447" s="8" t="str">
        <f t="shared" si="50"/>
        <v>2018Roque Mascarello</v>
      </c>
      <c r="D447" s="8" t="str">
        <f t="shared" si="51"/>
        <v>2017Roque Mascarello</v>
      </c>
      <c r="E447" s="8" t="str">
        <f t="shared" si="52"/>
        <v>2016Roque Mascarello</v>
      </c>
      <c r="F447" s="8" t="str">
        <f t="shared" si="53"/>
        <v>noRoque Mascarello</v>
      </c>
      <c r="G447" s="14">
        <v>17</v>
      </c>
      <c r="H447" s="12" t="s">
        <v>637</v>
      </c>
      <c r="I447" s="14" t="s">
        <v>638</v>
      </c>
      <c r="J447" s="15">
        <v>42348</v>
      </c>
      <c r="K447" s="14" t="s">
        <v>653</v>
      </c>
      <c r="L447" s="14" t="s">
        <v>640</v>
      </c>
      <c r="M447" s="25">
        <v>2016</v>
      </c>
      <c r="N447" s="21" t="str">
        <f t="shared" si="54"/>
        <v>no</v>
      </c>
      <c r="O447" s="21">
        <f>IF(AND($M447&lt;=O$1,$T447&gt;=O$1),O$1,"no")</f>
        <v>2016</v>
      </c>
      <c r="P447" s="21">
        <f>IF(AND($M447&lt;=P$1,$T447&gt;=P$1),P$1,"no")</f>
        <v>2017</v>
      </c>
      <c r="Q447" s="21">
        <f>IF(AND($M447&lt;=Q$1,$T447&gt;=Q$1),Q$1,"no")</f>
        <v>2018</v>
      </c>
      <c r="R447" s="21">
        <f t="shared" si="55"/>
        <v>2019</v>
      </c>
      <c r="S447" s="21" t="str">
        <f>IF(AND($M447&lt;=S$1,$T447&gt;=S$1),S$1,"no")</f>
        <v>no</v>
      </c>
      <c r="T447" s="14">
        <v>2019</v>
      </c>
      <c r="U447" s="14" t="s">
        <v>18</v>
      </c>
      <c r="V447" s="16">
        <v>0</v>
      </c>
      <c r="W447" s="14" t="s">
        <v>304</v>
      </c>
      <c r="X447" s="14">
        <v>0</v>
      </c>
      <c r="Y447" s="14">
        <v>1</v>
      </c>
      <c r="Z447" s="14">
        <v>0</v>
      </c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</row>
    <row r="448" spans="1:47" ht="12.75">
      <c r="A448" s="8" t="str">
        <f t="shared" si="48"/>
        <v>noEduardo Costello</v>
      </c>
      <c r="B448" s="8" t="str">
        <f t="shared" si="49"/>
        <v>noEduardo Costello</v>
      </c>
      <c r="C448" s="8" t="str">
        <f t="shared" si="50"/>
        <v>noEduardo Costello</v>
      </c>
      <c r="D448" s="8" t="str">
        <f t="shared" si="51"/>
        <v>2017Eduardo Costello</v>
      </c>
      <c r="E448" s="8" t="str">
        <f t="shared" si="52"/>
        <v>2016Eduardo Costello</v>
      </c>
      <c r="F448" s="8" t="str">
        <f t="shared" si="53"/>
        <v>2015Eduardo Costello</v>
      </c>
      <c r="G448" s="14">
        <v>17</v>
      </c>
      <c r="H448" s="12" t="s">
        <v>637</v>
      </c>
      <c r="I448" s="14" t="s">
        <v>638</v>
      </c>
      <c r="J448" s="15">
        <v>42348</v>
      </c>
      <c r="K448" s="14" t="s">
        <v>654</v>
      </c>
      <c r="L448" s="14" t="s">
        <v>640</v>
      </c>
      <c r="M448" s="25">
        <v>2015</v>
      </c>
      <c r="N448" s="21">
        <f t="shared" si="54"/>
        <v>2015</v>
      </c>
      <c r="O448" s="21">
        <f>IF(AND($M448&lt;=O$1,$T448&gt;=O$1),O$1,"no")</f>
        <v>2016</v>
      </c>
      <c r="P448" s="21">
        <f>IF(AND($M448&lt;=P$1,$T448&gt;=P$1),P$1,"no")</f>
        <v>2017</v>
      </c>
      <c r="Q448" s="21" t="str">
        <f>IF(AND($M448&lt;=Q$1,$T448&gt;=Q$1),Q$1,"no")</f>
        <v>no</v>
      </c>
      <c r="R448" s="21" t="str">
        <f t="shared" si="55"/>
        <v>no</v>
      </c>
      <c r="S448" s="21" t="str">
        <f>IF(AND($M448&lt;=S$1,$T448&gt;=S$1),S$1,"no")</f>
        <v>no</v>
      </c>
      <c r="T448" s="14">
        <v>2017</v>
      </c>
      <c r="U448" s="14" t="s">
        <v>18</v>
      </c>
      <c r="V448" s="14">
        <v>0</v>
      </c>
      <c r="W448" s="14" t="s">
        <v>39</v>
      </c>
      <c r="X448" s="14">
        <v>1</v>
      </c>
      <c r="Y448" s="14">
        <v>1</v>
      </c>
      <c r="Z448" s="14">
        <v>0</v>
      </c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</row>
    <row r="449" spans="1:47" ht="12.75">
      <c r="A449" s="8" t="str">
        <f t="shared" si="48"/>
        <v>noJavier Montero</v>
      </c>
      <c r="B449" s="8" t="str">
        <f t="shared" si="49"/>
        <v>noJavier Montero</v>
      </c>
      <c r="C449" s="8" t="str">
        <f t="shared" si="50"/>
        <v>noJavier Montero</v>
      </c>
      <c r="D449" s="8" t="str">
        <f t="shared" si="51"/>
        <v>2017Javier Montero</v>
      </c>
      <c r="E449" s="8" t="str">
        <f t="shared" si="52"/>
        <v>2016Javier Montero</v>
      </c>
      <c r="F449" s="8" t="str">
        <f t="shared" si="53"/>
        <v>2015Javier Montero</v>
      </c>
      <c r="G449" s="14">
        <v>17</v>
      </c>
      <c r="H449" s="12" t="s">
        <v>637</v>
      </c>
      <c r="I449" s="14" t="s">
        <v>638</v>
      </c>
      <c r="J449" s="15">
        <v>42348</v>
      </c>
      <c r="K449" s="14" t="s">
        <v>655</v>
      </c>
      <c r="L449" s="14" t="s">
        <v>640</v>
      </c>
      <c r="M449" s="25">
        <v>2015</v>
      </c>
      <c r="N449" s="21">
        <f t="shared" si="54"/>
        <v>2015</v>
      </c>
      <c r="O449" s="21">
        <f>IF(AND($M449&lt;=O$1,$T449&gt;=O$1),O$1,"no")</f>
        <v>2016</v>
      </c>
      <c r="P449" s="21">
        <f>IF(AND($M449&lt;=P$1,$T449&gt;=P$1),P$1,"no")</f>
        <v>2017</v>
      </c>
      <c r="Q449" s="21" t="str">
        <f>IF(AND($M449&lt;=Q$1,$T449&gt;=Q$1),Q$1,"no")</f>
        <v>no</v>
      </c>
      <c r="R449" s="21" t="str">
        <f t="shared" si="55"/>
        <v>no</v>
      </c>
      <c r="S449" s="21" t="str">
        <f>IF(AND($M449&lt;=S$1,$T449&gt;=S$1),S$1,"no")</f>
        <v>no</v>
      </c>
      <c r="T449" s="14">
        <v>2017</v>
      </c>
      <c r="U449" s="14" t="s">
        <v>18</v>
      </c>
      <c r="V449" s="14">
        <v>0</v>
      </c>
      <c r="W449" s="14" t="s">
        <v>656</v>
      </c>
      <c r="X449" s="14">
        <v>1</v>
      </c>
      <c r="Y449" s="14">
        <v>1</v>
      </c>
      <c r="Z449" s="14">
        <v>0</v>
      </c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</row>
    <row r="450" spans="1:47" ht="12.75">
      <c r="A450" s="8" t="str">
        <f t="shared" si="48"/>
        <v>noAlejandro Cornejo</v>
      </c>
      <c r="B450" s="8" t="str">
        <f t="shared" si="49"/>
        <v>noAlejandro Cornejo</v>
      </c>
      <c r="C450" s="8" t="str">
        <f t="shared" si="50"/>
        <v>noAlejandro Cornejo</v>
      </c>
      <c r="D450" s="8" t="str">
        <f t="shared" si="51"/>
        <v>2017Alejandro Cornejo</v>
      </c>
      <c r="E450" s="8" t="str">
        <f t="shared" si="52"/>
        <v>2016Alejandro Cornejo</v>
      </c>
      <c r="F450" s="8" t="str">
        <f t="shared" si="53"/>
        <v>2015Alejandro Cornejo</v>
      </c>
      <c r="G450" s="14">
        <v>17</v>
      </c>
      <c r="H450" s="12" t="s">
        <v>637</v>
      </c>
      <c r="I450" s="14" t="s">
        <v>638</v>
      </c>
      <c r="J450" s="15">
        <v>42348</v>
      </c>
      <c r="K450" s="14" t="s">
        <v>657</v>
      </c>
      <c r="L450" s="14" t="s">
        <v>640</v>
      </c>
      <c r="M450" s="25">
        <v>2015</v>
      </c>
      <c r="N450" s="21">
        <f t="shared" si="54"/>
        <v>2015</v>
      </c>
      <c r="O450" s="21">
        <f>IF(AND($M450&lt;=O$1,$T450&gt;=O$1),O$1,"no")</f>
        <v>2016</v>
      </c>
      <c r="P450" s="21">
        <f>IF(AND($M450&lt;=P$1,$T450&gt;=P$1),P$1,"no")</f>
        <v>2017</v>
      </c>
      <c r="Q450" s="21" t="str">
        <f>IF(AND($M450&lt;=Q$1,$T450&gt;=Q$1),Q$1,"no")</f>
        <v>no</v>
      </c>
      <c r="R450" s="21" t="str">
        <f t="shared" si="55"/>
        <v>no</v>
      </c>
      <c r="S450" s="21" t="str">
        <f>IF(AND($M450&lt;=S$1,$T450&gt;=S$1),S$1,"no")</f>
        <v>no</v>
      </c>
      <c r="T450" s="14">
        <v>2017</v>
      </c>
      <c r="U450" s="14" t="s">
        <v>18</v>
      </c>
      <c r="V450" s="14">
        <v>0</v>
      </c>
      <c r="W450" s="14" t="s">
        <v>23</v>
      </c>
      <c r="X450" s="14">
        <v>1</v>
      </c>
      <c r="Y450" s="14">
        <v>1</v>
      </c>
      <c r="Z450" s="14">
        <v>0</v>
      </c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</row>
    <row r="451" spans="1:47" ht="12.75">
      <c r="A451" s="8" t="str">
        <f t="shared" ref="A451:A514" si="56">CONCATENATE(S451,K451)</f>
        <v>noBaltasar Saravia</v>
      </c>
      <c r="B451" s="8" t="str">
        <f t="shared" ref="B451:B514" si="57">CONCATENATE(R451,K451)</f>
        <v>2019Baltasar Saravia</v>
      </c>
      <c r="C451" s="8" t="str">
        <f t="shared" ref="C451:C514" si="58">CONCATENATE(Q451,K451)</f>
        <v>2018Baltasar Saravia</v>
      </c>
      <c r="D451" s="8" t="str">
        <f t="shared" ref="D451:D514" si="59">CONCATENATE(P451,K451)</f>
        <v>2017Baltasar Saravia</v>
      </c>
      <c r="E451" s="8" t="str">
        <f t="shared" ref="E451:E514" si="60">CONCATENATE(O451,K451)</f>
        <v>2016Baltasar Saravia</v>
      </c>
      <c r="F451" s="8" t="str">
        <f t="shared" ref="F451:F514" si="61">CONCATENATE(N451,K451)</f>
        <v>2015Baltasar Saravia</v>
      </c>
      <c r="G451" s="14">
        <v>17</v>
      </c>
      <c r="H451" s="12" t="s">
        <v>637</v>
      </c>
      <c r="I451" s="14" t="s">
        <v>638</v>
      </c>
      <c r="J451" s="15">
        <v>42348</v>
      </c>
      <c r="K451" s="14" t="s">
        <v>658</v>
      </c>
      <c r="L451" s="14" t="s">
        <v>640</v>
      </c>
      <c r="M451" s="25">
        <v>2015</v>
      </c>
      <c r="N451" s="21">
        <f t="shared" ref="N451:N514" si="62">IF(AND($M451&lt;=N$1,$T451&gt;=N$1),N$1,"no")</f>
        <v>2015</v>
      </c>
      <c r="O451" s="21">
        <f>IF(AND($M451&lt;=O$1,$T451&gt;=O$1),O$1,"no")</f>
        <v>2016</v>
      </c>
      <c r="P451" s="21">
        <f>IF(AND($M451&lt;=P$1,$T451&gt;=P$1),P$1,"no")</f>
        <v>2017</v>
      </c>
      <c r="Q451" s="21">
        <f>IF(AND($M451&lt;=Q$1,$T451&gt;=Q$1),Q$1,"no")</f>
        <v>2018</v>
      </c>
      <c r="R451" s="21">
        <f t="shared" ref="R451:R514" si="63">IF(AND($M451&lt;R$1,$T451&gt;=R$1),R$1,"no")</f>
        <v>2019</v>
      </c>
      <c r="S451" s="21" t="str">
        <f>IF(AND($M451&lt;=S$1,$T451&gt;=S$1),S$1,"no")</f>
        <v>no</v>
      </c>
      <c r="T451" s="14">
        <v>2019</v>
      </c>
      <c r="U451" s="14" t="s">
        <v>18</v>
      </c>
      <c r="V451" s="14">
        <v>0</v>
      </c>
      <c r="W451" s="14" t="s">
        <v>659</v>
      </c>
      <c r="X451" s="14">
        <v>1</v>
      </c>
      <c r="Y451" s="14">
        <v>1</v>
      </c>
      <c r="Z451" s="14">
        <v>0</v>
      </c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</row>
    <row r="452" spans="1:47" ht="12.75">
      <c r="A452" s="8" t="str">
        <f t="shared" si="56"/>
        <v>noSebastián Gomeza</v>
      </c>
      <c r="B452" s="8" t="str">
        <f t="shared" si="57"/>
        <v>noSebastián Gomeza</v>
      </c>
      <c r="C452" s="8" t="str">
        <f t="shared" si="58"/>
        <v>noSebastián Gomeza</v>
      </c>
      <c r="D452" s="8" t="str">
        <f t="shared" si="59"/>
        <v>2017Sebastián Gomeza</v>
      </c>
      <c r="E452" s="8" t="str">
        <f t="shared" si="60"/>
        <v>2016Sebastián Gomeza</v>
      </c>
      <c r="F452" s="8" t="str">
        <f t="shared" si="61"/>
        <v>2015Sebastián Gomeza</v>
      </c>
      <c r="G452" s="14">
        <v>17</v>
      </c>
      <c r="H452" s="12" t="s">
        <v>637</v>
      </c>
      <c r="I452" s="14" t="s">
        <v>638</v>
      </c>
      <c r="J452" s="15">
        <v>42348</v>
      </c>
      <c r="K452" s="14" t="s">
        <v>660</v>
      </c>
      <c r="L452" s="14" t="s">
        <v>640</v>
      </c>
      <c r="M452" s="25">
        <v>2015</v>
      </c>
      <c r="N452" s="21">
        <f t="shared" si="62"/>
        <v>2015</v>
      </c>
      <c r="O452" s="21">
        <f>IF(AND($M452&lt;=O$1,$T452&gt;=O$1),O$1,"no")</f>
        <v>2016</v>
      </c>
      <c r="P452" s="21">
        <f>IF(AND($M452&lt;=P$1,$T452&gt;=P$1),P$1,"no")</f>
        <v>2017</v>
      </c>
      <c r="Q452" s="21" t="str">
        <f>IF(AND($M452&lt;=Q$1,$T452&gt;=Q$1),Q$1,"no")</f>
        <v>no</v>
      </c>
      <c r="R452" s="21" t="str">
        <f t="shared" si="63"/>
        <v>no</v>
      </c>
      <c r="S452" s="21" t="str">
        <f>IF(AND($M452&lt;=S$1,$T452&gt;=S$1),S$1,"no")</f>
        <v>no</v>
      </c>
      <c r="T452" s="14">
        <v>2017</v>
      </c>
      <c r="U452" s="14" t="s">
        <v>18</v>
      </c>
      <c r="V452" s="14">
        <v>0</v>
      </c>
      <c r="W452" s="14" t="s">
        <v>59</v>
      </c>
      <c r="X452" s="14">
        <v>1</v>
      </c>
      <c r="Y452" s="14">
        <v>1</v>
      </c>
      <c r="Z452" s="14">
        <v>0</v>
      </c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</row>
    <row r="453" spans="1:47" ht="12.75">
      <c r="A453" s="8" t="str">
        <f t="shared" si="56"/>
        <v>noRamiro Simón Padrós</v>
      </c>
      <c r="B453" s="8" t="str">
        <f t="shared" si="57"/>
        <v>2019Ramiro Simón Padrós</v>
      </c>
      <c r="C453" s="8" t="str">
        <f t="shared" si="58"/>
        <v>2018Ramiro Simón Padrós</v>
      </c>
      <c r="D453" s="8" t="str">
        <f t="shared" si="59"/>
        <v>2017Ramiro Simón Padrós</v>
      </c>
      <c r="E453" s="8" t="str">
        <f t="shared" si="60"/>
        <v>2016Ramiro Simón Padrós</v>
      </c>
      <c r="F453" s="8" t="str">
        <f t="shared" si="61"/>
        <v>2015Ramiro Simón Padrós</v>
      </c>
      <c r="G453" s="14">
        <v>17</v>
      </c>
      <c r="H453" s="12" t="s">
        <v>637</v>
      </c>
      <c r="I453" s="14" t="s">
        <v>638</v>
      </c>
      <c r="J453" s="15">
        <v>42348</v>
      </c>
      <c r="K453" s="14" t="s">
        <v>661</v>
      </c>
      <c r="L453" s="14" t="s">
        <v>640</v>
      </c>
      <c r="M453" s="25">
        <v>2015</v>
      </c>
      <c r="N453" s="21">
        <f t="shared" si="62"/>
        <v>2015</v>
      </c>
      <c r="O453" s="21">
        <f>IF(AND($M453&lt;=O$1,$T453&gt;=O$1),O$1,"no")</f>
        <v>2016</v>
      </c>
      <c r="P453" s="21">
        <f>IF(AND($M453&lt;=P$1,$T453&gt;=P$1),P$1,"no")</f>
        <v>2017</v>
      </c>
      <c r="Q453" s="21">
        <f>IF(AND($M453&lt;=Q$1,$T453&gt;=Q$1),Q$1,"no")</f>
        <v>2018</v>
      </c>
      <c r="R453" s="21">
        <f t="shared" si="63"/>
        <v>2019</v>
      </c>
      <c r="S453" s="21" t="str">
        <f>IF(AND($M453&lt;=S$1,$T453&gt;=S$1),S$1,"no")</f>
        <v>no</v>
      </c>
      <c r="T453" s="14">
        <v>2019</v>
      </c>
      <c r="U453" s="14" t="s">
        <v>18</v>
      </c>
      <c r="V453" s="14">
        <v>0</v>
      </c>
      <c r="W453" s="14" t="s">
        <v>662</v>
      </c>
      <c r="X453" s="14">
        <v>0</v>
      </c>
      <c r="Y453" s="14">
        <v>0</v>
      </c>
      <c r="Z453" s="14">
        <v>1</v>
      </c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</row>
    <row r="454" spans="1:47" ht="12.75">
      <c r="A454" s="8" t="str">
        <f t="shared" si="56"/>
        <v>noFernando Yarade</v>
      </c>
      <c r="B454" s="8" t="str">
        <f t="shared" si="57"/>
        <v>2019Fernando Yarade</v>
      </c>
      <c r="C454" s="8" t="str">
        <f t="shared" si="58"/>
        <v>2018Fernando Yarade</v>
      </c>
      <c r="D454" s="8" t="str">
        <f t="shared" si="59"/>
        <v>2017Fernando Yarade</v>
      </c>
      <c r="E454" s="8" t="str">
        <f t="shared" si="60"/>
        <v>noFernando Yarade</v>
      </c>
      <c r="F454" s="8" t="str">
        <f t="shared" si="61"/>
        <v>noFernando Yarade</v>
      </c>
      <c r="G454" s="14">
        <v>17</v>
      </c>
      <c r="H454" s="12" t="s">
        <v>637</v>
      </c>
      <c r="I454" s="14" t="s">
        <v>638</v>
      </c>
      <c r="J454" s="15">
        <v>42348</v>
      </c>
      <c r="K454" s="9" t="s">
        <v>663</v>
      </c>
      <c r="L454" s="14" t="s">
        <v>640</v>
      </c>
      <c r="M454" s="25">
        <v>2017</v>
      </c>
      <c r="N454" s="21" t="str">
        <f t="shared" si="62"/>
        <v>no</v>
      </c>
      <c r="O454" s="21" t="str">
        <f>IF(AND($M454&lt;=O$1,$T454&gt;=O$1),O$1,"no")</f>
        <v>no</v>
      </c>
      <c r="P454" s="21">
        <f>IF(AND($M454&lt;=P$1,$T454&gt;=P$1),P$1,"no")</f>
        <v>2017</v>
      </c>
      <c r="Q454" s="21">
        <f>IF(AND($M454&lt;=Q$1,$T454&gt;=Q$1),Q$1,"no")</f>
        <v>2018</v>
      </c>
      <c r="R454" s="21">
        <f t="shared" si="63"/>
        <v>2019</v>
      </c>
      <c r="S454" s="21" t="str">
        <f>IF(AND($M454&lt;=S$1,$T454&gt;=S$1),S$1,"no")</f>
        <v>no</v>
      </c>
      <c r="T454" s="14">
        <v>2019</v>
      </c>
      <c r="U454" s="14" t="s">
        <v>18</v>
      </c>
      <c r="V454" s="14">
        <v>0</v>
      </c>
      <c r="W454" s="14" t="s">
        <v>45</v>
      </c>
      <c r="X454" s="14">
        <v>1</v>
      </c>
      <c r="Y454" s="14">
        <v>1</v>
      </c>
      <c r="Z454" s="14">
        <v>0</v>
      </c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</row>
    <row r="455" spans="1:47" ht="12.75">
      <c r="A455" s="8" t="str">
        <f t="shared" si="56"/>
        <v>noBaltasar Saravia</v>
      </c>
      <c r="B455" s="8" t="str">
        <f t="shared" si="57"/>
        <v>noBaltasar Saravia</v>
      </c>
      <c r="C455" s="8" t="str">
        <f t="shared" si="58"/>
        <v>noBaltasar Saravia</v>
      </c>
      <c r="D455" s="8" t="str">
        <f t="shared" si="59"/>
        <v>noBaltasar Saravia</v>
      </c>
      <c r="E455" s="8" t="str">
        <f t="shared" si="60"/>
        <v>noBaltasar Saravia</v>
      </c>
      <c r="F455" s="8" t="str">
        <f t="shared" si="61"/>
        <v>noBaltasar Saravia</v>
      </c>
      <c r="G455" s="14">
        <v>17</v>
      </c>
      <c r="H455" s="12" t="s">
        <v>637</v>
      </c>
      <c r="I455" s="14" t="s">
        <v>638</v>
      </c>
      <c r="J455" s="15">
        <v>42348</v>
      </c>
      <c r="K455" s="16" t="s">
        <v>658</v>
      </c>
      <c r="L455" s="14" t="s">
        <v>640</v>
      </c>
      <c r="M455" s="25">
        <v>2019</v>
      </c>
      <c r="N455" s="21" t="str">
        <f t="shared" si="62"/>
        <v>no</v>
      </c>
      <c r="O455" s="21" t="str">
        <f>IF(AND($M455&lt;=O$1,$T455&gt;=O$1),O$1,"no")</f>
        <v>no</v>
      </c>
      <c r="P455" s="21" t="str">
        <f>IF(AND($M455&lt;=P$1,$T455&gt;=P$1),P$1,"no")</f>
        <v>no</v>
      </c>
      <c r="Q455" s="21" t="str">
        <f>IF(AND($M455&lt;=Q$1,$T455&gt;=Q$1),Q$1,"no")</f>
        <v>no</v>
      </c>
      <c r="R455" s="21" t="str">
        <f t="shared" si="63"/>
        <v>no</v>
      </c>
      <c r="S455" s="21" t="str">
        <f>IF(AND($M455&lt;=S$1,$T455&gt;=S$1),S$1,"no")</f>
        <v>no</v>
      </c>
      <c r="T455" s="14">
        <v>2019</v>
      </c>
      <c r="U455" s="14" t="s">
        <v>18</v>
      </c>
      <c r="V455" s="14">
        <v>0</v>
      </c>
      <c r="W455" s="14" t="s">
        <v>45</v>
      </c>
      <c r="X455" s="14">
        <v>0</v>
      </c>
      <c r="Y455" s="14">
        <v>1</v>
      </c>
      <c r="Z455" s="14">
        <v>0</v>
      </c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</row>
    <row r="456" spans="1:47" ht="12.75">
      <c r="A456" s="8" t="str">
        <f t="shared" si="56"/>
        <v>noMarcelo López Arias</v>
      </c>
      <c r="B456" s="8" t="str">
        <f t="shared" si="57"/>
        <v>2019Marcelo López Arias</v>
      </c>
      <c r="C456" s="8" t="str">
        <f t="shared" si="58"/>
        <v>2018Marcelo López Arias</v>
      </c>
      <c r="D456" s="8" t="str">
        <f t="shared" si="59"/>
        <v>2017Marcelo López Arias</v>
      </c>
      <c r="E456" s="8" t="str">
        <f t="shared" si="60"/>
        <v>noMarcelo López Arias</v>
      </c>
      <c r="F456" s="8" t="str">
        <f t="shared" si="61"/>
        <v>noMarcelo López Arias</v>
      </c>
      <c r="G456" s="14">
        <v>17</v>
      </c>
      <c r="H456" s="12" t="s">
        <v>637</v>
      </c>
      <c r="I456" s="14" t="s">
        <v>638</v>
      </c>
      <c r="J456" s="15">
        <v>42348</v>
      </c>
      <c r="K456" s="14" t="s">
        <v>664</v>
      </c>
      <c r="L456" s="14" t="s">
        <v>640</v>
      </c>
      <c r="M456" s="25">
        <v>2017</v>
      </c>
      <c r="N456" s="21" t="str">
        <f t="shared" si="62"/>
        <v>no</v>
      </c>
      <c r="O456" s="21" t="str">
        <f>IF(AND($M456&lt;=O$1,$T456&gt;=O$1),O$1,"no")</f>
        <v>no</v>
      </c>
      <c r="P456" s="21">
        <f>IF(AND($M456&lt;=P$1,$T456&gt;=P$1),P$1,"no")</f>
        <v>2017</v>
      </c>
      <c r="Q456" s="21">
        <f>IF(AND($M456&lt;=Q$1,$T456&gt;=Q$1),Q$1,"no")</f>
        <v>2018</v>
      </c>
      <c r="R456" s="21">
        <f t="shared" si="63"/>
        <v>2019</v>
      </c>
      <c r="S456" s="21" t="str">
        <f>IF(AND($M456&lt;=S$1,$T456&gt;=S$1),S$1,"no")</f>
        <v>no</v>
      </c>
      <c r="T456" s="14">
        <v>2019</v>
      </c>
      <c r="U456" s="14" t="s">
        <v>18</v>
      </c>
      <c r="V456" s="14">
        <v>0</v>
      </c>
      <c r="W456" s="14" t="s">
        <v>665</v>
      </c>
      <c r="X456" s="14">
        <v>0</v>
      </c>
      <c r="Y456" s="14">
        <v>1</v>
      </c>
      <c r="Z456" s="14">
        <v>0</v>
      </c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</row>
    <row r="457" spans="1:47" ht="12.75">
      <c r="A457" s="8" t="str">
        <f t="shared" si="56"/>
        <v>noCarlos Abeleira</v>
      </c>
      <c r="B457" s="8" t="str">
        <f t="shared" si="57"/>
        <v>2019Carlos Abeleira</v>
      </c>
      <c r="C457" s="8" t="str">
        <f t="shared" si="58"/>
        <v>2018Carlos Abeleira</v>
      </c>
      <c r="D457" s="8" t="str">
        <f t="shared" si="59"/>
        <v>2017Carlos Abeleira</v>
      </c>
      <c r="E457" s="8" t="str">
        <f t="shared" si="60"/>
        <v>noCarlos Abeleira</v>
      </c>
      <c r="F457" s="8" t="str">
        <f t="shared" si="61"/>
        <v>noCarlos Abeleira</v>
      </c>
      <c r="G457" s="14">
        <v>17</v>
      </c>
      <c r="H457" s="12" t="s">
        <v>637</v>
      </c>
      <c r="I457" s="14" t="s">
        <v>638</v>
      </c>
      <c r="J457" s="15">
        <v>42348</v>
      </c>
      <c r="K457" s="14" t="s">
        <v>645</v>
      </c>
      <c r="L457" s="14" t="s">
        <v>640</v>
      </c>
      <c r="M457" s="25">
        <v>2017</v>
      </c>
      <c r="N457" s="21" t="str">
        <f t="shared" si="62"/>
        <v>no</v>
      </c>
      <c r="O457" s="21" t="str">
        <f>IF(AND($M457&lt;=O$1,$T457&gt;=O$1),O$1,"no")</f>
        <v>no</v>
      </c>
      <c r="P457" s="21">
        <f>IF(AND($M457&lt;=P$1,$T457&gt;=P$1),P$1,"no")</f>
        <v>2017</v>
      </c>
      <c r="Q457" s="21">
        <f>IF(AND($M457&lt;=Q$1,$T457&gt;=Q$1),Q$1,"no")</f>
        <v>2018</v>
      </c>
      <c r="R457" s="21">
        <f t="shared" si="63"/>
        <v>2019</v>
      </c>
      <c r="S457" s="21" t="str">
        <f>IF(AND($M457&lt;=S$1,$T457&gt;=S$1),S$1,"no")</f>
        <v>no</v>
      </c>
      <c r="T457" s="14">
        <v>2019</v>
      </c>
      <c r="U457" s="14" t="s">
        <v>18</v>
      </c>
      <c r="V457" s="14">
        <v>0</v>
      </c>
      <c r="W457" s="14" t="s">
        <v>646</v>
      </c>
      <c r="X457" s="14">
        <v>0</v>
      </c>
      <c r="Y457" s="14">
        <v>1</v>
      </c>
      <c r="Z457" s="14">
        <v>0</v>
      </c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</row>
    <row r="458" spans="1:47" ht="12.75">
      <c r="A458" s="8" t="str">
        <f t="shared" si="56"/>
        <v>noJuan Manuel Lavallén</v>
      </c>
      <c r="B458" s="8" t="str">
        <f t="shared" si="57"/>
        <v>2019Juan Manuel Lavallén</v>
      </c>
      <c r="C458" s="8" t="str">
        <f t="shared" si="58"/>
        <v>2018Juan Manuel Lavallén</v>
      </c>
      <c r="D458" s="8" t="str">
        <f t="shared" si="59"/>
        <v>2017Juan Manuel Lavallén</v>
      </c>
      <c r="E458" s="8" t="str">
        <f t="shared" si="60"/>
        <v>noJuan Manuel Lavallén</v>
      </c>
      <c r="F458" s="8" t="str">
        <f t="shared" si="61"/>
        <v>noJuan Manuel Lavallén</v>
      </c>
      <c r="G458" s="14">
        <v>17</v>
      </c>
      <c r="H458" s="12" t="s">
        <v>637</v>
      </c>
      <c r="I458" s="14" t="s">
        <v>638</v>
      </c>
      <c r="J458" s="15">
        <v>42348</v>
      </c>
      <c r="K458" s="14" t="s">
        <v>666</v>
      </c>
      <c r="L458" s="14" t="s">
        <v>640</v>
      </c>
      <c r="M458" s="25">
        <v>2017</v>
      </c>
      <c r="N458" s="21" t="str">
        <f t="shared" si="62"/>
        <v>no</v>
      </c>
      <c r="O458" s="21" t="str">
        <f>IF(AND($M458&lt;=O$1,$T458&gt;=O$1),O$1,"no")</f>
        <v>no</v>
      </c>
      <c r="P458" s="21">
        <f>IF(AND($M458&lt;=P$1,$T458&gt;=P$1),P$1,"no")</f>
        <v>2017</v>
      </c>
      <c r="Q458" s="21">
        <f>IF(AND($M458&lt;=Q$1,$T458&gt;=Q$1),Q$1,"no")</f>
        <v>2018</v>
      </c>
      <c r="R458" s="21">
        <f t="shared" si="63"/>
        <v>2019</v>
      </c>
      <c r="S458" s="21" t="str">
        <f>IF(AND($M458&lt;=S$1,$T458&gt;=S$1),S$1,"no")</f>
        <v>no</v>
      </c>
      <c r="T458" s="14">
        <v>2019</v>
      </c>
      <c r="U458" s="14" t="s">
        <v>18</v>
      </c>
      <c r="V458" s="14">
        <v>0</v>
      </c>
      <c r="W458" s="14" t="s">
        <v>667</v>
      </c>
      <c r="X458" s="14">
        <v>0</v>
      </c>
      <c r="Y458" s="14">
        <v>1</v>
      </c>
      <c r="Z458" s="14">
        <v>0</v>
      </c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</row>
    <row r="459" spans="1:47" ht="12.75">
      <c r="A459" s="8" t="str">
        <f t="shared" si="56"/>
        <v>noPaula Bibini</v>
      </c>
      <c r="B459" s="8" t="str">
        <f t="shared" si="57"/>
        <v>2019Paula Bibini</v>
      </c>
      <c r="C459" s="8" t="str">
        <f t="shared" si="58"/>
        <v>2018Paula Bibini</v>
      </c>
      <c r="D459" s="8" t="str">
        <f t="shared" si="59"/>
        <v>2017Paula Bibini</v>
      </c>
      <c r="E459" s="8" t="str">
        <f t="shared" si="60"/>
        <v>noPaula Bibini</v>
      </c>
      <c r="F459" s="8" t="str">
        <f t="shared" si="61"/>
        <v>noPaula Bibini</v>
      </c>
      <c r="G459" s="14">
        <v>17</v>
      </c>
      <c r="H459" s="12" t="s">
        <v>637</v>
      </c>
      <c r="I459" s="14" t="s">
        <v>638</v>
      </c>
      <c r="J459" s="15">
        <v>42348</v>
      </c>
      <c r="K459" s="14" t="s">
        <v>668</v>
      </c>
      <c r="L459" s="14" t="s">
        <v>640</v>
      </c>
      <c r="M459" s="25">
        <v>2017</v>
      </c>
      <c r="N459" s="21" t="str">
        <f t="shared" si="62"/>
        <v>no</v>
      </c>
      <c r="O459" s="21" t="str">
        <f>IF(AND($M459&lt;=O$1,$T459&gt;=O$1),O$1,"no")</f>
        <v>no</v>
      </c>
      <c r="P459" s="21">
        <f>IF(AND($M459&lt;=P$1,$T459&gt;=P$1),P$1,"no")</f>
        <v>2017</v>
      </c>
      <c r="Q459" s="21">
        <f>IF(AND($M459&lt;=Q$1,$T459&gt;=Q$1),Q$1,"no")</f>
        <v>2018</v>
      </c>
      <c r="R459" s="21">
        <f t="shared" si="63"/>
        <v>2019</v>
      </c>
      <c r="S459" s="21" t="str">
        <f>IF(AND($M459&lt;=S$1,$T459&gt;=S$1),S$1,"no")</f>
        <v>no</v>
      </c>
      <c r="T459" s="14">
        <v>2019</v>
      </c>
      <c r="U459" s="14" t="s">
        <v>34</v>
      </c>
      <c r="V459" s="14">
        <v>1</v>
      </c>
      <c r="W459" s="14" t="s">
        <v>669</v>
      </c>
      <c r="X459" s="14">
        <v>0</v>
      </c>
      <c r="Y459" s="14">
        <v>1</v>
      </c>
      <c r="Z459" s="14">
        <v>0</v>
      </c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</row>
    <row r="460" spans="1:47" ht="12.75">
      <c r="A460" s="8" t="str">
        <f t="shared" si="56"/>
        <v>noEdith Cruz</v>
      </c>
      <c r="B460" s="8" t="str">
        <f t="shared" si="57"/>
        <v>2019Edith Cruz</v>
      </c>
      <c r="C460" s="8" t="str">
        <f t="shared" si="58"/>
        <v>2018Edith Cruz</v>
      </c>
      <c r="D460" s="8" t="str">
        <f t="shared" si="59"/>
        <v>2017Edith Cruz</v>
      </c>
      <c r="E460" s="8" t="str">
        <f t="shared" si="60"/>
        <v>noEdith Cruz</v>
      </c>
      <c r="F460" s="8" t="str">
        <f t="shared" si="61"/>
        <v>noEdith Cruz</v>
      </c>
      <c r="G460" s="14">
        <v>17</v>
      </c>
      <c r="H460" s="12" t="s">
        <v>637</v>
      </c>
      <c r="I460" s="14" t="s">
        <v>638</v>
      </c>
      <c r="J460" s="15">
        <v>42348</v>
      </c>
      <c r="K460" s="14" t="s">
        <v>670</v>
      </c>
      <c r="L460" s="14" t="s">
        <v>640</v>
      </c>
      <c r="M460" s="25">
        <v>2017</v>
      </c>
      <c r="N460" s="21" t="str">
        <f t="shared" si="62"/>
        <v>no</v>
      </c>
      <c r="O460" s="21" t="str">
        <f>IF(AND($M460&lt;=O$1,$T460&gt;=O$1),O$1,"no")</f>
        <v>no</v>
      </c>
      <c r="P460" s="21">
        <f>IF(AND($M460&lt;=P$1,$T460&gt;=P$1),P$1,"no")</f>
        <v>2017</v>
      </c>
      <c r="Q460" s="21">
        <f>IF(AND($M460&lt;=Q$1,$T460&gt;=Q$1),Q$1,"no")</f>
        <v>2018</v>
      </c>
      <c r="R460" s="21">
        <f t="shared" si="63"/>
        <v>2019</v>
      </c>
      <c r="S460" s="21" t="str">
        <f>IF(AND($M460&lt;=S$1,$T460&gt;=S$1),S$1,"no")</f>
        <v>no</v>
      </c>
      <c r="T460" s="14">
        <v>2019</v>
      </c>
      <c r="U460" s="14" t="s">
        <v>34</v>
      </c>
      <c r="V460" s="14">
        <v>1</v>
      </c>
      <c r="W460" s="14" t="s">
        <v>671</v>
      </c>
      <c r="X460" s="14">
        <v>0</v>
      </c>
      <c r="Y460" s="14">
        <v>1</v>
      </c>
      <c r="Z460" s="14">
        <v>0</v>
      </c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</row>
    <row r="461" spans="1:47" ht="12.75">
      <c r="A461" s="8" t="str">
        <f t="shared" si="56"/>
        <v>noCarlos Oliver</v>
      </c>
      <c r="B461" s="8" t="str">
        <f t="shared" si="57"/>
        <v>2019Carlos Oliver</v>
      </c>
      <c r="C461" s="8" t="str">
        <f t="shared" si="58"/>
        <v>2018Carlos Oliver</v>
      </c>
      <c r="D461" s="8" t="str">
        <f t="shared" si="59"/>
        <v>2017Carlos Oliver</v>
      </c>
      <c r="E461" s="8" t="str">
        <f t="shared" si="60"/>
        <v>noCarlos Oliver</v>
      </c>
      <c r="F461" s="8" t="str">
        <f t="shared" si="61"/>
        <v>noCarlos Oliver</v>
      </c>
      <c r="G461" s="14">
        <v>17</v>
      </c>
      <c r="H461" s="12" t="s">
        <v>637</v>
      </c>
      <c r="I461" s="14" t="s">
        <v>638</v>
      </c>
      <c r="J461" s="15">
        <v>42348</v>
      </c>
      <c r="K461" s="14" t="s">
        <v>672</v>
      </c>
      <c r="L461" s="14" t="s">
        <v>640</v>
      </c>
      <c r="M461" s="25">
        <v>2017</v>
      </c>
      <c r="N461" s="21" t="str">
        <f t="shared" si="62"/>
        <v>no</v>
      </c>
      <c r="O461" s="21" t="str">
        <f>IF(AND($M461&lt;=O$1,$T461&gt;=O$1),O$1,"no")</f>
        <v>no</v>
      </c>
      <c r="P461" s="21">
        <f>IF(AND($M461&lt;=P$1,$T461&gt;=P$1),P$1,"no")</f>
        <v>2017</v>
      </c>
      <c r="Q461" s="21">
        <f>IF(AND($M461&lt;=Q$1,$T461&gt;=Q$1),Q$1,"no")</f>
        <v>2018</v>
      </c>
      <c r="R461" s="21">
        <f t="shared" si="63"/>
        <v>2019</v>
      </c>
      <c r="S461" s="21" t="str">
        <f>IF(AND($M461&lt;=S$1,$T461&gt;=S$1),S$1,"no")</f>
        <v>no</v>
      </c>
      <c r="T461" s="14">
        <v>2019</v>
      </c>
      <c r="U461" s="14" t="s">
        <v>18</v>
      </c>
      <c r="V461" s="14">
        <v>0</v>
      </c>
      <c r="W461" s="14" t="s">
        <v>23</v>
      </c>
      <c r="X461" s="14">
        <v>0</v>
      </c>
      <c r="Y461" s="14">
        <v>1</v>
      </c>
      <c r="Z461" s="14">
        <v>0</v>
      </c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</row>
    <row r="462" spans="1:47" ht="12.75">
      <c r="A462" s="8" t="str">
        <f t="shared" si="56"/>
        <v>noEmiliano Estrada</v>
      </c>
      <c r="B462" s="8" t="str">
        <f t="shared" si="57"/>
        <v>2019Emiliano Estrada</v>
      </c>
      <c r="C462" s="8" t="str">
        <f t="shared" si="58"/>
        <v>2018Emiliano Estrada</v>
      </c>
      <c r="D462" s="8" t="str">
        <f t="shared" si="59"/>
        <v>2017Emiliano Estrada</v>
      </c>
      <c r="E462" s="8" t="str">
        <f t="shared" si="60"/>
        <v>noEmiliano Estrada</v>
      </c>
      <c r="F462" s="8" t="str">
        <f t="shared" si="61"/>
        <v>noEmiliano Estrada</v>
      </c>
      <c r="G462" s="14">
        <v>17</v>
      </c>
      <c r="H462" s="12" t="s">
        <v>637</v>
      </c>
      <c r="I462" s="14" t="s">
        <v>638</v>
      </c>
      <c r="J462" s="15">
        <v>42348</v>
      </c>
      <c r="K462" s="14" t="s">
        <v>673</v>
      </c>
      <c r="L462" s="14" t="s">
        <v>640</v>
      </c>
      <c r="M462" s="25">
        <v>2017</v>
      </c>
      <c r="N462" s="21" t="str">
        <f t="shared" si="62"/>
        <v>no</v>
      </c>
      <c r="O462" s="21" t="str">
        <f>IF(AND($M462&lt;=O$1,$T462&gt;=O$1),O$1,"no")</f>
        <v>no</v>
      </c>
      <c r="P462" s="21">
        <f>IF(AND($M462&lt;=P$1,$T462&gt;=P$1),P$1,"no")</f>
        <v>2017</v>
      </c>
      <c r="Q462" s="21">
        <f>IF(AND($M462&lt;=Q$1,$T462&gt;=Q$1),Q$1,"no")</f>
        <v>2018</v>
      </c>
      <c r="R462" s="21">
        <f t="shared" si="63"/>
        <v>2019</v>
      </c>
      <c r="S462" s="21" t="str">
        <f>IF(AND($M462&lt;=S$1,$T462&gt;=S$1),S$1,"no")</f>
        <v>no</v>
      </c>
      <c r="T462" s="14">
        <v>2019</v>
      </c>
      <c r="U462" s="14" t="s">
        <v>18</v>
      </c>
      <c r="V462" s="9">
        <v>0</v>
      </c>
      <c r="W462" s="14" t="s">
        <v>21</v>
      </c>
      <c r="X462" s="14">
        <v>0</v>
      </c>
      <c r="Y462" s="14">
        <v>1</v>
      </c>
      <c r="Z462" s="14">
        <v>0</v>
      </c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</row>
    <row r="463" spans="1:47" ht="12.75">
      <c r="A463" s="8" t="str">
        <f t="shared" si="56"/>
        <v>2020Ricardo Villada</v>
      </c>
      <c r="B463" s="8" t="str">
        <f t="shared" si="57"/>
        <v>noRicardo Villada</v>
      </c>
      <c r="C463" s="8" t="str">
        <f t="shared" si="58"/>
        <v>noRicardo Villada</v>
      </c>
      <c r="D463" s="8" t="str">
        <f t="shared" si="59"/>
        <v>noRicardo Villada</v>
      </c>
      <c r="E463" s="8" t="str">
        <f t="shared" si="60"/>
        <v>noRicardo Villada</v>
      </c>
      <c r="F463" s="8" t="str">
        <f t="shared" si="61"/>
        <v>noRicardo Villada</v>
      </c>
      <c r="G463" s="14">
        <v>17</v>
      </c>
      <c r="H463" s="10" t="s">
        <v>637</v>
      </c>
      <c r="I463" s="9" t="s">
        <v>674</v>
      </c>
      <c r="J463" s="11">
        <v>43809</v>
      </c>
      <c r="K463" s="9" t="s">
        <v>675</v>
      </c>
      <c r="L463" s="9" t="s">
        <v>676</v>
      </c>
      <c r="M463" s="25">
        <v>2019</v>
      </c>
      <c r="N463" s="21" t="str">
        <f t="shared" si="62"/>
        <v>no</v>
      </c>
      <c r="O463" s="21" t="str">
        <f>IF(AND($M463&lt;=O$1,$T463&gt;=O$1),O$1,"no")</f>
        <v>no</v>
      </c>
      <c r="P463" s="21" t="str">
        <f>IF(AND($M463&lt;=P$1,$T463&gt;=P$1),P$1,"no")</f>
        <v>no</v>
      </c>
      <c r="Q463" s="21" t="str">
        <f>IF(AND($M463&lt;=Q$1,$T463&gt;=Q$1),Q$1,"no")</f>
        <v>no</v>
      </c>
      <c r="R463" s="21" t="str">
        <f t="shared" si="63"/>
        <v>no</v>
      </c>
      <c r="S463" s="21">
        <f>IF(AND($M463&lt;=S$1,$T463&gt;=S$1),S$1,"no")</f>
        <v>2020</v>
      </c>
      <c r="T463" s="9" t="s">
        <v>50</v>
      </c>
      <c r="U463" s="9" t="s">
        <v>18</v>
      </c>
      <c r="V463" s="9">
        <v>0</v>
      </c>
      <c r="W463" s="9" t="s">
        <v>677</v>
      </c>
      <c r="X463" s="9">
        <v>0</v>
      </c>
      <c r="Y463" s="9">
        <v>1</v>
      </c>
      <c r="Z463" s="9">
        <v>0</v>
      </c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</row>
    <row r="464" spans="1:47" ht="12.75">
      <c r="A464" s="8" t="str">
        <f t="shared" si="56"/>
        <v>2020Juan Manuel Pulleiro</v>
      </c>
      <c r="B464" s="8" t="str">
        <f t="shared" si="57"/>
        <v>noJuan Manuel Pulleiro</v>
      </c>
      <c r="C464" s="8" t="str">
        <f t="shared" si="58"/>
        <v>noJuan Manuel Pulleiro</v>
      </c>
      <c r="D464" s="8" t="str">
        <f t="shared" si="59"/>
        <v>noJuan Manuel Pulleiro</v>
      </c>
      <c r="E464" s="8" t="str">
        <f t="shared" si="60"/>
        <v>noJuan Manuel Pulleiro</v>
      </c>
      <c r="F464" s="8" t="str">
        <f t="shared" si="61"/>
        <v>noJuan Manuel Pulleiro</v>
      </c>
      <c r="G464" s="14">
        <v>17</v>
      </c>
      <c r="H464" s="10" t="s">
        <v>637</v>
      </c>
      <c r="I464" s="9" t="s">
        <v>674</v>
      </c>
      <c r="J464" s="11">
        <v>43809</v>
      </c>
      <c r="K464" s="9" t="s">
        <v>914</v>
      </c>
      <c r="L464" s="9" t="s">
        <v>676</v>
      </c>
      <c r="M464" s="25">
        <v>2019</v>
      </c>
      <c r="N464" s="21" t="str">
        <f t="shared" si="62"/>
        <v>no</v>
      </c>
      <c r="O464" s="21" t="str">
        <f>IF(AND($M464&lt;=O$1,$T464&gt;=O$1),O$1,"no")</f>
        <v>no</v>
      </c>
      <c r="P464" s="21" t="str">
        <f>IF(AND($M464&lt;=P$1,$T464&gt;=P$1),P$1,"no")</f>
        <v>no</v>
      </c>
      <c r="Q464" s="21" t="str">
        <f>IF(AND($M464&lt;=Q$1,$T464&gt;=Q$1),Q$1,"no")</f>
        <v>no</v>
      </c>
      <c r="R464" s="21" t="str">
        <f t="shared" si="63"/>
        <v>no</v>
      </c>
      <c r="S464" s="21">
        <f>IF(AND($M464&lt;=S$1,$T464&gt;=S$1),S$1,"no")</f>
        <v>2020</v>
      </c>
      <c r="T464" s="9" t="s">
        <v>50</v>
      </c>
      <c r="U464" s="9" t="s">
        <v>18</v>
      </c>
      <c r="V464" s="9">
        <v>0</v>
      </c>
      <c r="W464" s="9" t="s">
        <v>23</v>
      </c>
      <c r="X464" s="9">
        <v>0</v>
      </c>
      <c r="Y464" s="9">
        <v>1</v>
      </c>
      <c r="Z464" s="9">
        <v>0</v>
      </c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</row>
    <row r="465" spans="1:47" ht="12.75">
      <c r="A465" s="8" t="str">
        <f t="shared" si="56"/>
        <v>2020Matías Canepa</v>
      </c>
      <c r="B465" s="8" t="str">
        <f t="shared" si="57"/>
        <v>noMatías Canepa</v>
      </c>
      <c r="C465" s="8" t="str">
        <f t="shared" si="58"/>
        <v>noMatías Canepa</v>
      </c>
      <c r="D465" s="8" t="str">
        <f t="shared" si="59"/>
        <v>noMatías Canepa</v>
      </c>
      <c r="E465" s="8" t="str">
        <f t="shared" si="60"/>
        <v>noMatías Canepa</v>
      </c>
      <c r="F465" s="8" t="str">
        <f t="shared" si="61"/>
        <v>noMatías Canepa</v>
      </c>
      <c r="G465" s="14">
        <v>17</v>
      </c>
      <c r="H465" s="10" t="s">
        <v>637</v>
      </c>
      <c r="I465" s="9" t="s">
        <v>674</v>
      </c>
      <c r="J465" s="11">
        <v>43809</v>
      </c>
      <c r="K465" s="9" t="s">
        <v>915</v>
      </c>
      <c r="L465" s="9" t="s">
        <v>676</v>
      </c>
      <c r="M465" s="25">
        <v>2019</v>
      </c>
      <c r="N465" s="21" t="str">
        <f t="shared" si="62"/>
        <v>no</v>
      </c>
      <c r="O465" s="21" t="str">
        <f>IF(AND($M465&lt;=O$1,$T465&gt;=O$1),O$1,"no")</f>
        <v>no</v>
      </c>
      <c r="P465" s="21" t="str">
        <f>IF(AND($M465&lt;=P$1,$T465&gt;=P$1),P$1,"no")</f>
        <v>no</v>
      </c>
      <c r="Q465" s="21" t="str">
        <f>IF(AND($M465&lt;=Q$1,$T465&gt;=Q$1),Q$1,"no")</f>
        <v>no</v>
      </c>
      <c r="R465" s="21" t="str">
        <f t="shared" si="63"/>
        <v>no</v>
      </c>
      <c r="S465" s="21">
        <f>IF(AND($M465&lt;=S$1,$T465&gt;=S$1),S$1,"no")</f>
        <v>2020</v>
      </c>
      <c r="T465" s="9" t="s">
        <v>50</v>
      </c>
      <c r="U465" s="9" t="s">
        <v>18</v>
      </c>
      <c r="V465" s="9">
        <v>0</v>
      </c>
      <c r="W465" s="9" t="s">
        <v>168</v>
      </c>
      <c r="X465" s="9">
        <v>0</v>
      </c>
      <c r="Y465" s="9">
        <v>1</v>
      </c>
      <c r="Z465" s="9">
        <v>0</v>
      </c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</row>
    <row r="466" spans="1:47" ht="12.75">
      <c r="A466" s="8" t="str">
        <f t="shared" si="56"/>
        <v>2020Juan José Esteban Quinteros</v>
      </c>
      <c r="B466" s="8" t="str">
        <f t="shared" si="57"/>
        <v>noJuan José Esteban Quinteros</v>
      </c>
      <c r="C466" s="8" t="str">
        <f t="shared" si="58"/>
        <v>noJuan José Esteban Quinteros</v>
      </c>
      <c r="D466" s="8" t="str">
        <f t="shared" si="59"/>
        <v>noJuan José Esteban Quinteros</v>
      </c>
      <c r="E466" s="8" t="str">
        <f t="shared" si="60"/>
        <v>noJuan José Esteban Quinteros</v>
      </c>
      <c r="F466" s="8" t="str">
        <f t="shared" si="61"/>
        <v>noJuan José Esteban Quinteros</v>
      </c>
      <c r="G466" s="14">
        <v>17</v>
      </c>
      <c r="H466" s="10" t="s">
        <v>637</v>
      </c>
      <c r="I466" s="9" t="s">
        <v>674</v>
      </c>
      <c r="J466" s="11">
        <v>43809</v>
      </c>
      <c r="K466" s="9" t="s">
        <v>678</v>
      </c>
      <c r="L466" s="9" t="s">
        <v>676</v>
      </c>
      <c r="M466" s="25">
        <v>2020</v>
      </c>
      <c r="N466" s="21" t="str">
        <f t="shared" si="62"/>
        <v>no</v>
      </c>
      <c r="O466" s="21" t="str">
        <f>IF(AND($M466&lt;=O$1,$T466&gt;=O$1),O$1,"no")</f>
        <v>no</v>
      </c>
      <c r="P466" s="21" t="str">
        <f>IF(AND($M466&lt;=P$1,$T466&gt;=P$1),P$1,"no")</f>
        <v>no</v>
      </c>
      <c r="Q466" s="21" t="str">
        <f>IF(AND($M466&lt;=Q$1,$T466&gt;=Q$1),Q$1,"no")</f>
        <v>no</v>
      </c>
      <c r="R466" s="21" t="str">
        <f t="shared" si="63"/>
        <v>no</v>
      </c>
      <c r="S466" s="21">
        <f>IF(AND($M466&lt;=S$1,$T466&gt;=S$1),S$1,"no")</f>
        <v>2020</v>
      </c>
      <c r="T466" s="9" t="s">
        <v>50</v>
      </c>
      <c r="U466" s="9" t="s">
        <v>18</v>
      </c>
      <c r="V466" s="9">
        <v>0</v>
      </c>
      <c r="W466" s="9" t="s">
        <v>304</v>
      </c>
      <c r="X466" s="9">
        <v>0</v>
      </c>
      <c r="Y466" s="9">
        <v>1</v>
      </c>
      <c r="Z466" s="9">
        <v>0</v>
      </c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</row>
    <row r="467" spans="1:47" ht="12.75">
      <c r="A467" s="8" t="str">
        <f t="shared" si="56"/>
        <v>2020Josefina Medrano</v>
      </c>
      <c r="B467" s="8" t="str">
        <f t="shared" si="57"/>
        <v>noJosefina Medrano</v>
      </c>
      <c r="C467" s="8" t="str">
        <f t="shared" si="58"/>
        <v>noJosefina Medrano</v>
      </c>
      <c r="D467" s="8" t="str">
        <f t="shared" si="59"/>
        <v>noJosefina Medrano</v>
      </c>
      <c r="E467" s="8" t="str">
        <f t="shared" si="60"/>
        <v>noJosefina Medrano</v>
      </c>
      <c r="F467" s="8" t="str">
        <f t="shared" si="61"/>
        <v>noJosefina Medrano</v>
      </c>
      <c r="G467" s="14">
        <v>17</v>
      </c>
      <c r="H467" s="10" t="s">
        <v>637</v>
      </c>
      <c r="I467" s="9" t="s">
        <v>674</v>
      </c>
      <c r="J467" s="11">
        <v>43809</v>
      </c>
      <c r="K467" s="9" t="s">
        <v>679</v>
      </c>
      <c r="L467" s="9" t="s">
        <v>676</v>
      </c>
      <c r="M467" s="25">
        <v>2019</v>
      </c>
      <c r="N467" s="21" t="str">
        <f t="shared" si="62"/>
        <v>no</v>
      </c>
      <c r="O467" s="21" t="str">
        <f>IF(AND($M467&lt;=O$1,$T467&gt;=O$1),O$1,"no")</f>
        <v>no</v>
      </c>
      <c r="P467" s="21" t="str">
        <f>IF(AND($M467&lt;=P$1,$T467&gt;=P$1),P$1,"no")</f>
        <v>no</v>
      </c>
      <c r="Q467" s="21" t="str">
        <f>IF(AND($M467&lt;=Q$1,$T467&gt;=Q$1),Q$1,"no")</f>
        <v>no</v>
      </c>
      <c r="R467" s="21" t="str">
        <f t="shared" si="63"/>
        <v>no</v>
      </c>
      <c r="S467" s="21">
        <f>IF(AND($M467&lt;=S$1,$T467&gt;=S$1),S$1,"no")</f>
        <v>2020</v>
      </c>
      <c r="T467" s="9">
        <v>2020</v>
      </c>
      <c r="U467" s="9" t="s">
        <v>34</v>
      </c>
      <c r="V467" s="9">
        <v>1</v>
      </c>
      <c r="W467" s="9" t="s">
        <v>304</v>
      </c>
      <c r="X467" s="9">
        <v>1</v>
      </c>
      <c r="Y467" s="9">
        <v>1</v>
      </c>
      <c r="Z467" s="9">
        <v>0</v>
      </c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</row>
    <row r="468" spans="1:47" ht="12.75">
      <c r="A468" s="8" t="str">
        <f t="shared" si="56"/>
        <v>2020Martín de los Ríos</v>
      </c>
      <c r="B468" s="8" t="str">
        <f t="shared" si="57"/>
        <v>noMartín de los Ríos</v>
      </c>
      <c r="C468" s="8" t="str">
        <f t="shared" si="58"/>
        <v>noMartín de los Ríos</v>
      </c>
      <c r="D468" s="8" t="str">
        <f t="shared" si="59"/>
        <v>noMartín de los Ríos</v>
      </c>
      <c r="E468" s="8" t="str">
        <f t="shared" si="60"/>
        <v>noMartín de los Ríos</v>
      </c>
      <c r="F468" s="8" t="str">
        <f t="shared" si="61"/>
        <v>noMartín de los Ríos</v>
      </c>
      <c r="G468" s="14">
        <v>17</v>
      </c>
      <c r="H468" s="10" t="s">
        <v>637</v>
      </c>
      <c r="I468" s="9" t="s">
        <v>674</v>
      </c>
      <c r="J468" s="11">
        <v>43809</v>
      </c>
      <c r="K468" s="9" t="s">
        <v>916</v>
      </c>
      <c r="L468" s="9" t="s">
        <v>676</v>
      </c>
      <c r="M468" s="25">
        <v>2019</v>
      </c>
      <c r="N468" s="21" t="str">
        <f t="shared" si="62"/>
        <v>no</v>
      </c>
      <c r="O468" s="21" t="str">
        <f>IF(AND($M468&lt;=O$1,$T468&gt;=O$1),O$1,"no")</f>
        <v>no</v>
      </c>
      <c r="P468" s="21" t="str">
        <f>IF(AND($M468&lt;=P$1,$T468&gt;=P$1),P$1,"no")</f>
        <v>no</v>
      </c>
      <c r="Q468" s="21" t="str">
        <f>IF(AND($M468&lt;=Q$1,$T468&gt;=Q$1),Q$1,"no")</f>
        <v>no</v>
      </c>
      <c r="R468" s="21" t="str">
        <f t="shared" si="63"/>
        <v>no</v>
      </c>
      <c r="S468" s="21">
        <f>IF(AND($M468&lt;=S$1,$T468&gt;=S$1),S$1,"no")</f>
        <v>2020</v>
      </c>
      <c r="T468" s="9" t="s">
        <v>50</v>
      </c>
      <c r="U468" s="9" t="s">
        <v>18</v>
      </c>
      <c r="V468" s="9">
        <v>0</v>
      </c>
      <c r="W468" s="9" t="s">
        <v>680</v>
      </c>
      <c r="X468" s="9">
        <v>0</v>
      </c>
      <c r="Y468" s="9">
        <v>1</v>
      </c>
      <c r="Z468" s="9">
        <v>0</v>
      </c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</row>
    <row r="469" spans="1:47" ht="12.75">
      <c r="A469" s="8" t="str">
        <f t="shared" si="56"/>
        <v>2020Roberto Dib Ashur</v>
      </c>
      <c r="B469" s="8" t="str">
        <f t="shared" si="57"/>
        <v>noRoberto Dib Ashur</v>
      </c>
      <c r="C469" s="8" t="str">
        <f t="shared" si="58"/>
        <v>noRoberto Dib Ashur</v>
      </c>
      <c r="D469" s="8" t="str">
        <f t="shared" si="59"/>
        <v>noRoberto Dib Ashur</v>
      </c>
      <c r="E469" s="8" t="str">
        <f t="shared" si="60"/>
        <v>noRoberto Dib Ashur</v>
      </c>
      <c r="F469" s="8" t="str">
        <f t="shared" si="61"/>
        <v>noRoberto Dib Ashur</v>
      </c>
      <c r="G469" s="14">
        <v>17</v>
      </c>
      <c r="H469" s="10" t="s">
        <v>637</v>
      </c>
      <c r="I469" s="9" t="s">
        <v>674</v>
      </c>
      <c r="J469" s="11">
        <v>43809</v>
      </c>
      <c r="K469" s="9" t="s">
        <v>649</v>
      </c>
      <c r="L469" s="9" t="s">
        <v>676</v>
      </c>
      <c r="M469" s="25">
        <v>2019</v>
      </c>
      <c r="N469" s="21" t="str">
        <f t="shared" si="62"/>
        <v>no</v>
      </c>
      <c r="O469" s="21" t="str">
        <f>IF(AND($M469&lt;=O$1,$T469&gt;=O$1),O$1,"no")</f>
        <v>no</v>
      </c>
      <c r="P469" s="21" t="str">
        <f>IF(AND($M469&lt;=P$1,$T469&gt;=P$1),P$1,"no")</f>
        <v>no</v>
      </c>
      <c r="Q469" s="21" t="str">
        <f>IF(AND($M469&lt;=Q$1,$T469&gt;=Q$1),Q$1,"no")</f>
        <v>no</v>
      </c>
      <c r="R469" s="21" t="str">
        <f t="shared" si="63"/>
        <v>no</v>
      </c>
      <c r="S469" s="21">
        <f>IF(AND($M469&lt;=S$1,$T469&gt;=S$1),S$1,"no")</f>
        <v>2020</v>
      </c>
      <c r="T469" s="9" t="s">
        <v>50</v>
      </c>
      <c r="U469" s="9" t="s">
        <v>18</v>
      </c>
      <c r="V469" s="9">
        <v>0</v>
      </c>
      <c r="W469" s="9" t="s">
        <v>681</v>
      </c>
      <c r="X469" s="9">
        <v>0</v>
      </c>
      <c r="Y469" s="9">
        <v>1</v>
      </c>
      <c r="Z469" s="9">
        <v>0</v>
      </c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</row>
    <row r="470" spans="1:47" ht="12.75">
      <c r="A470" s="8" t="str">
        <f t="shared" si="56"/>
        <v>2020Sergio Camacho</v>
      </c>
      <c r="B470" s="8" t="str">
        <f t="shared" si="57"/>
        <v>noSergio Camacho</v>
      </c>
      <c r="C470" s="8" t="str">
        <f t="shared" si="58"/>
        <v>noSergio Camacho</v>
      </c>
      <c r="D470" s="8" t="str">
        <f t="shared" si="59"/>
        <v>noSergio Camacho</v>
      </c>
      <c r="E470" s="8" t="str">
        <f t="shared" si="60"/>
        <v>noSergio Camacho</v>
      </c>
      <c r="F470" s="8" t="str">
        <f t="shared" si="61"/>
        <v>noSergio Camacho</v>
      </c>
      <c r="G470" s="14">
        <v>17</v>
      </c>
      <c r="H470" s="10" t="s">
        <v>637</v>
      </c>
      <c r="I470" s="9" t="s">
        <v>674</v>
      </c>
      <c r="J470" s="11">
        <v>43809</v>
      </c>
      <c r="K470" s="9" t="s">
        <v>917</v>
      </c>
      <c r="L470" s="9" t="s">
        <v>676</v>
      </c>
      <c r="M470" s="25">
        <v>2019</v>
      </c>
      <c r="N470" s="21" t="str">
        <f t="shared" si="62"/>
        <v>no</v>
      </c>
      <c r="O470" s="21" t="str">
        <f>IF(AND($M470&lt;=O$1,$T470&gt;=O$1),O$1,"no")</f>
        <v>no</v>
      </c>
      <c r="P470" s="21" t="str">
        <f>IF(AND($M470&lt;=P$1,$T470&gt;=P$1),P$1,"no")</f>
        <v>no</v>
      </c>
      <c r="Q470" s="21" t="str">
        <f>IF(AND($M470&lt;=Q$1,$T470&gt;=Q$1),Q$1,"no")</f>
        <v>no</v>
      </c>
      <c r="R470" s="21" t="str">
        <f t="shared" si="63"/>
        <v>no</v>
      </c>
      <c r="S470" s="21">
        <f>IF(AND($M470&lt;=S$1,$T470&gt;=S$1),S$1,"no")</f>
        <v>2020</v>
      </c>
      <c r="T470" s="9" t="s">
        <v>50</v>
      </c>
      <c r="U470" s="9" t="s">
        <v>18</v>
      </c>
      <c r="V470" s="9">
        <v>0</v>
      </c>
      <c r="W470" s="9" t="s">
        <v>343</v>
      </c>
      <c r="X470" s="9">
        <v>0</v>
      </c>
      <c r="Y470" s="9">
        <v>1</v>
      </c>
      <c r="Z470" s="9">
        <v>0</v>
      </c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</row>
    <row r="471" spans="1:47" ht="12.75">
      <c r="A471" s="8" t="str">
        <f t="shared" si="56"/>
        <v>2020Verónica Figueroa</v>
      </c>
      <c r="B471" s="8" t="str">
        <f t="shared" si="57"/>
        <v>noVerónica Figueroa</v>
      </c>
      <c r="C471" s="8" t="str">
        <f t="shared" si="58"/>
        <v>noVerónica Figueroa</v>
      </c>
      <c r="D471" s="8" t="str">
        <f t="shared" si="59"/>
        <v>noVerónica Figueroa</v>
      </c>
      <c r="E471" s="8" t="str">
        <f t="shared" si="60"/>
        <v>noVerónica Figueroa</v>
      </c>
      <c r="F471" s="8" t="str">
        <f t="shared" si="61"/>
        <v>noVerónica Figueroa</v>
      </c>
      <c r="G471" s="14">
        <v>17</v>
      </c>
      <c r="H471" s="10" t="s">
        <v>637</v>
      </c>
      <c r="I471" s="9" t="s">
        <v>674</v>
      </c>
      <c r="J471" s="11">
        <v>43809</v>
      </c>
      <c r="K471" s="9" t="s">
        <v>682</v>
      </c>
      <c r="L471" s="9" t="s">
        <v>676</v>
      </c>
      <c r="M471" s="25">
        <v>2019</v>
      </c>
      <c r="N471" s="21" t="str">
        <f t="shared" si="62"/>
        <v>no</v>
      </c>
      <c r="O471" s="21" t="str">
        <f>IF(AND($M471&lt;=O$1,$T471&gt;=O$1),O$1,"no")</f>
        <v>no</v>
      </c>
      <c r="P471" s="21" t="str">
        <f>IF(AND($M471&lt;=P$1,$T471&gt;=P$1),P$1,"no")</f>
        <v>no</v>
      </c>
      <c r="Q471" s="21" t="str">
        <f>IF(AND($M471&lt;=Q$1,$T471&gt;=Q$1),Q$1,"no")</f>
        <v>no</v>
      </c>
      <c r="R471" s="21" t="str">
        <f t="shared" si="63"/>
        <v>no</v>
      </c>
      <c r="S471" s="21">
        <f>IF(AND($M471&lt;=S$1,$T471&gt;=S$1),S$1,"no")</f>
        <v>2020</v>
      </c>
      <c r="T471" s="9" t="s">
        <v>50</v>
      </c>
      <c r="U471" s="9" t="s">
        <v>34</v>
      </c>
      <c r="V471" s="9">
        <v>1</v>
      </c>
      <c r="W471" s="9" t="s">
        <v>32</v>
      </c>
      <c r="X471" s="9">
        <v>0</v>
      </c>
      <c r="Y471" s="9">
        <v>1</v>
      </c>
      <c r="Z471" s="9">
        <v>0</v>
      </c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</row>
    <row r="472" spans="1:47" ht="12.75">
      <c r="A472" s="8" t="str">
        <f t="shared" si="56"/>
        <v>2020Mario Peña</v>
      </c>
      <c r="B472" s="8" t="str">
        <f t="shared" si="57"/>
        <v>noMario Peña</v>
      </c>
      <c r="C472" s="8" t="str">
        <f t="shared" si="58"/>
        <v>noMario Peña</v>
      </c>
      <c r="D472" s="8" t="str">
        <f t="shared" si="59"/>
        <v>noMario Peña</v>
      </c>
      <c r="E472" s="8" t="str">
        <f t="shared" si="60"/>
        <v>noMario Peña</v>
      </c>
      <c r="F472" s="8" t="str">
        <f t="shared" si="61"/>
        <v>noMario Peña</v>
      </c>
      <c r="G472" s="14">
        <v>17</v>
      </c>
      <c r="H472" s="10" t="s">
        <v>637</v>
      </c>
      <c r="I472" s="9" t="s">
        <v>674</v>
      </c>
      <c r="J472" s="11">
        <v>43809</v>
      </c>
      <c r="K472" s="9" t="s">
        <v>918</v>
      </c>
      <c r="L472" s="9" t="s">
        <v>676</v>
      </c>
      <c r="M472" s="25">
        <v>2019</v>
      </c>
      <c r="N472" s="21" t="str">
        <f t="shared" si="62"/>
        <v>no</v>
      </c>
      <c r="O472" s="21" t="str">
        <f>IF(AND($M472&lt;=O$1,$T472&gt;=O$1),O$1,"no")</f>
        <v>no</v>
      </c>
      <c r="P472" s="21" t="str">
        <f>IF(AND($M472&lt;=P$1,$T472&gt;=P$1),P$1,"no")</f>
        <v>no</v>
      </c>
      <c r="Q472" s="21" t="str">
        <f>IF(AND($M472&lt;=Q$1,$T472&gt;=Q$1),Q$1,"no")</f>
        <v>no</v>
      </c>
      <c r="R472" s="21" t="str">
        <f t="shared" si="63"/>
        <v>no</v>
      </c>
      <c r="S472" s="21">
        <f>IF(AND($M472&lt;=S$1,$T472&gt;=S$1),S$1,"no")</f>
        <v>2020</v>
      </c>
      <c r="T472" s="9" t="s">
        <v>50</v>
      </c>
      <c r="U472" s="9" t="s">
        <v>18</v>
      </c>
      <c r="V472" s="9">
        <v>0</v>
      </c>
      <c r="W472" s="9" t="s">
        <v>683</v>
      </c>
      <c r="X472" s="9">
        <v>0</v>
      </c>
      <c r="Y472" s="9">
        <v>1</v>
      </c>
      <c r="Z472" s="9">
        <v>0</v>
      </c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</row>
    <row r="473" spans="1:47" ht="12.75">
      <c r="A473" s="8" t="str">
        <f t="shared" si="56"/>
        <v>2020Matías Posadas</v>
      </c>
      <c r="B473" s="8" t="str">
        <f t="shared" si="57"/>
        <v>noMatías Posadas</v>
      </c>
      <c r="C473" s="8" t="str">
        <f t="shared" si="58"/>
        <v>noMatías Posadas</v>
      </c>
      <c r="D473" s="8" t="str">
        <f t="shared" si="59"/>
        <v>noMatías Posadas</v>
      </c>
      <c r="E473" s="8" t="str">
        <f t="shared" si="60"/>
        <v>noMatías Posadas</v>
      </c>
      <c r="F473" s="8" t="str">
        <f t="shared" si="61"/>
        <v>noMatías Posadas</v>
      </c>
      <c r="G473" s="14">
        <v>17</v>
      </c>
      <c r="H473" s="10" t="s">
        <v>637</v>
      </c>
      <c r="I473" s="9" t="s">
        <v>674</v>
      </c>
      <c r="J473" s="11">
        <v>43809</v>
      </c>
      <c r="K473" s="9" t="s">
        <v>919</v>
      </c>
      <c r="L473" s="9" t="s">
        <v>676</v>
      </c>
      <c r="M473" s="25">
        <v>2019</v>
      </c>
      <c r="N473" s="21" t="str">
        <f t="shared" si="62"/>
        <v>no</v>
      </c>
      <c r="O473" s="21" t="str">
        <f>IF(AND($M473&lt;=O$1,$T473&gt;=O$1),O$1,"no")</f>
        <v>no</v>
      </c>
      <c r="P473" s="21" t="str">
        <f>IF(AND($M473&lt;=P$1,$T473&gt;=P$1),P$1,"no")</f>
        <v>no</v>
      </c>
      <c r="Q473" s="21" t="str">
        <f>IF(AND($M473&lt;=Q$1,$T473&gt;=Q$1),Q$1,"no")</f>
        <v>no</v>
      </c>
      <c r="R473" s="21" t="str">
        <f t="shared" si="63"/>
        <v>no</v>
      </c>
      <c r="S473" s="21">
        <f>IF(AND($M473&lt;=S$1,$T473&gt;=S$1),S$1,"no")</f>
        <v>2020</v>
      </c>
      <c r="T473" s="9" t="s">
        <v>50</v>
      </c>
      <c r="U473" s="9" t="s">
        <v>18</v>
      </c>
      <c r="V473" s="9">
        <v>0</v>
      </c>
      <c r="W473" s="9" t="s">
        <v>684</v>
      </c>
      <c r="X473" s="9">
        <v>0</v>
      </c>
      <c r="Y473" s="9">
        <v>0</v>
      </c>
      <c r="Z473" s="9">
        <v>1</v>
      </c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</row>
    <row r="474" spans="1:47" ht="12.75">
      <c r="A474" s="8" t="str">
        <f t="shared" si="56"/>
        <v>noEmilio Javier Baistrocchi</v>
      </c>
      <c r="B474" s="8" t="str">
        <f t="shared" si="57"/>
        <v>noEmilio Javier Baistrocchi</v>
      </c>
      <c r="C474" s="8" t="str">
        <f t="shared" si="58"/>
        <v>noEmilio Javier Baistrocchi</v>
      </c>
      <c r="D474" s="8" t="str">
        <f t="shared" si="59"/>
        <v>noEmilio Javier Baistrocchi</v>
      </c>
      <c r="E474" s="8" t="str">
        <f t="shared" si="60"/>
        <v>noEmilio Javier Baistrocchi</v>
      </c>
      <c r="F474" s="8" t="str">
        <f t="shared" si="61"/>
        <v>2015Emilio Javier Baistrocchi</v>
      </c>
      <c r="G474" s="14">
        <v>18</v>
      </c>
      <c r="H474" s="12" t="s">
        <v>685</v>
      </c>
      <c r="I474" s="14" t="s">
        <v>686</v>
      </c>
      <c r="J474" s="15">
        <v>42348</v>
      </c>
      <c r="K474" s="14" t="s">
        <v>687</v>
      </c>
      <c r="L474" s="14" t="s">
        <v>111</v>
      </c>
      <c r="M474" s="25">
        <v>2015</v>
      </c>
      <c r="N474" s="21">
        <f t="shared" si="62"/>
        <v>2015</v>
      </c>
      <c r="O474" s="21" t="str">
        <f>IF(AND($M474&lt;=O$1,$T474&gt;=O$1),O$1,"no")</f>
        <v>no</v>
      </c>
      <c r="P474" s="21" t="str">
        <f>IF(AND($M474&lt;=P$1,$T474&gt;=P$1),P$1,"no")</f>
        <v>no</v>
      </c>
      <c r="Q474" s="21" t="str">
        <f>IF(AND($M474&lt;=Q$1,$T474&gt;=Q$1),Q$1,"no")</f>
        <v>no</v>
      </c>
      <c r="R474" s="21" t="str">
        <f t="shared" si="63"/>
        <v>no</v>
      </c>
      <c r="S474" s="21" t="str">
        <f>IF(AND($M474&lt;=S$1,$T474&gt;=S$1),S$1,"no")</f>
        <v>no</v>
      </c>
      <c r="T474" s="14">
        <v>2015</v>
      </c>
      <c r="U474" s="14" t="s">
        <v>18</v>
      </c>
      <c r="V474" s="14">
        <v>0</v>
      </c>
      <c r="W474" s="14" t="s">
        <v>41</v>
      </c>
      <c r="X474" s="14">
        <v>0</v>
      </c>
      <c r="Y474" s="14">
        <v>1</v>
      </c>
      <c r="Z474" s="14">
        <v>0</v>
      </c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</row>
    <row r="475" spans="1:47" ht="12.75">
      <c r="A475" s="8" t="str">
        <f t="shared" si="56"/>
        <v>noFelipe De los Ríos</v>
      </c>
      <c r="B475" s="8" t="str">
        <f t="shared" si="57"/>
        <v>noFelipe De los Ríos</v>
      </c>
      <c r="C475" s="8" t="str">
        <f t="shared" si="58"/>
        <v>noFelipe De los Ríos</v>
      </c>
      <c r="D475" s="8" t="str">
        <f t="shared" si="59"/>
        <v>noFelipe De los Ríos</v>
      </c>
      <c r="E475" s="8" t="str">
        <f t="shared" si="60"/>
        <v>noFelipe De los Ríos</v>
      </c>
      <c r="F475" s="8" t="str">
        <f t="shared" si="61"/>
        <v>2015Felipe De los Ríos</v>
      </c>
      <c r="G475" s="14">
        <v>18</v>
      </c>
      <c r="H475" s="12" t="s">
        <v>685</v>
      </c>
      <c r="I475" s="14" t="s">
        <v>686</v>
      </c>
      <c r="J475" s="15">
        <v>42348</v>
      </c>
      <c r="K475" s="14" t="s">
        <v>688</v>
      </c>
      <c r="L475" s="14" t="s">
        <v>111</v>
      </c>
      <c r="M475" s="25">
        <v>2015</v>
      </c>
      <c r="N475" s="21">
        <f t="shared" si="62"/>
        <v>2015</v>
      </c>
      <c r="O475" s="21" t="str">
        <f>IF(AND($M475&lt;=O$1,$T475&gt;=O$1),O$1,"no")</f>
        <v>no</v>
      </c>
      <c r="P475" s="21" t="str">
        <f>IF(AND($M475&lt;=P$1,$T475&gt;=P$1),P$1,"no")</f>
        <v>no</v>
      </c>
      <c r="Q475" s="21" t="str">
        <f>IF(AND($M475&lt;=Q$1,$T475&gt;=Q$1),Q$1,"no")</f>
        <v>no</v>
      </c>
      <c r="R475" s="21" t="str">
        <f t="shared" si="63"/>
        <v>no</v>
      </c>
      <c r="S475" s="21" t="str">
        <f>IF(AND($M475&lt;=S$1,$T475&gt;=S$1),S$1,"no")</f>
        <v>no</v>
      </c>
      <c r="T475" s="14">
        <v>2015</v>
      </c>
      <c r="U475" s="14" t="s">
        <v>18</v>
      </c>
      <c r="V475" s="14">
        <v>0</v>
      </c>
      <c r="W475" s="14" t="s">
        <v>27</v>
      </c>
      <c r="X475" s="14">
        <v>0</v>
      </c>
      <c r="Y475" s="14">
        <v>1</v>
      </c>
      <c r="Z475" s="14">
        <v>0</v>
      </c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</row>
    <row r="476" spans="1:47" ht="12.75">
      <c r="A476" s="8" t="str">
        <f t="shared" si="56"/>
        <v>noAndrés Díaz Cano</v>
      </c>
      <c r="B476" s="8" t="str">
        <f t="shared" si="57"/>
        <v>noAndrés Díaz Cano</v>
      </c>
      <c r="C476" s="8" t="str">
        <f t="shared" si="58"/>
        <v>noAndrés Díaz Cano</v>
      </c>
      <c r="D476" s="8" t="str">
        <f t="shared" si="59"/>
        <v>noAndrés Díaz Cano</v>
      </c>
      <c r="E476" s="8" t="str">
        <f t="shared" si="60"/>
        <v>noAndrés Díaz Cano</v>
      </c>
      <c r="F476" s="8" t="str">
        <f t="shared" si="61"/>
        <v>2015Andrés Díaz Cano</v>
      </c>
      <c r="G476" s="14">
        <v>18</v>
      </c>
      <c r="H476" s="12" t="s">
        <v>685</v>
      </c>
      <c r="I476" s="14" t="s">
        <v>686</v>
      </c>
      <c r="J476" s="15">
        <v>42348</v>
      </c>
      <c r="K476" s="14" t="s">
        <v>689</v>
      </c>
      <c r="L476" s="14" t="s">
        <v>111</v>
      </c>
      <c r="M476" s="25">
        <v>2015</v>
      </c>
      <c r="N476" s="21">
        <f t="shared" si="62"/>
        <v>2015</v>
      </c>
      <c r="O476" s="21" t="str">
        <f>IF(AND($M476&lt;=O$1,$T476&gt;=O$1),O$1,"no")</f>
        <v>no</v>
      </c>
      <c r="P476" s="21" t="str">
        <f>IF(AND($M476&lt;=P$1,$T476&gt;=P$1),P$1,"no")</f>
        <v>no</v>
      </c>
      <c r="Q476" s="21" t="str">
        <f>IF(AND($M476&lt;=Q$1,$T476&gt;=Q$1),Q$1,"no")</f>
        <v>no</v>
      </c>
      <c r="R476" s="21" t="str">
        <f t="shared" si="63"/>
        <v>no</v>
      </c>
      <c r="S476" s="21" t="str">
        <f>IF(AND($M476&lt;=S$1,$T476&gt;=S$1),S$1,"no")</f>
        <v>no</v>
      </c>
      <c r="T476" s="14">
        <v>2015</v>
      </c>
      <c r="U476" s="14" t="s">
        <v>18</v>
      </c>
      <c r="V476" s="14">
        <v>0</v>
      </c>
      <c r="W476" s="14" t="s">
        <v>37</v>
      </c>
      <c r="X476" s="14">
        <v>0</v>
      </c>
      <c r="Y476" s="14">
        <v>1</v>
      </c>
      <c r="Z476" s="14">
        <v>0</v>
      </c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</row>
    <row r="477" spans="1:47" ht="12.75">
      <c r="A477" s="8" t="str">
        <f t="shared" si="56"/>
        <v>noJulio Ortíz Andino</v>
      </c>
      <c r="B477" s="8" t="str">
        <f t="shared" si="57"/>
        <v>noJulio Ortíz Andino</v>
      </c>
      <c r="C477" s="8" t="str">
        <f t="shared" si="58"/>
        <v>noJulio Ortíz Andino</v>
      </c>
      <c r="D477" s="8" t="str">
        <f t="shared" si="59"/>
        <v>noJulio Ortíz Andino</v>
      </c>
      <c r="E477" s="8" t="str">
        <f t="shared" si="60"/>
        <v>noJulio Ortíz Andino</v>
      </c>
      <c r="F477" s="8" t="str">
        <f t="shared" si="61"/>
        <v>2015Julio Ortíz Andino</v>
      </c>
      <c r="G477" s="14">
        <v>18</v>
      </c>
      <c r="H477" s="12" t="s">
        <v>685</v>
      </c>
      <c r="I477" s="14" t="s">
        <v>686</v>
      </c>
      <c r="J477" s="15">
        <v>42348</v>
      </c>
      <c r="K477" s="14" t="s">
        <v>690</v>
      </c>
      <c r="L477" s="14" t="s">
        <v>111</v>
      </c>
      <c r="M477" s="25">
        <v>2015</v>
      </c>
      <c r="N477" s="21">
        <f t="shared" si="62"/>
        <v>2015</v>
      </c>
      <c r="O477" s="21" t="str">
        <f>IF(AND($M477&lt;=O$1,$T477&gt;=O$1),O$1,"no")</f>
        <v>no</v>
      </c>
      <c r="P477" s="21" t="str">
        <f>IF(AND($M477&lt;=P$1,$T477&gt;=P$1),P$1,"no")</f>
        <v>no</v>
      </c>
      <c r="Q477" s="21" t="str">
        <f>IF(AND($M477&lt;=Q$1,$T477&gt;=Q$1),Q$1,"no")</f>
        <v>no</v>
      </c>
      <c r="R477" s="21" t="str">
        <f t="shared" si="63"/>
        <v>no</v>
      </c>
      <c r="S477" s="21" t="str">
        <f>IF(AND($M477&lt;=S$1,$T477&gt;=S$1),S$1,"no")</f>
        <v>no</v>
      </c>
      <c r="T477" s="14">
        <v>2015</v>
      </c>
      <c r="U477" s="14" t="s">
        <v>18</v>
      </c>
      <c r="V477" s="14">
        <v>0</v>
      </c>
      <c r="W477" s="14" t="s">
        <v>343</v>
      </c>
      <c r="X477" s="14">
        <v>0</v>
      </c>
      <c r="Y477" s="14">
        <v>1</v>
      </c>
      <c r="Z477" s="14">
        <v>0</v>
      </c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</row>
    <row r="478" spans="1:47" ht="12.75">
      <c r="A478" s="8" t="str">
        <f t="shared" si="56"/>
        <v>noWalberto Allende</v>
      </c>
      <c r="B478" s="8" t="str">
        <f t="shared" si="57"/>
        <v>noWalberto Allende</v>
      </c>
      <c r="C478" s="8" t="str">
        <f t="shared" si="58"/>
        <v>noWalberto Allende</v>
      </c>
      <c r="D478" s="8" t="str">
        <f t="shared" si="59"/>
        <v>2017Walberto Allende</v>
      </c>
      <c r="E478" s="8" t="str">
        <f t="shared" si="60"/>
        <v>2016Walberto Allende</v>
      </c>
      <c r="F478" s="8" t="str">
        <f t="shared" si="61"/>
        <v>2015Walberto Allende</v>
      </c>
      <c r="G478" s="14">
        <v>18</v>
      </c>
      <c r="H478" s="12" t="s">
        <v>685</v>
      </c>
      <c r="I478" s="14" t="s">
        <v>686</v>
      </c>
      <c r="J478" s="15">
        <v>42348</v>
      </c>
      <c r="K478" s="14" t="s">
        <v>691</v>
      </c>
      <c r="L478" s="14" t="s">
        <v>111</v>
      </c>
      <c r="M478" s="25">
        <v>2015</v>
      </c>
      <c r="N478" s="21">
        <f t="shared" si="62"/>
        <v>2015</v>
      </c>
      <c r="O478" s="21">
        <f>IF(AND($M478&lt;=O$1,$T478&gt;=O$1),O$1,"no")</f>
        <v>2016</v>
      </c>
      <c r="P478" s="21">
        <f>IF(AND($M478&lt;=P$1,$T478&gt;=P$1),P$1,"no")</f>
        <v>2017</v>
      </c>
      <c r="Q478" s="21" t="str">
        <f>IF(AND($M478&lt;=Q$1,$T478&gt;=Q$1),Q$1,"no")</f>
        <v>no</v>
      </c>
      <c r="R478" s="21" t="str">
        <f t="shared" si="63"/>
        <v>no</v>
      </c>
      <c r="S478" s="21" t="str">
        <f>IF(AND($M478&lt;=S$1,$T478&gt;=S$1),S$1,"no")</f>
        <v>no</v>
      </c>
      <c r="T478" s="14">
        <v>2017</v>
      </c>
      <c r="U478" s="14" t="s">
        <v>18</v>
      </c>
      <c r="V478" s="14">
        <v>0</v>
      </c>
      <c r="W478" s="14" t="s">
        <v>375</v>
      </c>
      <c r="X478" s="14">
        <v>1</v>
      </c>
      <c r="Y478" s="14">
        <v>1</v>
      </c>
      <c r="Z478" s="14">
        <v>0</v>
      </c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</row>
    <row r="479" spans="1:47" ht="12.75">
      <c r="A479" s="8" t="str">
        <f t="shared" si="56"/>
        <v>noArmando Sánchez</v>
      </c>
      <c r="B479" s="8" t="str">
        <f t="shared" si="57"/>
        <v>noArmando Sánchez</v>
      </c>
      <c r="C479" s="8" t="str">
        <f t="shared" si="58"/>
        <v>noArmando Sánchez</v>
      </c>
      <c r="D479" s="8" t="str">
        <f t="shared" si="59"/>
        <v>noArmando Sánchez</v>
      </c>
      <c r="E479" s="8" t="str">
        <f t="shared" si="60"/>
        <v>noArmando Sánchez</v>
      </c>
      <c r="F479" s="8" t="str">
        <f t="shared" si="61"/>
        <v>noArmando Sánchez</v>
      </c>
      <c r="G479" s="14">
        <v>18</v>
      </c>
      <c r="H479" s="12" t="s">
        <v>685</v>
      </c>
      <c r="I479" s="14" t="s">
        <v>686</v>
      </c>
      <c r="J479" s="15">
        <v>42348</v>
      </c>
      <c r="K479" s="14" t="s">
        <v>692</v>
      </c>
      <c r="L479" s="14" t="s">
        <v>111</v>
      </c>
      <c r="M479" s="25">
        <v>2017</v>
      </c>
      <c r="N479" s="21" t="str">
        <f t="shared" si="62"/>
        <v>no</v>
      </c>
      <c r="O479" s="21" t="str">
        <f>IF(AND($M479&lt;=O$1,$T479&gt;=O$1),O$1,"no")</f>
        <v>no</v>
      </c>
      <c r="P479" s="21" t="str">
        <f>IF(AND($M479&lt;=P$1,$T479&gt;=P$1),P$1,"no")</f>
        <v>no</v>
      </c>
      <c r="Q479" s="21" t="str">
        <f>IF(AND($M479&lt;=Q$1,$T479&gt;=Q$1),Q$1,"no")</f>
        <v>no</v>
      </c>
      <c r="R479" s="21" t="str">
        <f t="shared" si="63"/>
        <v>no</v>
      </c>
      <c r="S479" s="21" t="str">
        <f>IF(AND($M479&lt;=S$1,$T479&gt;=S$1),S$1,"no")</f>
        <v>no</v>
      </c>
      <c r="T479" s="14">
        <v>2015</v>
      </c>
      <c r="U479" s="14" t="s">
        <v>18</v>
      </c>
      <c r="V479" s="14">
        <v>0</v>
      </c>
      <c r="W479" s="14" t="s">
        <v>375</v>
      </c>
      <c r="X479" s="14">
        <v>0</v>
      </c>
      <c r="Y479" s="14">
        <v>1</v>
      </c>
      <c r="Z479" s="14">
        <v>0</v>
      </c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</row>
    <row r="480" spans="1:47" ht="12.75">
      <c r="A480" s="8" t="str">
        <f t="shared" si="56"/>
        <v>noRoberto Gattoni</v>
      </c>
      <c r="B480" s="8" t="str">
        <f t="shared" si="57"/>
        <v>noRoberto Gattoni</v>
      </c>
      <c r="C480" s="8" t="str">
        <f t="shared" si="58"/>
        <v>noRoberto Gattoni</v>
      </c>
      <c r="D480" s="8" t="str">
        <f t="shared" si="59"/>
        <v>noRoberto Gattoni</v>
      </c>
      <c r="E480" s="8" t="str">
        <f t="shared" si="60"/>
        <v>noRoberto Gattoni</v>
      </c>
      <c r="F480" s="8" t="str">
        <f t="shared" si="61"/>
        <v>2015Roberto Gattoni</v>
      </c>
      <c r="G480" s="14">
        <v>18</v>
      </c>
      <c r="H480" s="12" t="s">
        <v>685</v>
      </c>
      <c r="I480" s="14" t="s">
        <v>686</v>
      </c>
      <c r="J480" s="15">
        <v>42348</v>
      </c>
      <c r="K480" s="14" t="s">
        <v>693</v>
      </c>
      <c r="L480" s="14" t="s">
        <v>111</v>
      </c>
      <c r="M480" s="25">
        <v>2015</v>
      </c>
      <c r="N480" s="21">
        <f t="shared" si="62"/>
        <v>2015</v>
      </c>
      <c r="O480" s="21" t="str">
        <f>IF(AND($M480&lt;=O$1,$T480&gt;=O$1),O$1,"no")</f>
        <v>no</v>
      </c>
      <c r="P480" s="21" t="str">
        <f>IF(AND($M480&lt;=P$1,$T480&gt;=P$1),P$1,"no")</f>
        <v>no</v>
      </c>
      <c r="Q480" s="21" t="str">
        <f>IF(AND($M480&lt;=Q$1,$T480&gt;=Q$1),Q$1,"no")</f>
        <v>no</v>
      </c>
      <c r="R480" s="21" t="str">
        <f t="shared" si="63"/>
        <v>no</v>
      </c>
      <c r="S480" s="21" t="str">
        <f>IF(AND($M480&lt;=S$1,$T480&gt;=S$1),S$1,"no")</f>
        <v>no</v>
      </c>
      <c r="T480" s="14">
        <v>2015</v>
      </c>
      <c r="U480" s="14" t="s">
        <v>18</v>
      </c>
      <c r="V480" s="14">
        <v>0</v>
      </c>
      <c r="W480" s="14" t="s">
        <v>91</v>
      </c>
      <c r="X480" s="14">
        <v>0</v>
      </c>
      <c r="Y480" s="14">
        <v>1</v>
      </c>
      <c r="Z480" s="14">
        <v>0</v>
      </c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</row>
    <row r="481" spans="1:47" ht="12.75">
      <c r="A481" s="8" t="str">
        <f t="shared" si="56"/>
        <v>noCastor Sánchez</v>
      </c>
      <c r="B481" s="8" t="str">
        <f t="shared" si="57"/>
        <v>noCastor Sánchez</v>
      </c>
      <c r="C481" s="8" t="str">
        <f t="shared" si="58"/>
        <v>noCastor Sánchez</v>
      </c>
      <c r="D481" s="8" t="str">
        <f t="shared" si="59"/>
        <v>2017Castor Sánchez</v>
      </c>
      <c r="E481" s="8" t="str">
        <f t="shared" si="60"/>
        <v>2016Castor Sánchez</v>
      </c>
      <c r="F481" s="8" t="str">
        <f t="shared" si="61"/>
        <v>2015Castor Sánchez</v>
      </c>
      <c r="G481" s="14">
        <v>18</v>
      </c>
      <c r="H481" s="12" t="s">
        <v>685</v>
      </c>
      <c r="I481" s="14" t="s">
        <v>686</v>
      </c>
      <c r="J481" s="15">
        <v>42348</v>
      </c>
      <c r="K481" s="14" t="s">
        <v>694</v>
      </c>
      <c r="L481" s="14" t="s">
        <v>111</v>
      </c>
      <c r="M481" s="25">
        <v>2015</v>
      </c>
      <c r="N481" s="21">
        <f t="shared" si="62"/>
        <v>2015</v>
      </c>
      <c r="O481" s="21">
        <f>IF(AND($M481&lt;=O$1,$T481&gt;=O$1),O$1,"no")</f>
        <v>2016</v>
      </c>
      <c r="P481" s="21">
        <f>IF(AND($M481&lt;=P$1,$T481&gt;=P$1),P$1,"no")</f>
        <v>2017</v>
      </c>
      <c r="Q481" s="21" t="str">
        <f>IF(AND($M481&lt;=Q$1,$T481&gt;=Q$1),Q$1,"no")</f>
        <v>no</v>
      </c>
      <c r="R481" s="21" t="str">
        <f t="shared" si="63"/>
        <v>no</v>
      </c>
      <c r="S481" s="21" t="str">
        <f>IF(AND($M481&lt;=S$1,$T481&gt;=S$1),S$1,"no")</f>
        <v>no</v>
      </c>
      <c r="T481" s="14">
        <v>2017</v>
      </c>
      <c r="U481" s="14" t="s">
        <v>18</v>
      </c>
      <c r="V481" s="14">
        <v>0</v>
      </c>
      <c r="W481" s="14" t="s">
        <v>35</v>
      </c>
      <c r="X481" s="14">
        <v>1</v>
      </c>
      <c r="Y481" s="14">
        <v>1</v>
      </c>
      <c r="Z481" s="14">
        <v>0</v>
      </c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</row>
    <row r="482" spans="1:47" ht="12.75">
      <c r="A482" s="8" t="str">
        <f t="shared" si="56"/>
        <v>noAlejandra Venerando</v>
      </c>
      <c r="B482" s="8" t="str">
        <f t="shared" si="57"/>
        <v>noAlejandra Venerando</v>
      </c>
      <c r="C482" s="8" t="str">
        <f t="shared" si="58"/>
        <v>noAlejandra Venerando</v>
      </c>
      <c r="D482" s="8" t="str">
        <f t="shared" si="59"/>
        <v>noAlejandra Venerando</v>
      </c>
      <c r="E482" s="8" t="str">
        <f t="shared" si="60"/>
        <v>noAlejandra Venerando</v>
      </c>
      <c r="F482" s="8" t="str">
        <f t="shared" si="61"/>
        <v>noAlejandra Venerando</v>
      </c>
      <c r="G482" s="14">
        <v>18</v>
      </c>
      <c r="H482" s="12" t="s">
        <v>685</v>
      </c>
      <c r="I482" s="14" t="s">
        <v>686</v>
      </c>
      <c r="J482" s="15">
        <v>42348</v>
      </c>
      <c r="K482" s="14" t="s">
        <v>695</v>
      </c>
      <c r="L482" s="14" t="s">
        <v>111</v>
      </c>
      <c r="M482" s="25">
        <v>2017</v>
      </c>
      <c r="N482" s="21" t="str">
        <f t="shared" si="62"/>
        <v>no</v>
      </c>
      <c r="O482" s="21" t="str">
        <f>IF(AND($M482&lt;=O$1,$T482&gt;=O$1),O$1,"no")</f>
        <v>no</v>
      </c>
      <c r="P482" s="21" t="str">
        <f>IF(AND($M482&lt;=P$1,$T482&gt;=P$1),P$1,"no")</f>
        <v>no</v>
      </c>
      <c r="Q482" s="21" t="str">
        <f>IF(AND($M482&lt;=Q$1,$T482&gt;=Q$1),Q$1,"no")</f>
        <v>no</v>
      </c>
      <c r="R482" s="21" t="str">
        <f t="shared" si="63"/>
        <v>no</v>
      </c>
      <c r="S482" s="21" t="str">
        <f>IF(AND($M482&lt;=S$1,$T482&gt;=S$1),S$1,"no")</f>
        <v>no</v>
      </c>
      <c r="T482" s="14">
        <v>2015</v>
      </c>
      <c r="U482" s="14" t="s">
        <v>34</v>
      </c>
      <c r="V482" s="14">
        <v>1</v>
      </c>
      <c r="W482" s="14" t="s">
        <v>35</v>
      </c>
      <c r="X482" s="14">
        <v>0</v>
      </c>
      <c r="Y482" s="14">
        <v>1</v>
      </c>
      <c r="Z482" s="14">
        <v>0</v>
      </c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</row>
    <row r="483" spans="1:47" ht="12.75">
      <c r="A483" s="8" t="str">
        <f t="shared" si="56"/>
        <v>noAlberto Hensel</v>
      </c>
      <c r="B483" s="8" t="str">
        <f t="shared" si="57"/>
        <v>noAlberto Hensel</v>
      </c>
      <c r="C483" s="8" t="str">
        <f t="shared" si="58"/>
        <v>noAlberto Hensel</v>
      </c>
      <c r="D483" s="8" t="str">
        <f t="shared" si="59"/>
        <v>noAlberto Hensel</v>
      </c>
      <c r="E483" s="8" t="str">
        <f t="shared" si="60"/>
        <v>noAlberto Hensel</v>
      </c>
      <c r="F483" s="8" t="str">
        <f t="shared" si="61"/>
        <v>2015Alberto Hensel</v>
      </c>
      <c r="G483" s="14">
        <v>18</v>
      </c>
      <c r="H483" s="12" t="s">
        <v>685</v>
      </c>
      <c r="I483" s="14" t="s">
        <v>686</v>
      </c>
      <c r="J483" s="15">
        <v>42348</v>
      </c>
      <c r="K483" s="14" t="s">
        <v>696</v>
      </c>
      <c r="L483" s="14" t="s">
        <v>111</v>
      </c>
      <c r="M483" s="25">
        <v>2015</v>
      </c>
      <c r="N483" s="21">
        <f t="shared" si="62"/>
        <v>2015</v>
      </c>
      <c r="O483" s="21" t="str">
        <f>IF(AND($M483&lt;=O$1,$T483&gt;=O$1),O$1,"no")</f>
        <v>no</v>
      </c>
      <c r="P483" s="21" t="str">
        <f>IF(AND($M483&lt;=P$1,$T483&gt;=P$1),P$1,"no")</f>
        <v>no</v>
      </c>
      <c r="Q483" s="21" t="str">
        <f>IF(AND($M483&lt;=Q$1,$T483&gt;=Q$1),Q$1,"no")</f>
        <v>no</v>
      </c>
      <c r="R483" s="21" t="str">
        <f t="shared" si="63"/>
        <v>no</v>
      </c>
      <c r="S483" s="21" t="str">
        <f>IF(AND($M483&lt;=S$1,$T483&gt;=S$1),S$1,"no")</f>
        <v>no</v>
      </c>
      <c r="T483" s="14">
        <v>2015</v>
      </c>
      <c r="U483" s="14" t="s">
        <v>18</v>
      </c>
      <c r="V483" s="14">
        <v>0</v>
      </c>
      <c r="W483" s="14" t="s">
        <v>697</v>
      </c>
      <c r="X483" s="14">
        <v>0</v>
      </c>
      <c r="Y483" s="14">
        <v>1</v>
      </c>
      <c r="Z483" s="14">
        <v>0</v>
      </c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</row>
    <row r="484" spans="1:47" ht="12.75">
      <c r="A484" s="8" t="str">
        <f t="shared" si="56"/>
        <v>noClaudia Grynszpan</v>
      </c>
      <c r="B484" s="8" t="str">
        <f t="shared" si="57"/>
        <v>noClaudia Grynszpan</v>
      </c>
      <c r="C484" s="8" t="str">
        <f t="shared" si="58"/>
        <v>noClaudia Grynszpan</v>
      </c>
      <c r="D484" s="8" t="str">
        <f t="shared" si="59"/>
        <v>noClaudia Grynszpan</v>
      </c>
      <c r="E484" s="8" t="str">
        <f t="shared" si="60"/>
        <v>noClaudia Grynszpan</v>
      </c>
      <c r="F484" s="8" t="str">
        <f t="shared" si="61"/>
        <v>2015Claudia Grynszpan</v>
      </c>
      <c r="G484" s="14">
        <v>18</v>
      </c>
      <c r="H484" s="12" t="s">
        <v>685</v>
      </c>
      <c r="I484" s="14" t="s">
        <v>686</v>
      </c>
      <c r="J484" s="15">
        <v>42348</v>
      </c>
      <c r="K484" s="14" t="s">
        <v>698</v>
      </c>
      <c r="L484" s="14" t="s">
        <v>111</v>
      </c>
      <c r="M484" s="25">
        <v>2015</v>
      </c>
      <c r="N484" s="21">
        <f t="shared" si="62"/>
        <v>2015</v>
      </c>
      <c r="O484" s="21" t="str">
        <f>IF(AND($M484&lt;=O$1,$T484&gt;=O$1),O$1,"no")</f>
        <v>no</v>
      </c>
      <c r="P484" s="21" t="str">
        <f>IF(AND($M484&lt;=P$1,$T484&gt;=P$1),P$1,"no")</f>
        <v>no</v>
      </c>
      <c r="Q484" s="21" t="str">
        <f>IF(AND($M484&lt;=Q$1,$T484&gt;=Q$1),Q$1,"no")</f>
        <v>no</v>
      </c>
      <c r="R484" s="21" t="str">
        <f t="shared" si="63"/>
        <v>no</v>
      </c>
      <c r="S484" s="21" t="str">
        <f>IF(AND($M484&lt;=S$1,$T484&gt;=S$1),S$1,"no")</f>
        <v>no</v>
      </c>
      <c r="T484" s="14">
        <v>2015</v>
      </c>
      <c r="U484" s="14" t="s">
        <v>34</v>
      </c>
      <c r="V484" s="14">
        <v>1</v>
      </c>
      <c r="W484" s="14" t="s">
        <v>225</v>
      </c>
      <c r="X484" s="14">
        <v>0</v>
      </c>
      <c r="Y484" s="14">
        <v>1</v>
      </c>
      <c r="Z484" s="14">
        <v>0</v>
      </c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</row>
    <row r="485" spans="1:47" ht="12.75">
      <c r="A485" s="8" t="str">
        <f t="shared" si="56"/>
        <v>2020Fabian Aballay</v>
      </c>
      <c r="B485" s="8" t="str">
        <f t="shared" si="57"/>
        <v>noFabian Aballay</v>
      </c>
      <c r="C485" s="8" t="str">
        <f t="shared" si="58"/>
        <v>noFabian Aballay</v>
      </c>
      <c r="D485" s="8" t="str">
        <f t="shared" si="59"/>
        <v>noFabian Aballay</v>
      </c>
      <c r="E485" s="8" t="str">
        <f t="shared" si="60"/>
        <v>noFabian Aballay</v>
      </c>
      <c r="F485" s="8" t="str">
        <f t="shared" si="61"/>
        <v>noFabian Aballay</v>
      </c>
      <c r="G485" s="14">
        <v>18</v>
      </c>
      <c r="H485" s="10" t="s">
        <v>685</v>
      </c>
      <c r="I485" s="9" t="s">
        <v>686</v>
      </c>
      <c r="J485" s="11">
        <v>43809</v>
      </c>
      <c r="K485" s="9" t="s">
        <v>699</v>
      </c>
      <c r="L485" s="9" t="s">
        <v>49</v>
      </c>
      <c r="M485" s="25">
        <v>2019</v>
      </c>
      <c r="N485" s="21" t="str">
        <f t="shared" si="62"/>
        <v>no</v>
      </c>
      <c r="O485" s="21" t="str">
        <f>IF(AND($M485&lt;=O$1,$T485&gt;=O$1),O$1,"no")</f>
        <v>no</v>
      </c>
      <c r="P485" s="21" t="str">
        <f>IF(AND($M485&lt;=P$1,$T485&gt;=P$1),P$1,"no")</f>
        <v>no</v>
      </c>
      <c r="Q485" s="21" t="str">
        <f>IF(AND($M485&lt;=Q$1,$T485&gt;=Q$1),Q$1,"no")</f>
        <v>no</v>
      </c>
      <c r="R485" s="21" t="str">
        <f t="shared" si="63"/>
        <v>no</v>
      </c>
      <c r="S485" s="21">
        <f>IF(AND($M485&lt;=S$1,$T485&gt;=S$1),S$1,"no")</f>
        <v>2020</v>
      </c>
      <c r="T485" s="9" t="s">
        <v>50</v>
      </c>
      <c r="U485" s="9" t="s">
        <v>18</v>
      </c>
      <c r="V485" s="9">
        <v>0</v>
      </c>
      <c r="W485" s="9" t="s">
        <v>700</v>
      </c>
      <c r="X485" s="9">
        <v>0</v>
      </c>
      <c r="Y485" s="9">
        <v>1</v>
      </c>
      <c r="Z485" s="9">
        <v>0</v>
      </c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</row>
    <row r="486" spans="1:47" ht="12.75">
      <c r="A486" s="8" t="str">
        <f t="shared" si="56"/>
        <v>2020Felipe De los Ríos</v>
      </c>
      <c r="B486" s="8" t="str">
        <f t="shared" si="57"/>
        <v>noFelipe De los Ríos</v>
      </c>
      <c r="C486" s="8" t="str">
        <f t="shared" si="58"/>
        <v>noFelipe De los Ríos</v>
      </c>
      <c r="D486" s="8" t="str">
        <f t="shared" si="59"/>
        <v>noFelipe De los Ríos</v>
      </c>
      <c r="E486" s="8" t="str">
        <f t="shared" si="60"/>
        <v>noFelipe De los Ríos</v>
      </c>
      <c r="F486" s="8" t="str">
        <f t="shared" si="61"/>
        <v>noFelipe De los Ríos</v>
      </c>
      <c r="G486" s="14">
        <v>18</v>
      </c>
      <c r="H486" s="10" t="s">
        <v>685</v>
      </c>
      <c r="I486" s="9" t="s">
        <v>686</v>
      </c>
      <c r="J486" s="11">
        <v>43809</v>
      </c>
      <c r="K486" s="9" t="s">
        <v>688</v>
      </c>
      <c r="L486" s="9" t="s">
        <v>49</v>
      </c>
      <c r="M486" s="25">
        <v>2019</v>
      </c>
      <c r="N486" s="21" t="str">
        <f t="shared" si="62"/>
        <v>no</v>
      </c>
      <c r="O486" s="21" t="str">
        <f>IF(AND($M486&lt;=O$1,$T486&gt;=O$1),O$1,"no")</f>
        <v>no</v>
      </c>
      <c r="P486" s="21" t="str">
        <f>IF(AND($M486&lt;=P$1,$T486&gt;=P$1),P$1,"no")</f>
        <v>no</v>
      </c>
      <c r="Q486" s="21" t="str">
        <f>IF(AND($M486&lt;=Q$1,$T486&gt;=Q$1),Q$1,"no")</f>
        <v>no</v>
      </c>
      <c r="R486" s="21" t="str">
        <f t="shared" si="63"/>
        <v>no</v>
      </c>
      <c r="S486" s="21">
        <f>IF(AND($M486&lt;=S$1,$T486&gt;=S$1),S$1,"no")</f>
        <v>2020</v>
      </c>
      <c r="T486" s="9" t="s">
        <v>50</v>
      </c>
      <c r="U486" s="9" t="s">
        <v>18</v>
      </c>
      <c r="V486" s="9">
        <v>0</v>
      </c>
      <c r="W486" s="9" t="s">
        <v>27</v>
      </c>
      <c r="X486" s="9">
        <v>0</v>
      </c>
      <c r="Y486" s="9">
        <v>1</v>
      </c>
      <c r="Z486" s="9">
        <v>0</v>
      </c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</row>
    <row r="487" spans="1:47" ht="12.75">
      <c r="A487" s="8" t="str">
        <f t="shared" si="56"/>
        <v>2020Ana Fabiola Aubone</v>
      </c>
      <c r="B487" s="8" t="str">
        <f t="shared" si="57"/>
        <v>noAna Fabiola Aubone</v>
      </c>
      <c r="C487" s="8" t="str">
        <f t="shared" si="58"/>
        <v>noAna Fabiola Aubone</v>
      </c>
      <c r="D487" s="8" t="str">
        <f t="shared" si="59"/>
        <v>noAna Fabiola Aubone</v>
      </c>
      <c r="E487" s="8" t="str">
        <f t="shared" si="60"/>
        <v>noAna Fabiola Aubone</v>
      </c>
      <c r="F487" s="8" t="str">
        <f t="shared" si="61"/>
        <v>noAna Fabiola Aubone</v>
      </c>
      <c r="G487" s="14">
        <v>18</v>
      </c>
      <c r="H487" s="10" t="s">
        <v>685</v>
      </c>
      <c r="I487" s="9" t="s">
        <v>686</v>
      </c>
      <c r="J487" s="11">
        <v>43809</v>
      </c>
      <c r="K487" s="9" t="s">
        <v>701</v>
      </c>
      <c r="L487" s="9" t="s">
        <v>49</v>
      </c>
      <c r="M487" s="25">
        <v>2019</v>
      </c>
      <c r="N487" s="21" t="str">
        <f t="shared" si="62"/>
        <v>no</v>
      </c>
      <c r="O487" s="21" t="str">
        <f>IF(AND($M487&lt;=O$1,$T487&gt;=O$1),O$1,"no")</f>
        <v>no</v>
      </c>
      <c r="P487" s="21" t="str">
        <f>IF(AND($M487&lt;=P$1,$T487&gt;=P$1),P$1,"no")</f>
        <v>no</v>
      </c>
      <c r="Q487" s="21" t="str">
        <f>IF(AND($M487&lt;=Q$1,$T487&gt;=Q$1),Q$1,"no")</f>
        <v>no</v>
      </c>
      <c r="R487" s="21" t="str">
        <f t="shared" si="63"/>
        <v>no</v>
      </c>
      <c r="S487" s="21">
        <f>IF(AND($M487&lt;=S$1,$T487&gt;=S$1),S$1,"no")</f>
        <v>2020</v>
      </c>
      <c r="T487" s="9" t="s">
        <v>50</v>
      </c>
      <c r="U487" s="9" t="s">
        <v>34</v>
      </c>
      <c r="V487" s="9">
        <v>1</v>
      </c>
      <c r="W487" s="9" t="s">
        <v>41</v>
      </c>
      <c r="X487" s="9">
        <v>0</v>
      </c>
      <c r="Y487" s="9">
        <v>1</v>
      </c>
      <c r="Z487" s="9">
        <v>0</v>
      </c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</row>
    <row r="488" spans="1:47" ht="12.75">
      <c r="A488" s="8" t="str">
        <f t="shared" si="56"/>
        <v>2020Marisa Lopez</v>
      </c>
      <c r="B488" s="8" t="str">
        <f t="shared" si="57"/>
        <v>noMarisa Lopez</v>
      </c>
      <c r="C488" s="8" t="str">
        <f t="shared" si="58"/>
        <v>noMarisa Lopez</v>
      </c>
      <c r="D488" s="8" t="str">
        <f t="shared" si="59"/>
        <v>noMarisa Lopez</v>
      </c>
      <c r="E488" s="8" t="str">
        <f t="shared" si="60"/>
        <v>noMarisa Lopez</v>
      </c>
      <c r="F488" s="8" t="str">
        <f t="shared" si="61"/>
        <v>noMarisa Lopez</v>
      </c>
      <c r="G488" s="14">
        <v>18</v>
      </c>
      <c r="H488" s="10" t="s">
        <v>685</v>
      </c>
      <c r="I488" s="9" t="s">
        <v>686</v>
      </c>
      <c r="J488" s="11">
        <v>43809</v>
      </c>
      <c r="K488" s="9" t="s">
        <v>702</v>
      </c>
      <c r="L488" s="9" t="s">
        <v>49</v>
      </c>
      <c r="M488" s="25">
        <v>2019</v>
      </c>
      <c r="N488" s="21" t="str">
        <f t="shared" si="62"/>
        <v>no</v>
      </c>
      <c r="O488" s="21" t="str">
        <f>IF(AND($M488&lt;=O$1,$T488&gt;=O$1),O$1,"no")</f>
        <v>no</v>
      </c>
      <c r="P488" s="21" t="str">
        <f>IF(AND($M488&lt;=P$1,$T488&gt;=P$1),P$1,"no")</f>
        <v>no</v>
      </c>
      <c r="Q488" s="21" t="str">
        <f>IF(AND($M488&lt;=Q$1,$T488&gt;=Q$1),Q$1,"no")</f>
        <v>no</v>
      </c>
      <c r="R488" s="21" t="str">
        <f t="shared" si="63"/>
        <v>no</v>
      </c>
      <c r="S488" s="21">
        <f>IF(AND($M488&lt;=S$1,$T488&gt;=S$1),S$1,"no")</f>
        <v>2020</v>
      </c>
      <c r="T488" s="9" t="s">
        <v>50</v>
      </c>
      <c r="U488" s="9" t="s">
        <v>34</v>
      </c>
      <c r="V488" s="9">
        <v>1</v>
      </c>
      <c r="W488" s="9" t="s">
        <v>59</v>
      </c>
      <c r="X488" s="9">
        <v>0</v>
      </c>
      <c r="Y488" s="9">
        <v>1</v>
      </c>
      <c r="Z488" s="9">
        <v>0</v>
      </c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</row>
    <row r="489" spans="1:47" ht="12.75">
      <c r="A489" s="8" t="str">
        <f t="shared" si="56"/>
        <v>2020Carlos Astudillo</v>
      </c>
      <c r="B489" s="8" t="str">
        <f t="shared" si="57"/>
        <v>noCarlos Astudillo</v>
      </c>
      <c r="C489" s="8" t="str">
        <f t="shared" si="58"/>
        <v>noCarlos Astudillo</v>
      </c>
      <c r="D489" s="8" t="str">
        <f t="shared" si="59"/>
        <v>noCarlos Astudillo</v>
      </c>
      <c r="E489" s="8" t="str">
        <f t="shared" si="60"/>
        <v>noCarlos Astudillo</v>
      </c>
      <c r="F489" s="8" t="str">
        <f t="shared" si="61"/>
        <v>noCarlos Astudillo</v>
      </c>
      <c r="G489" s="14">
        <v>18</v>
      </c>
      <c r="H489" s="10" t="s">
        <v>685</v>
      </c>
      <c r="I489" s="9" t="s">
        <v>686</v>
      </c>
      <c r="J489" s="11">
        <v>43809</v>
      </c>
      <c r="K489" s="9" t="s">
        <v>703</v>
      </c>
      <c r="L489" s="9" t="s">
        <v>49</v>
      </c>
      <c r="M489" s="25">
        <v>2019</v>
      </c>
      <c r="N489" s="21" t="str">
        <f t="shared" si="62"/>
        <v>no</v>
      </c>
      <c r="O489" s="21" t="str">
        <f>IF(AND($M489&lt;=O$1,$T489&gt;=O$1),O$1,"no")</f>
        <v>no</v>
      </c>
      <c r="P489" s="21" t="str">
        <f>IF(AND($M489&lt;=P$1,$T489&gt;=P$1),P$1,"no")</f>
        <v>no</v>
      </c>
      <c r="Q489" s="21" t="str">
        <f>IF(AND($M489&lt;=Q$1,$T489&gt;=Q$1),Q$1,"no")</f>
        <v>no</v>
      </c>
      <c r="R489" s="21" t="str">
        <f t="shared" si="63"/>
        <v>no</v>
      </c>
      <c r="S489" s="21">
        <f>IF(AND($M489&lt;=S$1,$T489&gt;=S$1),S$1,"no")</f>
        <v>2020</v>
      </c>
      <c r="T489" s="9" t="s">
        <v>50</v>
      </c>
      <c r="U489" s="9" t="s">
        <v>18</v>
      </c>
      <c r="V489" s="9">
        <v>0</v>
      </c>
      <c r="W489" s="9" t="s">
        <v>697</v>
      </c>
      <c r="X489" s="9">
        <v>0</v>
      </c>
      <c r="Y489" s="9">
        <v>1</v>
      </c>
      <c r="Z489" s="9">
        <v>0</v>
      </c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</row>
    <row r="490" spans="1:47" ht="12.75">
      <c r="A490" s="8" t="str">
        <f t="shared" si="56"/>
        <v>2020Julio Ortiz Andino</v>
      </c>
      <c r="B490" s="8" t="str">
        <f t="shared" si="57"/>
        <v>noJulio Ortiz Andino</v>
      </c>
      <c r="C490" s="8" t="str">
        <f t="shared" si="58"/>
        <v>noJulio Ortiz Andino</v>
      </c>
      <c r="D490" s="8" t="str">
        <f t="shared" si="59"/>
        <v>noJulio Ortiz Andino</v>
      </c>
      <c r="E490" s="8" t="str">
        <f t="shared" si="60"/>
        <v>noJulio Ortiz Andino</v>
      </c>
      <c r="F490" s="8" t="str">
        <f t="shared" si="61"/>
        <v>noJulio Ortiz Andino</v>
      </c>
      <c r="G490" s="14">
        <v>18</v>
      </c>
      <c r="H490" s="10" t="s">
        <v>685</v>
      </c>
      <c r="I490" s="9" t="s">
        <v>686</v>
      </c>
      <c r="J490" s="11">
        <v>43809</v>
      </c>
      <c r="K490" s="9" t="s">
        <v>704</v>
      </c>
      <c r="L490" s="9" t="s">
        <v>49</v>
      </c>
      <c r="M490" s="25">
        <v>2019</v>
      </c>
      <c r="N490" s="21" t="str">
        <f t="shared" si="62"/>
        <v>no</v>
      </c>
      <c r="O490" s="21" t="str">
        <f>IF(AND($M490&lt;=O$1,$T490&gt;=O$1),O$1,"no")</f>
        <v>no</v>
      </c>
      <c r="P490" s="21" t="str">
        <f>IF(AND($M490&lt;=P$1,$T490&gt;=P$1),P$1,"no")</f>
        <v>no</v>
      </c>
      <c r="Q490" s="21" t="str">
        <f>IF(AND($M490&lt;=Q$1,$T490&gt;=Q$1),Q$1,"no")</f>
        <v>no</v>
      </c>
      <c r="R490" s="21" t="str">
        <f t="shared" si="63"/>
        <v>no</v>
      </c>
      <c r="S490" s="21">
        <f>IF(AND($M490&lt;=S$1,$T490&gt;=S$1),S$1,"no")</f>
        <v>2020</v>
      </c>
      <c r="T490" s="9" t="s">
        <v>50</v>
      </c>
      <c r="U490" s="9" t="s">
        <v>18</v>
      </c>
      <c r="V490" s="9">
        <v>0</v>
      </c>
      <c r="W490" s="9" t="s">
        <v>705</v>
      </c>
      <c r="X490" s="9">
        <v>0</v>
      </c>
      <c r="Y490" s="9">
        <v>1</v>
      </c>
      <c r="Z490" s="9">
        <v>0</v>
      </c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</row>
    <row r="491" spans="1:47" ht="12.75">
      <c r="A491" s="8" t="str">
        <f t="shared" si="56"/>
        <v>2020Andres Diaz Cano</v>
      </c>
      <c r="B491" s="8" t="str">
        <f t="shared" si="57"/>
        <v>noAndres Diaz Cano</v>
      </c>
      <c r="C491" s="8" t="str">
        <f t="shared" si="58"/>
        <v>noAndres Diaz Cano</v>
      </c>
      <c r="D491" s="8" t="str">
        <f t="shared" si="59"/>
        <v>noAndres Diaz Cano</v>
      </c>
      <c r="E491" s="8" t="str">
        <f t="shared" si="60"/>
        <v>noAndres Diaz Cano</v>
      </c>
      <c r="F491" s="8" t="str">
        <f t="shared" si="61"/>
        <v>noAndres Diaz Cano</v>
      </c>
      <c r="G491" s="14">
        <v>18</v>
      </c>
      <c r="H491" s="10" t="s">
        <v>685</v>
      </c>
      <c r="I491" s="9" t="s">
        <v>686</v>
      </c>
      <c r="J491" s="11">
        <v>43809</v>
      </c>
      <c r="K491" s="9" t="s">
        <v>706</v>
      </c>
      <c r="L491" s="9" t="s">
        <v>49</v>
      </c>
      <c r="M491" s="25">
        <v>2019</v>
      </c>
      <c r="N491" s="21" t="str">
        <f t="shared" si="62"/>
        <v>no</v>
      </c>
      <c r="O491" s="21" t="str">
        <f>IF(AND($M491&lt;=O$1,$T491&gt;=O$1),O$1,"no")</f>
        <v>no</v>
      </c>
      <c r="P491" s="21" t="str">
        <f>IF(AND($M491&lt;=P$1,$T491&gt;=P$1),P$1,"no")</f>
        <v>no</v>
      </c>
      <c r="Q491" s="21" t="str">
        <f>IF(AND($M491&lt;=Q$1,$T491&gt;=Q$1),Q$1,"no")</f>
        <v>no</v>
      </c>
      <c r="R491" s="21" t="str">
        <f t="shared" si="63"/>
        <v>no</v>
      </c>
      <c r="S491" s="21">
        <f>IF(AND($M491&lt;=S$1,$T491&gt;=S$1),S$1,"no")</f>
        <v>2020</v>
      </c>
      <c r="T491" s="9" t="s">
        <v>50</v>
      </c>
      <c r="U491" s="9" t="s">
        <v>18</v>
      </c>
      <c r="V491" s="9">
        <v>0</v>
      </c>
      <c r="W491" s="9" t="s">
        <v>471</v>
      </c>
      <c r="X491" s="9">
        <v>0</v>
      </c>
      <c r="Y491" s="9">
        <v>1</v>
      </c>
      <c r="Z491" s="9">
        <v>0</v>
      </c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</row>
    <row r="492" spans="1:47" ht="12.75">
      <c r="A492" s="8" t="str">
        <f t="shared" si="56"/>
        <v>2020Alejandra Venerando</v>
      </c>
      <c r="B492" s="8" t="str">
        <f t="shared" si="57"/>
        <v>noAlejandra Venerando</v>
      </c>
      <c r="C492" s="8" t="str">
        <f t="shared" si="58"/>
        <v>noAlejandra Venerando</v>
      </c>
      <c r="D492" s="8" t="str">
        <f t="shared" si="59"/>
        <v>noAlejandra Venerando</v>
      </c>
      <c r="E492" s="8" t="str">
        <f t="shared" si="60"/>
        <v>noAlejandra Venerando</v>
      </c>
      <c r="F492" s="8" t="str">
        <f t="shared" si="61"/>
        <v>noAlejandra Venerando</v>
      </c>
      <c r="G492" s="14">
        <v>18</v>
      </c>
      <c r="H492" s="10" t="s">
        <v>685</v>
      </c>
      <c r="I492" s="9" t="s">
        <v>686</v>
      </c>
      <c r="J492" s="11">
        <v>43809</v>
      </c>
      <c r="K492" s="9" t="s">
        <v>695</v>
      </c>
      <c r="L492" s="9" t="s">
        <v>49</v>
      </c>
      <c r="M492" s="25">
        <v>2019</v>
      </c>
      <c r="N492" s="21" t="str">
        <f t="shared" si="62"/>
        <v>no</v>
      </c>
      <c r="O492" s="21" t="str">
        <f>IF(AND($M492&lt;=O$1,$T492&gt;=O$1),O$1,"no")</f>
        <v>no</v>
      </c>
      <c r="P492" s="21" t="str">
        <f>IF(AND($M492&lt;=P$1,$T492&gt;=P$1),P$1,"no")</f>
        <v>no</v>
      </c>
      <c r="Q492" s="21" t="str">
        <f>IF(AND($M492&lt;=Q$1,$T492&gt;=Q$1),Q$1,"no")</f>
        <v>no</v>
      </c>
      <c r="R492" s="21" t="str">
        <f t="shared" si="63"/>
        <v>no</v>
      </c>
      <c r="S492" s="21">
        <f>IF(AND($M492&lt;=S$1,$T492&gt;=S$1),S$1,"no")</f>
        <v>2020</v>
      </c>
      <c r="T492" s="9" t="s">
        <v>50</v>
      </c>
      <c r="U492" s="9" t="s">
        <v>34</v>
      </c>
      <c r="V492" s="9">
        <v>1</v>
      </c>
      <c r="W492" s="9" t="s">
        <v>35</v>
      </c>
      <c r="X492" s="9">
        <v>0</v>
      </c>
      <c r="Y492" s="9">
        <v>1</v>
      </c>
      <c r="Z492" s="9">
        <v>0</v>
      </c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</row>
    <row r="493" spans="1:47" ht="12.75">
      <c r="A493" s="8" t="str">
        <f t="shared" si="56"/>
        <v>2020Claudia Grynszpan</v>
      </c>
      <c r="B493" s="8" t="str">
        <f t="shared" si="57"/>
        <v>noClaudia Grynszpan</v>
      </c>
      <c r="C493" s="8" t="str">
        <f t="shared" si="58"/>
        <v>noClaudia Grynszpan</v>
      </c>
      <c r="D493" s="8" t="str">
        <f t="shared" si="59"/>
        <v>noClaudia Grynszpan</v>
      </c>
      <c r="E493" s="8" t="str">
        <f t="shared" si="60"/>
        <v>noClaudia Grynszpan</v>
      </c>
      <c r="F493" s="8" t="str">
        <f t="shared" si="61"/>
        <v>noClaudia Grynszpan</v>
      </c>
      <c r="G493" s="14">
        <v>18</v>
      </c>
      <c r="H493" s="10" t="s">
        <v>685</v>
      </c>
      <c r="I493" s="9" t="s">
        <v>686</v>
      </c>
      <c r="J493" s="11">
        <v>43809</v>
      </c>
      <c r="K493" s="9" t="s">
        <v>698</v>
      </c>
      <c r="L493" s="9" t="s">
        <v>49</v>
      </c>
      <c r="M493" s="25">
        <v>2019</v>
      </c>
      <c r="N493" s="21" t="str">
        <f t="shared" si="62"/>
        <v>no</v>
      </c>
      <c r="O493" s="21" t="str">
        <f>IF(AND($M493&lt;=O$1,$T493&gt;=O$1),O$1,"no")</f>
        <v>no</v>
      </c>
      <c r="P493" s="21" t="str">
        <f>IF(AND($M493&lt;=P$1,$T493&gt;=P$1),P$1,"no")</f>
        <v>no</v>
      </c>
      <c r="Q493" s="21" t="str">
        <f>IF(AND($M493&lt;=Q$1,$T493&gt;=Q$1),Q$1,"no")</f>
        <v>no</v>
      </c>
      <c r="R493" s="21" t="str">
        <f t="shared" si="63"/>
        <v>no</v>
      </c>
      <c r="S493" s="21">
        <f>IF(AND($M493&lt;=S$1,$T493&gt;=S$1),S$1,"no")</f>
        <v>2020</v>
      </c>
      <c r="T493" s="9" t="s">
        <v>50</v>
      </c>
      <c r="U493" s="9" t="s">
        <v>34</v>
      </c>
      <c r="V493" s="9">
        <v>1</v>
      </c>
      <c r="W493" s="9" t="s">
        <v>516</v>
      </c>
      <c r="X493" s="9">
        <v>0</v>
      </c>
      <c r="Y493" s="9">
        <v>1</v>
      </c>
      <c r="Z493" s="9">
        <v>0</v>
      </c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</row>
    <row r="494" spans="1:47" ht="12.75">
      <c r="A494" s="8" t="str">
        <f t="shared" si="56"/>
        <v>2020Juan Flores</v>
      </c>
      <c r="B494" s="8" t="str">
        <f t="shared" si="57"/>
        <v>noJuan Flores</v>
      </c>
      <c r="C494" s="8" t="str">
        <f t="shared" si="58"/>
        <v>noJuan Flores</v>
      </c>
      <c r="D494" s="8" t="str">
        <f t="shared" si="59"/>
        <v>noJuan Flores</v>
      </c>
      <c r="E494" s="8" t="str">
        <f t="shared" si="60"/>
        <v>noJuan Flores</v>
      </c>
      <c r="F494" s="8" t="str">
        <f t="shared" si="61"/>
        <v>noJuan Flores</v>
      </c>
      <c r="G494" s="14">
        <v>18</v>
      </c>
      <c r="H494" s="10" t="s">
        <v>685</v>
      </c>
      <c r="I494" s="9" t="s">
        <v>686</v>
      </c>
      <c r="J494" s="11">
        <v>43809</v>
      </c>
      <c r="K494" s="9" t="s">
        <v>707</v>
      </c>
      <c r="L494" s="9" t="s">
        <v>49</v>
      </c>
      <c r="M494" s="25">
        <v>2019</v>
      </c>
      <c r="N494" s="21" t="str">
        <f t="shared" si="62"/>
        <v>no</v>
      </c>
      <c r="O494" s="21" t="str">
        <f>IF(AND($M494&lt;=O$1,$T494&gt;=O$1),O$1,"no")</f>
        <v>no</v>
      </c>
      <c r="P494" s="21" t="str">
        <f>IF(AND($M494&lt;=P$1,$T494&gt;=P$1),P$1,"no")</f>
        <v>no</v>
      </c>
      <c r="Q494" s="21" t="str">
        <f>IF(AND($M494&lt;=Q$1,$T494&gt;=Q$1),Q$1,"no")</f>
        <v>no</v>
      </c>
      <c r="R494" s="21" t="str">
        <f t="shared" si="63"/>
        <v>no</v>
      </c>
      <c r="S494" s="21">
        <f>IF(AND($M494&lt;=S$1,$T494&gt;=S$1),S$1,"no")</f>
        <v>2020</v>
      </c>
      <c r="T494" s="9" t="s">
        <v>50</v>
      </c>
      <c r="U494" s="9" t="s">
        <v>18</v>
      </c>
      <c r="V494" s="9">
        <v>0</v>
      </c>
      <c r="W494" s="9" t="s">
        <v>122</v>
      </c>
      <c r="X494" s="9">
        <v>0</v>
      </c>
      <c r="Y494" s="9">
        <v>0</v>
      </c>
      <c r="Z494" s="9">
        <v>1</v>
      </c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</row>
    <row r="495" spans="1:47" ht="12.75">
      <c r="A495" s="8" t="str">
        <f t="shared" si="56"/>
        <v>noLiliana Bartolucci</v>
      </c>
      <c r="B495" s="8" t="str">
        <f t="shared" si="57"/>
        <v>noLiliana Bartolucci</v>
      </c>
      <c r="C495" s="8" t="str">
        <f t="shared" si="58"/>
        <v>noLiliana Bartolucci</v>
      </c>
      <c r="D495" s="8" t="str">
        <f t="shared" si="59"/>
        <v>noLiliana Bartolucci</v>
      </c>
      <c r="E495" s="8" t="str">
        <f t="shared" si="60"/>
        <v>2016Liliana Bartolucci</v>
      </c>
      <c r="F495" s="8" t="str">
        <f t="shared" si="61"/>
        <v>2015Liliana Bartolucci</v>
      </c>
      <c r="G495" s="14">
        <v>19</v>
      </c>
      <c r="H495" s="12" t="s">
        <v>708</v>
      </c>
      <c r="I495" s="14" t="s">
        <v>709</v>
      </c>
      <c r="J495" s="15">
        <v>42348</v>
      </c>
      <c r="K495" s="14" t="s">
        <v>710</v>
      </c>
      <c r="L495" s="14" t="s">
        <v>711</v>
      </c>
      <c r="M495" s="25">
        <v>2015</v>
      </c>
      <c r="N495" s="21">
        <f t="shared" si="62"/>
        <v>2015</v>
      </c>
      <c r="O495" s="21">
        <f>IF(AND($M495&lt;=O$1,$T495&gt;=O$1),O$1,"no")</f>
        <v>2016</v>
      </c>
      <c r="P495" s="21" t="str">
        <f>IF(AND($M495&lt;=P$1,$T495&gt;=P$1),P$1,"no")</f>
        <v>no</v>
      </c>
      <c r="Q495" s="21" t="str">
        <f>IF(AND($M495&lt;=Q$1,$T495&gt;=Q$1),Q$1,"no")</f>
        <v>no</v>
      </c>
      <c r="R495" s="21" t="str">
        <f t="shared" si="63"/>
        <v>no</v>
      </c>
      <c r="S495" s="21" t="str">
        <f>IF(AND($M495&lt;=S$1,$T495&gt;=S$1),S$1,"no")</f>
        <v>no</v>
      </c>
      <c r="T495" s="14">
        <v>2016</v>
      </c>
      <c r="U495" s="14" t="s">
        <v>34</v>
      </c>
      <c r="V495" s="14">
        <v>1</v>
      </c>
      <c r="W495" s="14" t="s">
        <v>225</v>
      </c>
      <c r="X495" s="14">
        <v>1</v>
      </c>
      <c r="Y495" s="14">
        <v>1</v>
      </c>
      <c r="Z495" s="14">
        <v>0</v>
      </c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</row>
    <row r="496" spans="1:47" ht="12.75">
      <c r="A496" s="8" t="str">
        <f t="shared" si="56"/>
        <v>noDaniel Orlando</v>
      </c>
      <c r="B496" s="8" t="str">
        <f t="shared" si="57"/>
        <v>noDaniel Orlando</v>
      </c>
      <c r="C496" s="8" t="str">
        <f t="shared" si="58"/>
        <v>noDaniel Orlando</v>
      </c>
      <c r="D496" s="8" t="str">
        <f t="shared" si="59"/>
        <v>noDaniel Orlando</v>
      </c>
      <c r="E496" s="8" t="str">
        <f t="shared" si="60"/>
        <v>2016Daniel Orlando</v>
      </c>
      <c r="F496" s="8" t="str">
        <f t="shared" si="61"/>
        <v>noDaniel Orlando</v>
      </c>
      <c r="G496" s="14">
        <v>19</v>
      </c>
      <c r="H496" s="12" t="s">
        <v>708</v>
      </c>
      <c r="I496" s="14" t="s">
        <v>709</v>
      </c>
      <c r="J496" s="15">
        <v>42348</v>
      </c>
      <c r="K496" s="14" t="s">
        <v>712</v>
      </c>
      <c r="L496" s="14" t="s">
        <v>711</v>
      </c>
      <c r="M496" s="25">
        <v>2016</v>
      </c>
      <c r="N496" s="21" t="str">
        <f t="shared" si="62"/>
        <v>no</v>
      </c>
      <c r="O496" s="21">
        <f>IF(AND($M496&lt;=O$1,$T496&gt;=O$1),O$1,"no")</f>
        <v>2016</v>
      </c>
      <c r="P496" s="21" t="str">
        <f>IF(AND($M496&lt;=P$1,$T496&gt;=P$1),P$1,"no")</f>
        <v>no</v>
      </c>
      <c r="Q496" s="21" t="str">
        <f>IF(AND($M496&lt;=Q$1,$T496&gt;=Q$1),Q$1,"no")</f>
        <v>no</v>
      </c>
      <c r="R496" s="21" t="str">
        <f t="shared" si="63"/>
        <v>no</v>
      </c>
      <c r="S496" s="21" t="str">
        <f>IF(AND($M496&lt;=S$1,$T496&gt;=S$1),S$1,"no")</f>
        <v>no</v>
      </c>
      <c r="T496" s="14">
        <v>2016</v>
      </c>
      <c r="U496" s="14" t="s">
        <v>18</v>
      </c>
      <c r="V496" s="17">
        <v>0</v>
      </c>
      <c r="W496" s="14" t="s">
        <v>225</v>
      </c>
      <c r="X496" s="14">
        <v>1</v>
      </c>
      <c r="Y496" s="14">
        <v>1</v>
      </c>
      <c r="Z496" s="14">
        <v>0</v>
      </c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</row>
    <row r="497" spans="1:47" ht="12.75">
      <c r="A497" s="8" t="str">
        <f t="shared" si="56"/>
        <v>noHéctor Mazzina</v>
      </c>
      <c r="B497" s="8" t="str">
        <f t="shared" si="57"/>
        <v>noHéctor Mazzina</v>
      </c>
      <c r="C497" s="8" t="str">
        <f t="shared" si="58"/>
        <v>noHéctor Mazzina</v>
      </c>
      <c r="D497" s="8" t="str">
        <f t="shared" si="59"/>
        <v>2017Héctor Mazzina</v>
      </c>
      <c r="E497" s="8" t="str">
        <f t="shared" si="60"/>
        <v>2016Héctor Mazzina</v>
      </c>
      <c r="F497" s="8" t="str">
        <f t="shared" si="61"/>
        <v>noHéctor Mazzina</v>
      </c>
      <c r="G497" s="14">
        <v>19</v>
      </c>
      <c r="H497" s="12" t="s">
        <v>708</v>
      </c>
      <c r="I497" s="14" t="s">
        <v>709</v>
      </c>
      <c r="J497" s="15">
        <v>42348</v>
      </c>
      <c r="K497" s="14" t="s">
        <v>713</v>
      </c>
      <c r="L497" s="14" t="s">
        <v>711</v>
      </c>
      <c r="M497" s="25">
        <v>2016</v>
      </c>
      <c r="N497" s="21" t="str">
        <f t="shared" si="62"/>
        <v>no</v>
      </c>
      <c r="O497" s="21">
        <f>IF(AND($M497&lt;=O$1,$T497&gt;=O$1),O$1,"no")</f>
        <v>2016</v>
      </c>
      <c r="P497" s="21">
        <f>IF(AND($M497&lt;=P$1,$T497&gt;=P$1),P$1,"no")</f>
        <v>2017</v>
      </c>
      <c r="Q497" s="21" t="str">
        <f>IF(AND($M497&lt;=Q$1,$T497&gt;=Q$1),Q$1,"no")</f>
        <v>no</v>
      </c>
      <c r="R497" s="21" t="str">
        <f t="shared" si="63"/>
        <v>no</v>
      </c>
      <c r="S497" s="21" t="str">
        <f>IF(AND($M497&lt;=S$1,$T497&gt;=S$1),S$1,"no")</f>
        <v>no</v>
      </c>
      <c r="T497" s="14">
        <v>2017</v>
      </c>
      <c r="U497" s="14" t="s">
        <v>18</v>
      </c>
      <c r="V497" s="17">
        <v>0</v>
      </c>
      <c r="W497" s="14" t="s">
        <v>225</v>
      </c>
      <c r="X497" s="14">
        <v>1</v>
      </c>
      <c r="Y497" s="14">
        <v>1</v>
      </c>
      <c r="Z497" s="14">
        <v>0</v>
      </c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</row>
    <row r="498" spans="1:47" ht="12.75">
      <c r="A498" s="8" t="str">
        <f t="shared" si="56"/>
        <v>noAldo González Funes</v>
      </c>
      <c r="B498" s="8" t="str">
        <f t="shared" si="57"/>
        <v>noAldo González Funes</v>
      </c>
      <c r="C498" s="8" t="str">
        <f t="shared" si="58"/>
        <v>2018Aldo González Funes</v>
      </c>
      <c r="D498" s="8" t="str">
        <f t="shared" si="59"/>
        <v>2017Aldo González Funes</v>
      </c>
      <c r="E498" s="8" t="str">
        <f t="shared" si="60"/>
        <v>noAldo González Funes</v>
      </c>
      <c r="F498" s="8" t="str">
        <f t="shared" si="61"/>
        <v>noAldo González Funes</v>
      </c>
      <c r="G498" s="14">
        <v>19</v>
      </c>
      <c r="H498" s="12" t="s">
        <v>708</v>
      </c>
      <c r="I498" s="14" t="s">
        <v>709</v>
      </c>
      <c r="J498" s="15">
        <v>42348</v>
      </c>
      <c r="K498" s="14" t="s">
        <v>714</v>
      </c>
      <c r="L498" s="14" t="s">
        <v>711</v>
      </c>
      <c r="M498" s="25">
        <v>2017</v>
      </c>
      <c r="N498" s="21" t="str">
        <f t="shared" si="62"/>
        <v>no</v>
      </c>
      <c r="O498" s="21" t="str">
        <f>IF(AND($M498&lt;=O$1,$T498&gt;=O$1),O$1,"no")</f>
        <v>no</v>
      </c>
      <c r="P498" s="21">
        <f>IF(AND($M498&lt;=P$1,$T498&gt;=P$1),P$1,"no")</f>
        <v>2017</v>
      </c>
      <c r="Q498" s="21">
        <f>IF(AND($M498&lt;=Q$1,$T498&gt;=Q$1),Q$1,"no")</f>
        <v>2018</v>
      </c>
      <c r="R498" s="21" t="str">
        <f t="shared" si="63"/>
        <v>no</v>
      </c>
      <c r="S498" s="21" t="str">
        <f>IF(AND($M498&lt;=S$1,$T498&gt;=S$1),S$1,"no")</f>
        <v>no</v>
      </c>
      <c r="T498" s="14">
        <v>2018</v>
      </c>
      <c r="U498" s="14" t="s">
        <v>18</v>
      </c>
      <c r="V498" s="17">
        <v>0</v>
      </c>
      <c r="W498" s="14" t="s">
        <v>225</v>
      </c>
      <c r="X498" s="14">
        <v>0</v>
      </c>
      <c r="Y498" s="14">
        <v>1</v>
      </c>
      <c r="Z498" s="14">
        <v>0</v>
      </c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</row>
    <row r="499" spans="1:47" ht="12.75">
      <c r="A499" s="8" t="str">
        <f t="shared" si="56"/>
        <v>noSergio Tamayo</v>
      </c>
      <c r="B499" s="8" t="str">
        <f t="shared" si="57"/>
        <v>2019Sergio Tamayo</v>
      </c>
      <c r="C499" s="8" t="str">
        <f t="shared" si="58"/>
        <v>2018Sergio Tamayo</v>
      </c>
      <c r="D499" s="8" t="str">
        <f t="shared" si="59"/>
        <v>noSergio Tamayo</v>
      </c>
      <c r="E499" s="8" t="str">
        <f t="shared" si="60"/>
        <v>noSergio Tamayo</v>
      </c>
      <c r="F499" s="8" t="str">
        <f t="shared" si="61"/>
        <v>noSergio Tamayo</v>
      </c>
      <c r="G499" s="14">
        <v>19</v>
      </c>
      <c r="H499" s="12" t="s">
        <v>708</v>
      </c>
      <c r="I499" s="14" t="s">
        <v>709</v>
      </c>
      <c r="J499" s="15">
        <v>42348</v>
      </c>
      <c r="K499" s="14" t="s">
        <v>715</v>
      </c>
      <c r="L499" s="14" t="s">
        <v>711</v>
      </c>
      <c r="M499" s="25">
        <v>2018</v>
      </c>
      <c r="N499" s="21" t="str">
        <f t="shared" si="62"/>
        <v>no</v>
      </c>
      <c r="O499" s="21" t="str">
        <f>IF(AND($M499&lt;=O$1,$T499&gt;=O$1),O$1,"no")</f>
        <v>no</v>
      </c>
      <c r="P499" s="21" t="str">
        <f>IF(AND($M499&lt;=P$1,$T499&gt;=P$1),P$1,"no")</f>
        <v>no</v>
      </c>
      <c r="Q499" s="21">
        <f>IF(AND($M499&lt;=Q$1,$T499&gt;=Q$1),Q$1,"no")</f>
        <v>2018</v>
      </c>
      <c r="R499" s="21">
        <f t="shared" si="63"/>
        <v>2019</v>
      </c>
      <c r="S499" s="21" t="str">
        <f>IF(AND($M499&lt;=S$1,$T499&gt;=S$1),S$1,"no")</f>
        <v>no</v>
      </c>
      <c r="T499" s="14">
        <v>2019</v>
      </c>
      <c r="U499" s="14" t="s">
        <v>18</v>
      </c>
      <c r="V499" s="17">
        <v>0</v>
      </c>
      <c r="W499" s="14" t="s">
        <v>225</v>
      </c>
      <c r="X499" s="14">
        <v>0</v>
      </c>
      <c r="Y499" s="14">
        <v>1</v>
      </c>
      <c r="Z499" s="14">
        <v>0</v>
      </c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</row>
    <row r="500" spans="1:47" ht="12.75">
      <c r="A500" s="8" t="str">
        <f t="shared" si="56"/>
        <v>noCristian Moleker</v>
      </c>
      <c r="B500" s="8" t="str">
        <f t="shared" si="57"/>
        <v>noCristian Moleker</v>
      </c>
      <c r="C500" s="8" t="str">
        <f t="shared" si="58"/>
        <v>noCristian Moleker</v>
      </c>
      <c r="D500" s="8" t="str">
        <f t="shared" si="59"/>
        <v>2017Cristian Moleker</v>
      </c>
      <c r="E500" s="8" t="str">
        <f t="shared" si="60"/>
        <v>2016Cristian Moleker</v>
      </c>
      <c r="F500" s="8" t="str">
        <f t="shared" si="61"/>
        <v>2015Cristian Moleker</v>
      </c>
      <c r="G500" s="14">
        <v>19</v>
      </c>
      <c r="H500" s="12" t="s">
        <v>708</v>
      </c>
      <c r="I500" s="14" t="s">
        <v>709</v>
      </c>
      <c r="J500" s="15">
        <v>42348</v>
      </c>
      <c r="K500" s="14" t="s">
        <v>716</v>
      </c>
      <c r="L500" s="14" t="s">
        <v>711</v>
      </c>
      <c r="M500" s="25">
        <v>2015</v>
      </c>
      <c r="N500" s="21">
        <f t="shared" si="62"/>
        <v>2015</v>
      </c>
      <c r="O500" s="21">
        <f>IF(AND($M500&lt;=O$1,$T500&gt;=O$1),O$1,"no")</f>
        <v>2016</v>
      </c>
      <c r="P500" s="21">
        <f>IF(AND($M500&lt;=P$1,$T500&gt;=P$1),P$1,"no")</f>
        <v>2017</v>
      </c>
      <c r="Q500" s="21" t="str">
        <f>IF(AND($M500&lt;=Q$1,$T500&gt;=Q$1),Q$1,"no")</f>
        <v>no</v>
      </c>
      <c r="R500" s="21" t="str">
        <f t="shared" si="63"/>
        <v>no</v>
      </c>
      <c r="S500" s="21" t="str">
        <f>IF(AND($M500&lt;=S$1,$T500&gt;=S$1),S$1,"no")</f>
        <v>no</v>
      </c>
      <c r="T500" s="14">
        <v>2017</v>
      </c>
      <c r="U500" s="14" t="s">
        <v>18</v>
      </c>
      <c r="V500" s="14">
        <v>0</v>
      </c>
      <c r="W500" s="14" t="s">
        <v>717</v>
      </c>
      <c r="X500" s="14">
        <v>1</v>
      </c>
      <c r="Y500" s="14">
        <v>1</v>
      </c>
      <c r="Z500" s="14">
        <v>0</v>
      </c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</row>
    <row r="501" spans="1:47" ht="12.75">
      <c r="A501" s="8" t="str">
        <f t="shared" si="56"/>
        <v>noSergio Freixes</v>
      </c>
      <c r="B501" s="8" t="str">
        <f t="shared" si="57"/>
        <v>2019Sergio Freixes</v>
      </c>
      <c r="C501" s="8" t="str">
        <f t="shared" si="58"/>
        <v>2018Sergio Freixes</v>
      </c>
      <c r="D501" s="8" t="str">
        <f t="shared" si="59"/>
        <v>2017Sergio Freixes</v>
      </c>
      <c r="E501" s="8" t="str">
        <f t="shared" si="60"/>
        <v>noSergio Freixes</v>
      </c>
      <c r="F501" s="8" t="str">
        <f t="shared" si="61"/>
        <v>noSergio Freixes</v>
      </c>
      <c r="G501" s="14">
        <v>19</v>
      </c>
      <c r="H501" s="12" t="s">
        <v>708</v>
      </c>
      <c r="I501" s="14" t="s">
        <v>709</v>
      </c>
      <c r="J501" s="15">
        <v>42348</v>
      </c>
      <c r="K501" s="9" t="s">
        <v>718</v>
      </c>
      <c r="L501" s="14" t="s">
        <v>711</v>
      </c>
      <c r="M501" s="25">
        <v>2017</v>
      </c>
      <c r="N501" s="21" t="str">
        <f t="shared" si="62"/>
        <v>no</v>
      </c>
      <c r="O501" s="21" t="str">
        <f>IF(AND($M501&lt;=O$1,$T501&gt;=O$1),O$1,"no")</f>
        <v>no</v>
      </c>
      <c r="P501" s="21">
        <f>IF(AND($M501&lt;=P$1,$T501&gt;=P$1),P$1,"no")</f>
        <v>2017</v>
      </c>
      <c r="Q501" s="21">
        <f>IF(AND($M501&lt;=Q$1,$T501&gt;=Q$1),Q$1,"no")</f>
        <v>2018</v>
      </c>
      <c r="R501" s="21">
        <f t="shared" si="63"/>
        <v>2019</v>
      </c>
      <c r="S501" s="21" t="str">
        <f>IF(AND($M501&lt;=S$1,$T501&gt;=S$1),S$1,"no")</f>
        <v>no</v>
      </c>
      <c r="T501" s="14">
        <v>2019</v>
      </c>
      <c r="U501" s="14" t="s">
        <v>18</v>
      </c>
      <c r="V501" s="14">
        <v>0</v>
      </c>
      <c r="W501" s="14" t="s">
        <v>717</v>
      </c>
      <c r="X501" s="14">
        <v>0</v>
      </c>
      <c r="Y501" s="14">
        <v>1</v>
      </c>
      <c r="Z501" s="14">
        <v>0</v>
      </c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</row>
    <row r="502" spans="1:47" ht="12.75">
      <c r="A502" s="8" t="str">
        <f t="shared" si="56"/>
        <v>noRoberto Schwartz</v>
      </c>
      <c r="B502" s="8" t="str">
        <f t="shared" si="57"/>
        <v>noRoberto Schwartz</v>
      </c>
      <c r="C502" s="8" t="str">
        <f t="shared" si="58"/>
        <v>noRoberto Schwartz</v>
      </c>
      <c r="D502" s="8" t="str">
        <f t="shared" si="59"/>
        <v>noRoberto Schwartz</v>
      </c>
      <c r="E502" s="8" t="str">
        <f t="shared" si="60"/>
        <v>2016Roberto Schwartz</v>
      </c>
      <c r="F502" s="8" t="str">
        <f t="shared" si="61"/>
        <v>2015Roberto Schwartz</v>
      </c>
      <c r="G502" s="14">
        <v>19</v>
      </c>
      <c r="H502" s="12" t="s">
        <v>708</v>
      </c>
      <c r="I502" s="14" t="s">
        <v>709</v>
      </c>
      <c r="J502" s="15">
        <v>42348</v>
      </c>
      <c r="K502" s="14" t="s">
        <v>719</v>
      </c>
      <c r="L502" s="14" t="s">
        <v>711</v>
      </c>
      <c r="M502" s="25">
        <v>2015</v>
      </c>
      <c r="N502" s="21">
        <f t="shared" si="62"/>
        <v>2015</v>
      </c>
      <c r="O502" s="21">
        <f>IF(AND($M502&lt;=O$1,$T502&gt;=O$1),O$1,"no")</f>
        <v>2016</v>
      </c>
      <c r="P502" s="21" t="str">
        <f>IF(AND($M502&lt;=P$1,$T502&gt;=P$1),P$1,"no")</f>
        <v>no</v>
      </c>
      <c r="Q502" s="21" t="str">
        <f>IF(AND($M502&lt;=Q$1,$T502&gt;=Q$1),Q$1,"no")</f>
        <v>no</v>
      </c>
      <c r="R502" s="21" t="str">
        <f t="shared" si="63"/>
        <v>no</v>
      </c>
      <c r="S502" s="21" t="str">
        <f>IF(AND($M502&lt;=S$1,$T502&gt;=S$1),S$1,"no")</f>
        <v>no</v>
      </c>
      <c r="T502" s="14">
        <v>2016</v>
      </c>
      <c r="U502" s="14" t="s">
        <v>18</v>
      </c>
      <c r="V502" s="14">
        <v>0</v>
      </c>
      <c r="W502" s="14" t="s">
        <v>35</v>
      </c>
      <c r="X502" s="14">
        <v>1</v>
      </c>
      <c r="Y502" s="14">
        <v>1</v>
      </c>
      <c r="Z502" s="14">
        <v>0</v>
      </c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</row>
    <row r="503" spans="1:47" ht="12.75">
      <c r="A503" s="8" t="str">
        <f t="shared" si="56"/>
        <v>noMarcelo Riera</v>
      </c>
      <c r="B503" s="8" t="str">
        <f t="shared" si="57"/>
        <v>noMarcelo Riera</v>
      </c>
      <c r="C503" s="8" t="str">
        <f t="shared" si="58"/>
        <v>noMarcelo Riera</v>
      </c>
      <c r="D503" s="8" t="str">
        <f t="shared" si="59"/>
        <v>noMarcelo Riera</v>
      </c>
      <c r="E503" s="8" t="str">
        <f t="shared" si="60"/>
        <v>2016Marcelo Riera</v>
      </c>
      <c r="F503" s="8" t="str">
        <f t="shared" si="61"/>
        <v>noMarcelo Riera</v>
      </c>
      <c r="G503" s="14">
        <v>19</v>
      </c>
      <c r="H503" s="12" t="s">
        <v>708</v>
      </c>
      <c r="I503" s="14" t="s">
        <v>709</v>
      </c>
      <c r="J503" s="15">
        <v>42348</v>
      </c>
      <c r="K503" s="14" t="s">
        <v>720</v>
      </c>
      <c r="L503" s="14" t="s">
        <v>711</v>
      </c>
      <c r="M503" s="25">
        <v>2016</v>
      </c>
      <c r="N503" s="21" t="str">
        <f t="shared" si="62"/>
        <v>no</v>
      </c>
      <c r="O503" s="21">
        <f>IF(AND($M503&lt;=O$1,$T503&gt;=O$1),O$1,"no")</f>
        <v>2016</v>
      </c>
      <c r="P503" s="21" t="str">
        <f>IF(AND($M503&lt;=P$1,$T503&gt;=P$1),P$1,"no")</f>
        <v>no</v>
      </c>
      <c r="Q503" s="21" t="str">
        <f>IF(AND($M503&lt;=Q$1,$T503&gt;=Q$1),Q$1,"no")</f>
        <v>no</v>
      </c>
      <c r="R503" s="21" t="str">
        <f t="shared" si="63"/>
        <v>no</v>
      </c>
      <c r="S503" s="21" t="str">
        <f>IF(AND($M503&lt;=S$1,$T503&gt;=S$1),S$1,"no")</f>
        <v>no</v>
      </c>
      <c r="T503" s="14">
        <v>2016</v>
      </c>
      <c r="U503" s="14" t="s">
        <v>18</v>
      </c>
      <c r="V503" s="17">
        <v>0</v>
      </c>
      <c r="W503" s="14" t="s">
        <v>35</v>
      </c>
      <c r="X503" s="14">
        <v>1</v>
      </c>
      <c r="Y503" s="14">
        <v>1</v>
      </c>
      <c r="Z503" s="14">
        <v>0</v>
      </c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</row>
    <row r="504" spans="1:47" ht="12.75">
      <c r="A504" s="8" t="str">
        <f t="shared" si="56"/>
        <v>noMaría José Zanglá</v>
      </c>
      <c r="B504" s="8" t="str">
        <f t="shared" si="57"/>
        <v>noMaría José Zanglá</v>
      </c>
      <c r="C504" s="8" t="str">
        <f t="shared" si="58"/>
        <v>noMaría José Zanglá</v>
      </c>
      <c r="D504" s="8" t="str">
        <f t="shared" si="59"/>
        <v>2017María José Zanglá</v>
      </c>
      <c r="E504" s="8" t="str">
        <f t="shared" si="60"/>
        <v>2016María José Zanglá</v>
      </c>
      <c r="F504" s="8" t="str">
        <f t="shared" si="61"/>
        <v>noMaría José Zanglá</v>
      </c>
      <c r="G504" s="14">
        <v>19</v>
      </c>
      <c r="H504" s="12" t="s">
        <v>708</v>
      </c>
      <c r="I504" s="14" t="s">
        <v>709</v>
      </c>
      <c r="J504" s="15">
        <v>42348</v>
      </c>
      <c r="K504" s="14" t="s">
        <v>721</v>
      </c>
      <c r="L504" s="14" t="s">
        <v>711</v>
      </c>
      <c r="M504" s="25">
        <v>2016</v>
      </c>
      <c r="N504" s="21" t="str">
        <f t="shared" si="62"/>
        <v>no</v>
      </c>
      <c r="O504" s="21">
        <f>IF(AND($M504&lt;=O$1,$T504&gt;=O$1),O$1,"no")</f>
        <v>2016</v>
      </c>
      <c r="P504" s="21">
        <f>IF(AND($M504&lt;=P$1,$T504&gt;=P$1),P$1,"no")</f>
        <v>2017</v>
      </c>
      <c r="Q504" s="21" t="str">
        <f>IF(AND($M504&lt;=Q$1,$T504&gt;=Q$1),Q$1,"no")</f>
        <v>no</v>
      </c>
      <c r="R504" s="21" t="str">
        <f t="shared" si="63"/>
        <v>no</v>
      </c>
      <c r="S504" s="21" t="str">
        <f>IF(AND($M504&lt;=S$1,$T504&gt;=S$1),S$1,"no")</f>
        <v>no</v>
      </c>
      <c r="T504" s="14">
        <v>2017</v>
      </c>
      <c r="U504" s="14" t="s">
        <v>34</v>
      </c>
      <c r="V504" s="17">
        <v>1</v>
      </c>
      <c r="W504" s="14" t="s">
        <v>35</v>
      </c>
      <c r="X504" s="14">
        <v>1</v>
      </c>
      <c r="Y504" s="14">
        <v>1</v>
      </c>
      <c r="Z504" s="14">
        <v>0</v>
      </c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</row>
    <row r="505" spans="1:47" ht="12.75">
      <c r="A505" s="8" t="str">
        <f t="shared" si="56"/>
        <v>noGraciela Corvalán</v>
      </c>
      <c r="B505" s="8" t="str">
        <f t="shared" si="57"/>
        <v>noGraciela Corvalán</v>
      </c>
      <c r="C505" s="8" t="str">
        <f t="shared" si="58"/>
        <v>2018Graciela Corvalán</v>
      </c>
      <c r="D505" s="8" t="str">
        <f t="shared" si="59"/>
        <v>2017Graciela Corvalán</v>
      </c>
      <c r="E505" s="8" t="str">
        <f t="shared" si="60"/>
        <v>noGraciela Corvalán</v>
      </c>
      <c r="F505" s="8" t="str">
        <f t="shared" si="61"/>
        <v>noGraciela Corvalán</v>
      </c>
      <c r="G505" s="14">
        <v>19</v>
      </c>
      <c r="H505" s="12" t="s">
        <v>708</v>
      </c>
      <c r="I505" s="14" t="s">
        <v>709</v>
      </c>
      <c r="J505" s="15">
        <v>42348</v>
      </c>
      <c r="K505" s="14" t="s">
        <v>722</v>
      </c>
      <c r="L505" s="14" t="s">
        <v>711</v>
      </c>
      <c r="M505" s="25">
        <v>2017</v>
      </c>
      <c r="N505" s="21" t="str">
        <f t="shared" si="62"/>
        <v>no</v>
      </c>
      <c r="O505" s="21" t="str">
        <f>IF(AND($M505&lt;=O$1,$T505&gt;=O$1),O$1,"no")</f>
        <v>no</v>
      </c>
      <c r="P505" s="21">
        <f>IF(AND($M505&lt;=P$1,$T505&gt;=P$1),P$1,"no")</f>
        <v>2017</v>
      </c>
      <c r="Q505" s="21">
        <f>IF(AND($M505&lt;=Q$1,$T505&gt;=Q$1),Q$1,"no")</f>
        <v>2018</v>
      </c>
      <c r="R505" s="21" t="str">
        <f t="shared" si="63"/>
        <v>no</v>
      </c>
      <c r="S505" s="21" t="str">
        <f>IF(AND($M505&lt;=S$1,$T505&gt;=S$1),S$1,"no")</f>
        <v>no</v>
      </c>
      <c r="T505" s="14">
        <v>2018</v>
      </c>
      <c r="U505" s="14" t="s">
        <v>34</v>
      </c>
      <c r="V505" s="17">
        <v>1</v>
      </c>
      <c r="W505" s="14" t="s">
        <v>35</v>
      </c>
      <c r="X505" s="14">
        <v>1</v>
      </c>
      <c r="Y505" s="14">
        <v>1</v>
      </c>
      <c r="Z505" s="14">
        <v>0</v>
      </c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</row>
    <row r="506" spans="1:47" ht="12.75">
      <c r="A506" s="8" t="str">
        <f t="shared" si="56"/>
        <v>noSilvia Sosa Araujo</v>
      </c>
      <c r="B506" s="8" t="str">
        <f t="shared" si="57"/>
        <v>2019Silvia Sosa Araujo</v>
      </c>
      <c r="C506" s="8" t="str">
        <f t="shared" si="58"/>
        <v>2018Silvia Sosa Araujo</v>
      </c>
      <c r="D506" s="8" t="str">
        <f t="shared" si="59"/>
        <v>noSilvia Sosa Araujo</v>
      </c>
      <c r="E506" s="8" t="str">
        <f t="shared" si="60"/>
        <v>noSilvia Sosa Araujo</v>
      </c>
      <c r="F506" s="8" t="str">
        <f t="shared" si="61"/>
        <v>noSilvia Sosa Araujo</v>
      </c>
      <c r="G506" s="14">
        <v>19</v>
      </c>
      <c r="H506" s="12" t="s">
        <v>708</v>
      </c>
      <c r="I506" s="14" t="s">
        <v>709</v>
      </c>
      <c r="J506" s="15">
        <v>42348</v>
      </c>
      <c r="K506" s="14" t="s">
        <v>723</v>
      </c>
      <c r="L506" s="14" t="s">
        <v>711</v>
      </c>
      <c r="M506" s="25">
        <v>2018</v>
      </c>
      <c r="N506" s="21" t="str">
        <f t="shared" si="62"/>
        <v>no</v>
      </c>
      <c r="O506" s="21" t="str">
        <f>IF(AND($M506&lt;=O$1,$T506&gt;=O$1),O$1,"no")</f>
        <v>no</v>
      </c>
      <c r="P506" s="21" t="str">
        <f>IF(AND($M506&lt;=P$1,$T506&gt;=P$1),P$1,"no")</f>
        <v>no</v>
      </c>
      <c r="Q506" s="21">
        <f>IF(AND($M506&lt;=Q$1,$T506&gt;=Q$1),Q$1,"no")</f>
        <v>2018</v>
      </c>
      <c r="R506" s="21">
        <f t="shared" si="63"/>
        <v>2019</v>
      </c>
      <c r="S506" s="21" t="str">
        <f>IF(AND($M506&lt;=S$1,$T506&gt;=S$1),S$1,"no")</f>
        <v>no</v>
      </c>
      <c r="T506" s="14">
        <v>2019</v>
      </c>
      <c r="U506" s="14" t="s">
        <v>34</v>
      </c>
      <c r="V506" s="17">
        <v>1</v>
      </c>
      <c r="W506" s="14" t="s">
        <v>35</v>
      </c>
      <c r="X506" s="14">
        <v>0</v>
      </c>
      <c r="Y506" s="14">
        <v>1</v>
      </c>
      <c r="Z506" s="14">
        <v>0</v>
      </c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</row>
    <row r="507" spans="1:47" ht="12.75">
      <c r="A507" s="8" t="str">
        <f t="shared" si="56"/>
        <v>noAlicia Bañuelos</v>
      </c>
      <c r="B507" s="8" t="str">
        <f t="shared" si="57"/>
        <v>2019Alicia Bañuelos</v>
      </c>
      <c r="C507" s="8" t="str">
        <f t="shared" si="58"/>
        <v>2018Alicia Bañuelos</v>
      </c>
      <c r="D507" s="8" t="str">
        <f t="shared" si="59"/>
        <v>2017Alicia Bañuelos</v>
      </c>
      <c r="E507" s="8" t="str">
        <f t="shared" si="60"/>
        <v>2016Alicia Bañuelos</v>
      </c>
      <c r="F507" s="8" t="str">
        <f t="shared" si="61"/>
        <v>2015Alicia Bañuelos</v>
      </c>
      <c r="G507" s="14">
        <v>19</v>
      </c>
      <c r="H507" s="12" t="s">
        <v>708</v>
      </c>
      <c r="I507" s="14" t="s">
        <v>709</v>
      </c>
      <c r="J507" s="15">
        <v>42348</v>
      </c>
      <c r="K507" s="14" t="s">
        <v>724</v>
      </c>
      <c r="L507" s="14" t="s">
        <v>711</v>
      </c>
      <c r="M507" s="25">
        <v>2015</v>
      </c>
      <c r="N507" s="21">
        <f t="shared" si="62"/>
        <v>2015</v>
      </c>
      <c r="O507" s="21">
        <f>IF(AND($M507&lt;=O$1,$T507&gt;=O$1),O$1,"no")</f>
        <v>2016</v>
      </c>
      <c r="P507" s="21">
        <f>IF(AND($M507&lt;=P$1,$T507&gt;=P$1),P$1,"no")</f>
        <v>2017</v>
      </c>
      <c r="Q507" s="21">
        <f>IF(AND($M507&lt;=Q$1,$T507&gt;=Q$1),Q$1,"no")</f>
        <v>2018</v>
      </c>
      <c r="R507" s="21">
        <f t="shared" si="63"/>
        <v>2019</v>
      </c>
      <c r="S507" s="21" t="str">
        <f>IF(AND($M507&lt;=S$1,$T507&gt;=S$1),S$1,"no")</f>
        <v>no</v>
      </c>
      <c r="T507" s="14">
        <v>2019</v>
      </c>
      <c r="U507" s="14" t="s">
        <v>34</v>
      </c>
      <c r="V507" s="14">
        <v>1</v>
      </c>
      <c r="W507" s="14" t="s">
        <v>276</v>
      </c>
      <c r="X507" s="14">
        <v>0</v>
      </c>
      <c r="Y507" s="14">
        <v>1</v>
      </c>
      <c r="Z507" s="14">
        <v>0</v>
      </c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</row>
    <row r="508" spans="1:47" ht="12.75">
      <c r="A508" s="8" t="str">
        <f t="shared" si="56"/>
        <v>noÁlida García Peanú Zarate</v>
      </c>
      <c r="B508" s="8" t="str">
        <f t="shared" si="57"/>
        <v>noÁlida García Peanú Zarate</v>
      </c>
      <c r="C508" s="8" t="str">
        <f t="shared" si="58"/>
        <v>noÁlida García Peanú Zarate</v>
      </c>
      <c r="D508" s="8" t="str">
        <f t="shared" si="59"/>
        <v>2017Álida García Peanú Zarate</v>
      </c>
      <c r="E508" s="8" t="str">
        <f t="shared" si="60"/>
        <v>2016Álida García Peanú Zarate</v>
      </c>
      <c r="F508" s="8" t="str">
        <f t="shared" si="61"/>
        <v>2015Álida García Peanú Zarate</v>
      </c>
      <c r="G508" s="14">
        <v>19</v>
      </c>
      <c r="H508" s="12" t="s">
        <v>708</v>
      </c>
      <c r="I508" s="14" t="s">
        <v>709</v>
      </c>
      <c r="J508" s="15">
        <v>42348</v>
      </c>
      <c r="K508" s="14" t="s">
        <v>725</v>
      </c>
      <c r="L508" s="14" t="s">
        <v>711</v>
      </c>
      <c r="M508" s="25">
        <v>2015</v>
      </c>
      <c r="N508" s="21">
        <f t="shared" si="62"/>
        <v>2015</v>
      </c>
      <c r="O508" s="21">
        <f>IF(AND($M508&lt;=O$1,$T508&gt;=O$1),O$1,"no")</f>
        <v>2016</v>
      </c>
      <c r="P508" s="21">
        <f>IF(AND($M508&lt;=P$1,$T508&gt;=P$1),P$1,"no")</f>
        <v>2017</v>
      </c>
      <c r="Q508" s="21" t="str">
        <f>IF(AND($M508&lt;=Q$1,$T508&gt;=Q$1),Q$1,"no")</f>
        <v>no</v>
      </c>
      <c r="R508" s="21" t="str">
        <f t="shared" si="63"/>
        <v>no</v>
      </c>
      <c r="S508" s="21" t="str">
        <f>IF(AND($M508&lt;=S$1,$T508&gt;=S$1),S$1,"no")</f>
        <v>no</v>
      </c>
      <c r="T508" s="14">
        <v>2017</v>
      </c>
      <c r="U508" s="14" t="s">
        <v>34</v>
      </c>
      <c r="V508" s="14">
        <v>1</v>
      </c>
      <c r="W508" s="14" t="s">
        <v>32</v>
      </c>
      <c r="X508" s="14">
        <v>1</v>
      </c>
      <c r="Y508" s="14">
        <v>1</v>
      </c>
      <c r="Z508" s="14">
        <v>0</v>
      </c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</row>
    <row r="509" spans="1:47" ht="12.75">
      <c r="A509" s="8" t="str">
        <f t="shared" si="56"/>
        <v>noMaría Angélica Torrontegui</v>
      </c>
      <c r="B509" s="8" t="str">
        <f t="shared" si="57"/>
        <v>2019María Angélica Torrontegui</v>
      </c>
      <c r="C509" s="8" t="str">
        <f t="shared" si="58"/>
        <v>2018María Angélica Torrontegui</v>
      </c>
      <c r="D509" s="8" t="str">
        <f t="shared" si="59"/>
        <v>2017María Angélica Torrontegui</v>
      </c>
      <c r="E509" s="8" t="str">
        <f t="shared" si="60"/>
        <v>noMaría Angélica Torrontegui</v>
      </c>
      <c r="F509" s="8" t="str">
        <f t="shared" si="61"/>
        <v>noMaría Angélica Torrontegui</v>
      </c>
      <c r="G509" s="14">
        <v>19</v>
      </c>
      <c r="H509" s="12" t="s">
        <v>708</v>
      </c>
      <c r="I509" s="14" t="s">
        <v>709</v>
      </c>
      <c r="J509" s="15">
        <v>42348</v>
      </c>
      <c r="K509" s="14" t="s">
        <v>726</v>
      </c>
      <c r="L509" s="14" t="s">
        <v>711</v>
      </c>
      <c r="M509" s="25">
        <v>2017</v>
      </c>
      <c r="N509" s="21" t="str">
        <f t="shared" si="62"/>
        <v>no</v>
      </c>
      <c r="O509" s="21" t="str">
        <f>IF(AND($M509&lt;=O$1,$T509&gt;=O$1),O$1,"no")</f>
        <v>no</v>
      </c>
      <c r="P509" s="21">
        <f>IF(AND($M509&lt;=P$1,$T509&gt;=P$1),P$1,"no")</f>
        <v>2017</v>
      </c>
      <c r="Q509" s="21">
        <f>IF(AND($M509&lt;=Q$1,$T509&gt;=Q$1),Q$1,"no")</f>
        <v>2018</v>
      </c>
      <c r="R509" s="21">
        <f t="shared" si="63"/>
        <v>2019</v>
      </c>
      <c r="S509" s="21" t="str">
        <f>IF(AND($M509&lt;=S$1,$T509&gt;=S$1),S$1,"no")</f>
        <v>no</v>
      </c>
      <c r="T509" s="14">
        <v>2019</v>
      </c>
      <c r="U509" s="14" t="s">
        <v>34</v>
      </c>
      <c r="V509" s="14">
        <v>1</v>
      </c>
      <c r="W509" s="14" t="s">
        <v>32</v>
      </c>
      <c r="X509" s="14">
        <v>0</v>
      </c>
      <c r="Y509" s="14">
        <v>1</v>
      </c>
      <c r="Z509" s="14">
        <v>0</v>
      </c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</row>
    <row r="510" spans="1:47" ht="12.75">
      <c r="A510" s="8" t="str">
        <f t="shared" si="56"/>
        <v>noMarcelo Amitrano</v>
      </c>
      <c r="B510" s="8" t="str">
        <f t="shared" si="57"/>
        <v>noMarcelo Amitrano</v>
      </c>
      <c r="C510" s="8" t="str">
        <f t="shared" si="58"/>
        <v>noMarcelo Amitrano</v>
      </c>
      <c r="D510" s="8" t="str">
        <f t="shared" si="59"/>
        <v>2017Marcelo Amitrano</v>
      </c>
      <c r="E510" s="8" t="str">
        <f t="shared" si="60"/>
        <v>2016Marcelo Amitrano</v>
      </c>
      <c r="F510" s="8" t="str">
        <f t="shared" si="61"/>
        <v>2015Marcelo Amitrano</v>
      </c>
      <c r="G510" s="14">
        <v>19</v>
      </c>
      <c r="H510" s="12" t="s">
        <v>708</v>
      </c>
      <c r="I510" s="14" t="s">
        <v>709</v>
      </c>
      <c r="J510" s="15">
        <v>42348</v>
      </c>
      <c r="K510" s="14" t="s">
        <v>920</v>
      </c>
      <c r="L510" s="14" t="s">
        <v>711</v>
      </c>
      <c r="M510" s="25">
        <v>2015</v>
      </c>
      <c r="N510" s="21">
        <f t="shared" si="62"/>
        <v>2015</v>
      </c>
      <c r="O510" s="21">
        <f>IF(AND($M510&lt;=O$1,$T510&gt;=O$1),O$1,"no")</f>
        <v>2016</v>
      </c>
      <c r="P510" s="21">
        <f>IF(AND($M510&lt;=P$1,$T510&gt;=P$1),P$1,"no")</f>
        <v>2017</v>
      </c>
      <c r="Q510" s="21" t="str">
        <f>IF(AND($M510&lt;=Q$1,$T510&gt;=Q$1),Q$1,"no")</f>
        <v>no</v>
      </c>
      <c r="R510" s="21" t="str">
        <f t="shared" si="63"/>
        <v>no</v>
      </c>
      <c r="S510" s="21" t="str">
        <f>IF(AND($M510&lt;=S$1,$T510&gt;=S$1),S$1,"no")</f>
        <v>no</v>
      </c>
      <c r="T510" s="14">
        <v>2017</v>
      </c>
      <c r="U510" s="14" t="s">
        <v>18</v>
      </c>
      <c r="V510" s="17">
        <v>0</v>
      </c>
      <c r="W510" s="14" t="s">
        <v>27</v>
      </c>
      <c r="X510" s="14">
        <v>1</v>
      </c>
      <c r="Y510" s="14">
        <v>1</v>
      </c>
      <c r="Z510" s="14">
        <v>0</v>
      </c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</row>
    <row r="511" spans="1:47" ht="12.75">
      <c r="A511" s="8" t="str">
        <f t="shared" si="56"/>
        <v>noNatalia Spinuzza</v>
      </c>
      <c r="B511" s="8" t="str">
        <f t="shared" si="57"/>
        <v>noNatalia Spinuzza</v>
      </c>
      <c r="C511" s="8" t="str">
        <f t="shared" si="58"/>
        <v>2018Natalia Spinuzza</v>
      </c>
      <c r="D511" s="8" t="str">
        <f t="shared" si="59"/>
        <v>2017Natalia Spinuzza</v>
      </c>
      <c r="E511" s="8" t="str">
        <f t="shared" si="60"/>
        <v>noNatalia Spinuzza</v>
      </c>
      <c r="F511" s="8" t="str">
        <f t="shared" si="61"/>
        <v>noNatalia Spinuzza</v>
      </c>
      <c r="G511" s="14">
        <v>19</v>
      </c>
      <c r="H511" s="12" t="s">
        <v>708</v>
      </c>
      <c r="I511" s="14" t="s">
        <v>709</v>
      </c>
      <c r="J511" s="15">
        <v>42348</v>
      </c>
      <c r="K511" s="14" t="s">
        <v>727</v>
      </c>
      <c r="L511" s="14" t="s">
        <v>711</v>
      </c>
      <c r="M511" s="25">
        <v>2017</v>
      </c>
      <c r="N511" s="21" t="str">
        <f t="shared" si="62"/>
        <v>no</v>
      </c>
      <c r="O511" s="21" t="str">
        <f>IF(AND($M511&lt;=O$1,$T511&gt;=O$1),O$1,"no")</f>
        <v>no</v>
      </c>
      <c r="P511" s="21">
        <f>IF(AND($M511&lt;=P$1,$T511&gt;=P$1),P$1,"no")</f>
        <v>2017</v>
      </c>
      <c r="Q511" s="21">
        <f>IF(AND($M511&lt;=Q$1,$T511&gt;=Q$1),Q$1,"no")</f>
        <v>2018</v>
      </c>
      <c r="R511" s="21" t="str">
        <f t="shared" si="63"/>
        <v>no</v>
      </c>
      <c r="S511" s="21" t="str">
        <f>IF(AND($M511&lt;=S$1,$T511&gt;=S$1),S$1,"no")</f>
        <v>no</v>
      </c>
      <c r="T511" s="14">
        <v>2018</v>
      </c>
      <c r="U511" s="14" t="s">
        <v>34</v>
      </c>
      <c r="V511" s="17">
        <v>1</v>
      </c>
      <c r="W511" s="14" t="s">
        <v>27</v>
      </c>
      <c r="X511" s="14">
        <v>1</v>
      </c>
      <c r="Y511" s="14">
        <v>1</v>
      </c>
      <c r="Z511" s="14">
        <v>0</v>
      </c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</row>
    <row r="512" spans="1:47" ht="12.75">
      <c r="A512" s="8" t="str">
        <f t="shared" si="56"/>
        <v>noMaría Paulina Calderón</v>
      </c>
      <c r="B512" s="8" t="str">
        <f t="shared" si="57"/>
        <v>2019María Paulina Calderón</v>
      </c>
      <c r="C512" s="8" t="str">
        <f t="shared" si="58"/>
        <v>2018María Paulina Calderón</v>
      </c>
      <c r="D512" s="8" t="str">
        <f t="shared" si="59"/>
        <v>noMaría Paulina Calderón</v>
      </c>
      <c r="E512" s="8" t="str">
        <f t="shared" si="60"/>
        <v>noMaría Paulina Calderón</v>
      </c>
      <c r="F512" s="8" t="str">
        <f t="shared" si="61"/>
        <v>noMaría Paulina Calderón</v>
      </c>
      <c r="G512" s="14">
        <v>19</v>
      </c>
      <c r="H512" s="12" t="s">
        <v>708</v>
      </c>
      <c r="I512" s="14" t="s">
        <v>709</v>
      </c>
      <c r="J512" s="15">
        <v>42348</v>
      </c>
      <c r="K512" s="14" t="s">
        <v>728</v>
      </c>
      <c r="L512" s="14" t="s">
        <v>711</v>
      </c>
      <c r="M512" s="25">
        <v>2018</v>
      </c>
      <c r="N512" s="21" t="str">
        <f t="shared" si="62"/>
        <v>no</v>
      </c>
      <c r="O512" s="21" t="str">
        <f>IF(AND($M512&lt;=O$1,$T512&gt;=O$1),O$1,"no")</f>
        <v>no</v>
      </c>
      <c r="P512" s="21" t="str">
        <f>IF(AND($M512&lt;=P$1,$T512&gt;=P$1),P$1,"no")</f>
        <v>no</v>
      </c>
      <c r="Q512" s="21">
        <f>IF(AND($M512&lt;=Q$1,$T512&gt;=Q$1),Q$1,"no")</f>
        <v>2018</v>
      </c>
      <c r="R512" s="21">
        <f t="shared" si="63"/>
        <v>2019</v>
      </c>
      <c r="S512" s="21" t="str">
        <f>IF(AND($M512&lt;=S$1,$T512&gt;=S$1),S$1,"no")</f>
        <v>no</v>
      </c>
      <c r="T512" s="14">
        <v>2019</v>
      </c>
      <c r="U512" s="14" t="s">
        <v>34</v>
      </c>
      <c r="V512" s="14">
        <v>1</v>
      </c>
      <c r="W512" s="14" t="s">
        <v>27</v>
      </c>
      <c r="X512" s="14">
        <v>0</v>
      </c>
      <c r="Y512" s="14">
        <v>1</v>
      </c>
      <c r="Z512" s="14">
        <v>0</v>
      </c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</row>
    <row r="513" spans="1:47" ht="12.75">
      <c r="A513" s="8" t="str">
        <f t="shared" si="56"/>
        <v>noBeatriz Alagia</v>
      </c>
      <c r="B513" s="8" t="str">
        <f t="shared" si="57"/>
        <v>noBeatriz Alagia</v>
      </c>
      <c r="C513" s="8" t="str">
        <f t="shared" si="58"/>
        <v>noBeatriz Alagia</v>
      </c>
      <c r="D513" s="8" t="str">
        <f t="shared" si="59"/>
        <v>noBeatriz Alagia</v>
      </c>
      <c r="E513" s="8" t="str">
        <f t="shared" si="60"/>
        <v>2016Beatriz Alagia</v>
      </c>
      <c r="F513" s="8" t="str">
        <f t="shared" si="61"/>
        <v>2015Beatriz Alagia</v>
      </c>
      <c r="G513" s="14">
        <v>19</v>
      </c>
      <c r="H513" s="12" t="s">
        <v>708</v>
      </c>
      <c r="I513" s="14" t="s">
        <v>709</v>
      </c>
      <c r="J513" s="15">
        <v>42348</v>
      </c>
      <c r="K513" s="14" t="s">
        <v>729</v>
      </c>
      <c r="L513" s="14" t="s">
        <v>711</v>
      </c>
      <c r="M513" s="25">
        <v>2015</v>
      </c>
      <c r="N513" s="21">
        <f t="shared" si="62"/>
        <v>2015</v>
      </c>
      <c r="O513" s="21">
        <f>IF(AND($M513&lt;=O$1,$T513&gt;=O$1),O$1,"no")</f>
        <v>2016</v>
      </c>
      <c r="P513" s="21" t="str">
        <f>IF(AND($M513&lt;=P$1,$T513&gt;=P$1),P$1,"no")</f>
        <v>no</v>
      </c>
      <c r="Q513" s="21" t="str">
        <f>IF(AND($M513&lt;=Q$1,$T513&gt;=Q$1),Q$1,"no")</f>
        <v>no</v>
      </c>
      <c r="R513" s="21" t="str">
        <f t="shared" si="63"/>
        <v>no</v>
      </c>
      <c r="S513" s="21" t="str">
        <f>IF(AND($M513&lt;=S$1,$T513&gt;=S$1),S$1,"no")</f>
        <v>no</v>
      </c>
      <c r="T513" s="14">
        <v>2016</v>
      </c>
      <c r="U513" s="14" t="s">
        <v>34</v>
      </c>
      <c r="V513" s="14">
        <v>1</v>
      </c>
      <c r="W513" s="14" t="s">
        <v>23</v>
      </c>
      <c r="X513" s="14">
        <v>1</v>
      </c>
      <c r="Y513" s="14">
        <v>1</v>
      </c>
      <c r="Z513" s="14">
        <v>0</v>
      </c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</row>
    <row r="514" spans="1:47" ht="12.75">
      <c r="A514" s="8" t="str">
        <f t="shared" si="56"/>
        <v>noErnesto Nader Ali</v>
      </c>
      <c r="B514" s="8" t="str">
        <f t="shared" si="57"/>
        <v>noErnesto Nader Ali</v>
      </c>
      <c r="C514" s="8" t="str">
        <f t="shared" si="58"/>
        <v>2018Ernesto Nader Ali</v>
      </c>
      <c r="D514" s="8" t="str">
        <f t="shared" si="59"/>
        <v>2017Ernesto Nader Ali</v>
      </c>
      <c r="E514" s="8" t="str">
        <f t="shared" si="60"/>
        <v>noErnesto Nader Ali</v>
      </c>
      <c r="F514" s="8" t="str">
        <f t="shared" si="61"/>
        <v>noErnesto Nader Ali</v>
      </c>
      <c r="G514" s="14">
        <v>19</v>
      </c>
      <c r="H514" s="12" t="s">
        <v>708</v>
      </c>
      <c r="I514" s="14" t="s">
        <v>709</v>
      </c>
      <c r="J514" s="15">
        <v>42348</v>
      </c>
      <c r="K514" s="14" t="s">
        <v>730</v>
      </c>
      <c r="L514" s="14" t="s">
        <v>711</v>
      </c>
      <c r="M514" s="25">
        <v>2017</v>
      </c>
      <c r="N514" s="21" t="str">
        <f t="shared" si="62"/>
        <v>no</v>
      </c>
      <c r="O514" s="21" t="str">
        <f>IF(AND($M514&lt;=O$1,$T514&gt;=O$1),O$1,"no")</f>
        <v>no</v>
      </c>
      <c r="P514" s="21">
        <f>IF(AND($M514&lt;=P$1,$T514&gt;=P$1),P$1,"no")</f>
        <v>2017</v>
      </c>
      <c r="Q514" s="21">
        <f>IF(AND($M514&lt;=Q$1,$T514&gt;=Q$1),Q$1,"no")</f>
        <v>2018</v>
      </c>
      <c r="R514" s="21" t="str">
        <f t="shared" si="63"/>
        <v>no</v>
      </c>
      <c r="S514" s="21" t="str">
        <f>IF(AND($M514&lt;=S$1,$T514&gt;=S$1),S$1,"no")</f>
        <v>no</v>
      </c>
      <c r="T514" s="14">
        <v>2018</v>
      </c>
      <c r="U514" s="14" t="s">
        <v>18</v>
      </c>
      <c r="V514" s="14">
        <v>0</v>
      </c>
      <c r="W514" s="14" t="s">
        <v>23</v>
      </c>
      <c r="X514" s="14">
        <v>1</v>
      </c>
      <c r="Y514" s="14">
        <v>1</v>
      </c>
      <c r="Z514" s="14">
        <v>0</v>
      </c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</row>
    <row r="515" spans="1:47" ht="12.75">
      <c r="A515" s="8" t="str">
        <f t="shared" ref="A515:A578" si="64">CONCATENATE(S515,K515)</f>
        <v>noDiego González</v>
      </c>
      <c r="B515" s="8" t="str">
        <f t="shared" ref="B515:B578" si="65">CONCATENATE(R515,K515)</f>
        <v>2019Diego González</v>
      </c>
      <c r="C515" s="8" t="str">
        <f t="shared" ref="C515:C578" si="66">CONCATENATE(Q515,K515)</f>
        <v>2018Diego González</v>
      </c>
      <c r="D515" s="8" t="str">
        <f t="shared" ref="D515:D578" si="67">CONCATENATE(P515,K515)</f>
        <v>noDiego González</v>
      </c>
      <c r="E515" s="8" t="str">
        <f t="shared" ref="E515:E578" si="68">CONCATENATE(O515,K515)</f>
        <v>noDiego González</v>
      </c>
      <c r="F515" s="8" t="str">
        <f t="shared" ref="F515:F578" si="69">CONCATENATE(N515,K515)</f>
        <v>noDiego González</v>
      </c>
      <c r="G515" s="14">
        <v>19</v>
      </c>
      <c r="H515" s="12" t="s">
        <v>708</v>
      </c>
      <c r="I515" s="14" t="s">
        <v>709</v>
      </c>
      <c r="J515" s="15">
        <v>42348</v>
      </c>
      <c r="K515" s="14" t="s">
        <v>921</v>
      </c>
      <c r="L515" s="14" t="s">
        <v>711</v>
      </c>
      <c r="M515" s="25">
        <v>2018</v>
      </c>
      <c r="N515" s="21" t="str">
        <f t="shared" ref="N515:N578" si="70">IF(AND($M515&lt;=N$1,$T515&gt;=N$1),N$1,"no")</f>
        <v>no</v>
      </c>
      <c r="O515" s="21" t="str">
        <f>IF(AND($M515&lt;=O$1,$T515&gt;=O$1),O$1,"no")</f>
        <v>no</v>
      </c>
      <c r="P515" s="21" t="str">
        <f>IF(AND($M515&lt;=P$1,$T515&gt;=P$1),P$1,"no")</f>
        <v>no</v>
      </c>
      <c r="Q515" s="21">
        <f>IF(AND($M515&lt;=Q$1,$T515&gt;=Q$1),Q$1,"no")</f>
        <v>2018</v>
      </c>
      <c r="R515" s="21">
        <f t="shared" ref="R515:R578" si="71">IF(AND($M515&lt;R$1,$T515&gt;=R$1),R$1,"no")</f>
        <v>2019</v>
      </c>
      <c r="S515" s="21" t="str">
        <f>IF(AND($M515&lt;=S$1,$T515&gt;=S$1),S$1,"no")</f>
        <v>no</v>
      </c>
      <c r="T515" s="14">
        <v>2019</v>
      </c>
      <c r="U515" s="14" t="s">
        <v>18</v>
      </c>
      <c r="V515" s="14">
        <v>0</v>
      </c>
      <c r="W515" s="14" t="s">
        <v>23</v>
      </c>
      <c r="X515" s="14">
        <v>1</v>
      </c>
      <c r="Y515" s="14">
        <v>1</v>
      </c>
      <c r="Z515" s="14">
        <v>0</v>
      </c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</row>
    <row r="516" spans="1:47" ht="12.75">
      <c r="A516" s="8" t="str">
        <f t="shared" si="64"/>
        <v>noErnesto Nader Ali</v>
      </c>
      <c r="B516" s="8" t="str">
        <f t="shared" si="65"/>
        <v>noErnesto Nader Ali</v>
      </c>
      <c r="C516" s="8" t="str">
        <f t="shared" si="66"/>
        <v>noErnesto Nader Ali</v>
      </c>
      <c r="D516" s="8" t="str">
        <f t="shared" si="67"/>
        <v>noErnesto Nader Ali</v>
      </c>
      <c r="E516" s="8" t="str">
        <f t="shared" si="68"/>
        <v>noErnesto Nader Ali</v>
      </c>
      <c r="F516" s="8" t="str">
        <f t="shared" si="69"/>
        <v>noErnesto Nader Ali</v>
      </c>
      <c r="G516" s="14">
        <v>19</v>
      </c>
      <c r="H516" s="12" t="s">
        <v>708</v>
      </c>
      <c r="I516" s="14" t="s">
        <v>709</v>
      </c>
      <c r="J516" s="15">
        <v>42348</v>
      </c>
      <c r="K516" s="14" t="s">
        <v>730</v>
      </c>
      <c r="L516" s="14" t="s">
        <v>711</v>
      </c>
      <c r="M516" s="25">
        <v>2019</v>
      </c>
      <c r="N516" s="21" t="str">
        <f t="shared" si="70"/>
        <v>no</v>
      </c>
      <c r="O516" s="21" t="str">
        <f>IF(AND($M516&lt;=O$1,$T516&gt;=O$1),O$1,"no")</f>
        <v>no</v>
      </c>
      <c r="P516" s="21" t="str">
        <f>IF(AND($M516&lt;=P$1,$T516&gt;=P$1),P$1,"no")</f>
        <v>no</v>
      </c>
      <c r="Q516" s="21" t="str">
        <f>IF(AND($M516&lt;=Q$1,$T516&gt;=Q$1),Q$1,"no")</f>
        <v>no</v>
      </c>
      <c r="R516" s="21" t="str">
        <f t="shared" si="71"/>
        <v>no</v>
      </c>
      <c r="S516" s="21" t="str">
        <f>IF(AND($M516&lt;=S$1,$T516&gt;=S$1),S$1,"no")</f>
        <v>no</v>
      </c>
      <c r="T516" s="14">
        <v>2019</v>
      </c>
      <c r="U516" s="14" t="s">
        <v>18</v>
      </c>
      <c r="V516" s="14">
        <v>0</v>
      </c>
      <c r="W516" s="14" t="s">
        <v>23</v>
      </c>
      <c r="X516" s="14">
        <v>0</v>
      </c>
      <c r="Y516" s="14">
        <v>1</v>
      </c>
      <c r="Z516" s="14">
        <v>0</v>
      </c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</row>
    <row r="517" spans="1:47" ht="12.75">
      <c r="A517" s="8" t="str">
        <f t="shared" si="64"/>
        <v>noFelipe Tomasevich</v>
      </c>
      <c r="B517" s="8" t="str">
        <f t="shared" si="65"/>
        <v>2019Felipe Tomasevich</v>
      </c>
      <c r="C517" s="8" t="str">
        <f t="shared" si="66"/>
        <v>2018Felipe Tomasevich</v>
      </c>
      <c r="D517" s="8" t="str">
        <f t="shared" si="67"/>
        <v>2017Felipe Tomasevich</v>
      </c>
      <c r="E517" s="8" t="str">
        <f t="shared" si="68"/>
        <v>2016Felipe Tomasevich</v>
      </c>
      <c r="F517" s="8" t="str">
        <f t="shared" si="69"/>
        <v>2015Felipe Tomasevich</v>
      </c>
      <c r="G517" s="14">
        <v>19</v>
      </c>
      <c r="H517" s="12" t="s">
        <v>708</v>
      </c>
      <c r="I517" s="14" t="s">
        <v>709</v>
      </c>
      <c r="J517" s="15">
        <v>42348</v>
      </c>
      <c r="K517" s="14" t="s">
        <v>731</v>
      </c>
      <c r="L517" s="14" t="s">
        <v>711</v>
      </c>
      <c r="M517" s="25">
        <v>2015</v>
      </c>
      <c r="N517" s="21">
        <f t="shared" si="70"/>
        <v>2015</v>
      </c>
      <c r="O517" s="21">
        <f>IF(AND($M517&lt;=O$1,$T517&gt;=O$1),O$1,"no")</f>
        <v>2016</v>
      </c>
      <c r="P517" s="21">
        <f>IF(AND($M517&lt;=P$1,$T517&gt;=P$1),P$1,"no")</f>
        <v>2017</v>
      </c>
      <c r="Q517" s="21">
        <f>IF(AND($M517&lt;=Q$1,$T517&gt;=Q$1),Q$1,"no")</f>
        <v>2018</v>
      </c>
      <c r="R517" s="21">
        <f t="shared" si="71"/>
        <v>2019</v>
      </c>
      <c r="S517" s="21" t="str">
        <f>IF(AND($M517&lt;=S$1,$T517&gt;=S$1),S$1,"no")</f>
        <v>no</v>
      </c>
      <c r="T517" s="14">
        <v>2019</v>
      </c>
      <c r="U517" s="14" t="s">
        <v>18</v>
      </c>
      <c r="V517" s="14">
        <v>0</v>
      </c>
      <c r="W517" s="14" t="s">
        <v>732</v>
      </c>
      <c r="X517" s="14">
        <v>0</v>
      </c>
      <c r="Y517" s="14">
        <v>1</v>
      </c>
      <c r="Z517" s="14">
        <v>0</v>
      </c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</row>
    <row r="518" spans="1:47" ht="12.75">
      <c r="A518" s="8" t="str">
        <f t="shared" si="64"/>
        <v>noEduardo Mones Ruiz</v>
      </c>
      <c r="B518" s="8" t="str">
        <f t="shared" si="65"/>
        <v>2019Eduardo Mones Ruiz</v>
      </c>
      <c r="C518" s="8" t="str">
        <f t="shared" si="66"/>
        <v>2018Eduardo Mones Ruiz</v>
      </c>
      <c r="D518" s="8" t="str">
        <f t="shared" si="67"/>
        <v>2017Eduardo Mones Ruiz</v>
      </c>
      <c r="E518" s="8" t="str">
        <f t="shared" si="68"/>
        <v>2016Eduardo Mones Ruiz</v>
      </c>
      <c r="F518" s="8" t="str">
        <f t="shared" si="69"/>
        <v>2015Eduardo Mones Ruiz</v>
      </c>
      <c r="G518" s="14">
        <v>19</v>
      </c>
      <c r="H518" s="12" t="s">
        <v>708</v>
      </c>
      <c r="I518" s="14" t="s">
        <v>709</v>
      </c>
      <c r="J518" s="15">
        <v>42348</v>
      </c>
      <c r="K518" s="14" t="s">
        <v>733</v>
      </c>
      <c r="L518" s="14" t="s">
        <v>711</v>
      </c>
      <c r="M518" s="25">
        <v>2015</v>
      </c>
      <c r="N518" s="21">
        <f t="shared" si="70"/>
        <v>2015</v>
      </c>
      <c r="O518" s="21">
        <f>IF(AND($M518&lt;=O$1,$T518&gt;=O$1),O$1,"no")</f>
        <v>2016</v>
      </c>
      <c r="P518" s="21">
        <f>IF(AND($M518&lt;=P$1,$T518&gt;=P$1),P$1,"no")</f>
        <v>2017</v>
      </c>
      <c r="Q518" s="21">
        <f>IF(AND($M518&lt;=Q$1,$T518&gt;=Q$1),Q$1,"no")</f>
        <v>2018</v>
      </c>
      <c r="R518" s="21">
        <f t="shared" si="71"/>
        <v>2019</v>
      </c>
      <c r="S518" s="21" t="str">
        <f>IF(AND($M518&lt;=S$1,$T518&gt;=S$1),S$1,"no")</f>
        <v>no</v>
      </c>
      <c r="T518" s="14">
        <v>2019</v>
      </c>
      <c r="U518" s="14" t="s">
        <v>18</v>
      </c>
      <c r="V518" s="14">
        <v>0</v>
      </c>
      <c r="W518" s="14" t="s">
        <v>734</v>
      </c>
      <c r="X518" s="14">
        <v>0</v>
      </c>
      <c r="Y518" s="14">
        <v>1</v>
      </c>
      <c r="Z518" s="14">
        <v>0</v>
      </c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</row>
    <row r="519" spans="1:47" ht="12.75">
      <c r="A519" s="8" t="str">
        <f t="shared" si="64"/>
        <v>noNatalia Zabala Chacur</v>
      </c>
      <c r="B519" s="8" t="str">
        <f t="shared" si="65"/>
        <v>2019Natalia Zabala Chacur</v>
      </c>
      <c r="C519" s="8" t="str">
        <f t="shared" si="66"/>
        <v>2018Natalia Zabala Chacur</v>
      </c>
      <c r="D519" s="8" t="str">
        <f t="shared" si="67"/>
        <v>2017Natalia Zabala Chacur</v>
      </c>
      <c r="E519" s="8" t="str">
        <f t="shared" si="68"/>
        <v>2016Natalia Zabala Chacur</v>
      </c>
      <c r="F519" s="8" t="str">
        <f t="shared" si="69"/>
        <v>2015Natalia Zabala Chacur</v>
      </c>
      <c r="G519" s="14">
        <v>19</v>
      </c>
      <c r="H519" s="12" t="s">
        <v>708</v>
      </c>
      <c r="I519" s="14" t="s">
        <v>709</v>
      </c>
      <c r="J519" s="15">
        <v>42348</v>
      </c>
      <c r="K519" s="14" t="s">
        <v>735</v>
      </c>
      <c r="L519" s="14" t="s">
        <v>711</v>
      </c>
      <c r="M519" s="25">
        <v>2015</v>
      </c>
      <c r="N519" s="21">
        <f t="shared" si="70"/>
        <v>2015</v>
      </c>
      <c r="O519" s="21">
        <f>IF(AND($M519&lt;=O$1,$T519&gt;=O$1),O$1,"no")</f>
        <v>2016</v>
      </c>
      <c r="P519" s="21">
        <f>IF(AND($M519&lt;=P$1,$T519&gt;=P$1),P$1,"no")</f>
        <v>2017</v>
      </c>
      <c r="Q519" s="21">
        <f>IF(AND($M519&lt;=Q$1,$T519&gt;=Q$1),Q$1,"no")</f>
        <v>2018</v>
      </c>
      <c r="R519" s="21">
        <f t="shared" si="71"/>
        <v>2019</v>
      </c>
      <c r="S519" s="21" t="str">
        <f>IF(AND($M519&lt;=S$1,$T519&gt;=S$1),S$1,"no")</f>
        <v>no</v>
      </c>
      <c r="T519" s="14">
        <v>2019</v>
      </c>
      <c r="U519" s="14" t="s">
        <v>34</v>
      </c>
      <c r="V519" s="14">
        <v>1</v>
      </c>
      <c r="W519" s="14" t="s">
        <v>736</v>
      </c>
      <c r="X519" s="14">
        <v>0</v>
      </c>
      <c r="Y519" s="14">
        <v>1</v>
      </c>
      <c r="Z519" s="14">
        <v>0</v>
      </c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</row>
    <row r="520" spans="1:47" ht="12.75">
      <c r="A520" s="8" t="str">
        <f t="shared" si="64"/>
        <v>2020Natalia Zabala Chacur</v>
      </c>
      <c r="B520" s="8" t="str">
        <f t="shared" si="65"/>
        <v>noNatalia Zabala Chacur</v>
      </c>
      <c r="C520" s="8" t="str">
        <f t="shared" si="66"/>
        <v>noNatalia Zabala Chacur</v>
      </c>
      <c r="D520" s="8" t="str">
        <f t="shared" si="67"/>
        <v>noNatalia Zabala Chacur</v>
      </c>
      <c r="E520" s="8" t="str">
        <f t="shared" si="68"/>
        <v>noNatalia Zabala Chacur</v>
      </c>
      <c r="F520" s="8" t="str">
        <f t="shared" si="69"/>
        <v>noNatalia Zabala Chacur</v>
      </c>
      <c r="G520" s="14">
        <v>19</v>
      </c>
      <c r="H520" s="10" t="s">
        <v>708</v>
      </c>
      <c r="I520" s="9" t="s">
        <v>709</v>
      </c>
      <c r="J520" s="11">
        <v>43808</v>
      </c>
      <c r="K520" s="9" t="s">
        <v>735</v>
      </c>
      <c r="L520" s="9" t="s">
        <v>922</v>
      </c>
      <c r="M520" s="25">
        <v>2019</v>
      </c>
      <c r="N520" s="21" t="str">
        <f t="shared" si="70"/>
        <v>no</v>
      </c>
      <c r="O520" s="21" t="str">
        <f>IF(AND($M520&lt;=O$1,$T520&gt;=O$1),O$1,"no")</f>
        <v>no</v>
      </c>
      <c r="P520" s="21" t="str">
        <f>IF(AND($M520&lt;=P$1,$T520&gt;=P$1),P$1,"no")</f>
        <v>no</v>
      </c>
      <c r="Q520" s="21" t="str">
        <f>IF(AND($M520&lt;=Q$1,$T520&gt;=Q$1),Q$1,"no")</f>
        <v>no</v>
      </c>
      <c r="R520" s="21" t="str">
        <f t="shared" si="71"/>
        <v>no</v>
      </c>
      <c r="S520" s="21">
        <f>IF(AND($M520&lt;=S$1,$T520&gt;=S$1),S$1,"no")</f>
        <v>2020</v>
      </c>
      <c r="T520" s="9" t="s">
        <v>50</v>
      </c>
      <c r="U520" s="9" t="s">
        <v>34</v>
      </c>
      <c r="V520" s="9">
        <v>1</v>
      </c>
      <c r="W520" s="9" t="s">
        <v>45</v>
      </c>
      <c r="X520" s="9">
        <v>0</v>
      </c>
      <c r="Y520" s="9">
        <v>1</v>
      </c>
      <c r="Z520" s="9">
        <v>0</v>
      </c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</row>
    <row r="521" spans="1:47" ht="12.75">
      <c r="A521" s="8" t="str">
        <f t="shared" si="64"/>
        <v>2020Alberto José Rodriguez Sáa</v>
      </c>
      <c r="B521" s="8" t="str">
        <f t="shared" si="65"/>
        <v>noAlberto José Rodriguez Sáa</v>
      </c>
      <c r="C521" s="8" t="str">
        <f t="shared" si="66"/>
        <v>noAlberto José Rodriguez Sáa</v>
      </c>
      <c r="D521" s="8" t="str">
        <f t="shared" si="67"/>
        <v>noAlberto José Rodriguez Sáa</v>
      </c>
      <c r="E521" s="8" t="str">
        <f t="shared" si="68"/>
        <v>noAlberto José Rodriguez Sáa</v>
      </c>
      <c r="F521" s="8" t="str">
        <f t="shared" si="69"/>
        <v>noAlberto José Rodriguez Sáa</v>
      </c>
      <c r="G521" s="14">
        <v>19</v>
      </c>
      <c r="H521" s="10" t="s">
        <v>708</v>
      </c>
      <c r="I521" s="9" t="s">
        <v>709</v>
      </c>
      <c r="J521" s="11">
        <v>43808</v>
      </c>
      <c r="K521" s="9" t="s">
        <v>737</v>
      </c>
      <c r="L521" s="9" t="s">
        <v>922</v>
      </c>
      <c r="M521" s="25">
        <v>2019</v>
      </c>
      <c r="N521" s="21" t="str">
        <f t="shared" si="70"/>
        <v>no</v>
      </c>
      <c r="O521" s="21" t="str">
        <f>IF(AND($M521&lt;=O$1,$T521&gt;=O$1),O$1,"no")</f>
        <v>no</v>
      </c>
      <c r="P521" s="21" t="str">
        <f>IF(AND($M521&lt;=P$1,$T521&gt;=P$1),P$1,"no")</f>
        <v>no</v>
      </c>
      <c r="Q521" s="21" t="str">
        <f>IF(AND($M521&lt;=Q$1,$T521&gt;=Q$1),Q$1,"no")</f>
        <v>no</v>
      </c>
      <c r="R521" s="21" t="str">
        <f t="shared" si="71"/>
        <v>no</v>
      </c>
      <c r="S521" s="21">
        <f>IF(AND($M521&lt;=S$1,$T521&gt;=S$1),S$1,"no")</f>
        <v>2020</v>
      </c>
      <c r="T521" s="9" t="s">
        <v>50</v>
      </c>
      <c r="U521" s="9" t="s">
        <v>18</v>
      </c>
      <c r="V521" s="9">
        <v>0</v>
      </c>
      <c r="W521" s="9" t="s">
        <v>122</v>
      </c>
      <c r="X521" s="9">
        <v>0</v>
      </c>
      <c r="Y521" s="9">
        <v>0</v>
      </c>
      <c r="Z521" s="9">
        <v>1</v>
      </c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</row>
    <row r="522" spans="1:47" ht="12.75">
      <c r="A522" s="8" t="str">
        <f t="shared" si="64"/>
        <v>2020Felipe Lavandeira</v>
      </c>
      <c r="B522" s="8" t="str">
        <f t="shared" si="65"/>
        <v>noFelipe Lavandeira</v>
      </c>
      <c r="C522" s="8" t="str">
        <f t="shared" si="66"/>
        <v>noFelipe Lavandeira</v>
      </c>
      <c r="D522" s="8" t="str">
        <f t="shared" si="67"/>
        <v>noFelipe Lavandeira</v>
      </c>
      <c r="E522" s="8" t="str">
        <f t="shared" si="68"/>
        <v>noFelipe Lavandeira</v>
      </c>
      <c r="F522" s="8" t="str">
        <f t="shared" si="69"/>
        <v>noFelipe Lavandeira</v>
      </c>
      <c r="G522" s="14">
        <v>19</v>
      </c>
      <c r="H522" s="10" t="s">
        <v>708</v>
      </c>
      <c r="I522" s="9" t="s">
        <v>709</v>
      </c>
      <c r="J522" s="11">
        <v>43808</v>
      </c>
      <c r="K522" s="9" t="s">
        <v>738</v>
      </c>
      <c r="L522" s="9" t="s">
        <v>922</v>
      </c>
      <c r="M522" s="25">
        <v>2019</v>
      </c>
      <c r="N522" s="21" t="str">
        <f t="shared" si="70"/>
        <v>no</v>
      </c>
      <c r="O522" s="21" t="str">
        <f>IF(AND($M522&lt;=O$1,$T522&gt;=O$1),O$1,"no")</f>
        <v>no</v>
      </c>
      <c r="P522" s="21" t="str">
        <f>IF(AND($M522&lt;=P$1,$T522&gt;=P$1),P$1,"no")</f>
        <v>no</v>
      </c>
      <c r="Q522" s="21" t="str">
        <f>IF(AND($M522&lt;=Q$1,$T522&gt;=Q$1),Q$1,"no")</f>
        <v>no</v>
      </c>
      <c r="R522" s="21" t="str">
        <f t="shared" si="71"/>
        <v>no</v>
      </c>
      <c r="S522" s="21">
        <f>IF(AND($M522&lt;=S$1,$T522&gt;=S$1),S$1,"no")</f>
        <v>2020</v>
      </c>
      <c r="T522" s="9" t="s">
        <v>50</v>
      </c>
      <c r="U522" s="9" t="s">
        <v>18</v>
      </c>
      <c r="V522" s="9">
        <v>0</v>
      </c>
      <c r="W522" s="9" t="s">
        <v>37</v>
      </c>
      <c r="X522" s="9">
        <v>0</v>
      </c>
      <c r="Y522" s="9">
        <v>1</v>
      </c>
      <c r="Z522" s="9">
        <v>0</v>
      </c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</row>
    <row r="523" spans="1:47" ht="12.75">
      <c r="A523" s="8" t="str">
        <f t="shared" si="64"/>
        <v>2020Eloy Diego Roberto Horcajo</v>
      </c>
      <c r="B523" s="8" t="str">
        <f t="shared" si="65"/>
        <v>noEloy Diego Roberto Horcajo</v>
      </c>
      <c r="C523" s="8" t="str">
        <f t="shared" si="66"/>
        <v>noEloy Diego Roberto Horcajo</v>
      </c>
      <c r="D523" s="8" t="str">
        <f t="shared" si="67"/>
        <v>noEloy Diego Roberto Horcajo</v>
      </c>
      <c r="E523" s="8" t="str">
        <f t="shared" si="68"/>
        <v>noEloy Diego Roberto Horcajo</v>
      </c>
      <c r="F523" s="8" t="str">
        <f t="shared" si="69"/>
        <v>noEloy Diego Roberto Horcajo</v>
      </c>
      <c r="G523" s="14">
        <v>19</v>
      </c>
      <c r="H523" s="10" t="s">
        <v>708</v>
      </c>
      <c r="I523" s="9" t="s">
        <v>709</v>
      </c>
      <c r="J523" s="11">
        <v>43808</v>
      </c>
      <c r="K523" s="9" t="s">
        <v>739</v>
      </c>
      <c r="L523" s="9" t="s">
        <v>922</v>
      </c>
      <c r="M523" s="25">
        <v>2019</v>
      </c>
      <c r="N523" s="21" t="str">
        <f t="shared" si="70"/>
        <v>no</v>
      </c>
      <c r="O523" s="21" t="str">
        <f>IF(AND($M523&lt;=O$1,$T523&gt;=O$1),O$1,"no")</f>
        <v>no</v>
      </c>
      <c r="P523" s="21" t="str">
        <f>IF(AND($M523&lt;=P$1,$T523&gt;=P$1),P$1,"no")</f>
        <v>no</v>
      </c>
      <c r="Q523" s="21" t="str">
        <f>IF(AND($M523&lt;=Q$1,$T523&gt;=Q$1),Q$1,"no")</f>
        <v>no</v>
      </c>
      <c r="R523" s="21" t="str">
        <f t="shared" si="71"/>
        <v>no</v>
      </c>
      <c r="S523" s="21">
        <f>IF(AND($M523&lt;=S$1,$T523&gt;=S$1),S$1,"no")</f>
        <v>2020</v>
      </c>
      <c r="T523" s="9" t="s">
        <v>50</v>
      </c>
      <c r="U523" s="9" t="s">
        <v>18</v>
      </c>
      <c r="V523" s="9">
        <v>0</v>
      </c>
      <c r="W523" s="9" t="s">
        <v>740</v>
      </c>
      <c r="X523" s="9">
        <v>0</v>
      </c>
      <c r="Y523" s="9">
        <v>1</v>
      </c>
      <c r="Z523" s="9">
        <v>0</v>
      </c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</row>
    <row r="524" spans="1:47" ht="12.75">
      <c r="A524" s="8" t="str">
        <f t="shared" si="64"/>
        <v>2020Fabián Antonio Filomena Baigorria</v>
      </c>
      <c r="B524" s="8" t="str">
        <f t="shared" si="65"/>
        <v>noFabián Antonio Filomena Baigorria</v>
      </c>
      <c r="C524" s="8" t="str">
        <f t="shared" si="66"/>
        <v>noFabián Antonio Filomena Baigorria</v>
      </c>
      <c r="D524" s="8" t="str">
        <f t="shared" si="67"/>
        <v>noFabián Antonio Filomena Baigorria</v>
      </c>
      <c r="E524" s="8" t="str">
        <f t="shared" si="68"/>
        <v>noFabián Antonio Filomena Baigorria</v>
      </c>
      <c r="F524" s="8" t="str">
        <f t="shared" si="69"/>
        <v>noFabián Antonio Filomena Baigorria</v>
      </c>
      <c r="G524" s="14">
        <v>19</v>
      </c>
      <c r="H524" s="10" t="s">
        <v>708</v>
      </c>
      <c r="I524" s="9" t="s">
        <v>709</v>
      </c>
      <c r="J524" s="11">
        <v>43808</v>
      </c>
      <c r="K524" s="9" t="s">
        <v>741</v>
      </c>
      <c r="L524" s="9" t="s">
        <v>922</v>
      </c>
      <c r="M524" s="25">
        <v>2019</v>
      </c>
      <c r="N524" s="21" t="str">
        <f t="shared" si="70"/>
        <v>no</v>
      </c>
      <c r="O524" s="21" t="str">
        <f>IF(AND($M524&lt;=O$1,$T524&gt;=O$1),O$1,"no")</f>
        <v>no</v>
      </c>
      <c r="P524" s="21" t="str">
        <f>IF(AND($M524&lt;=P$1,$T524&gt;=P$1),P$1,"no")</f>
        <v>no</v>
      </c>
      <c r="Q524" s="21" t="str">
        <f>IF(AND($M524&lt;=Q$1,$T524&gt;=Q$1),Q$1,"no")</f>
        <v>no</v>
      </c>
      <c r="R524" s="21" t="str">
        <f t="shared" si="71"/>
        <v>no</v>
      </c>
      <c r="S524" s="21">
        <f>IF(AND($M524&lt;=S$1,$T524&gt;=S$1),S$1,"no")</f>
        <v>2020</v>
      </c>
      <c r="T524" s="9" t="s">
        <v>50</v>
      </c>
      <c r="U524" s="9" t="s">
        <v>18</v>
      </c>
      <c r="V524" s="9">
        <v>0</v>
      </c>
      <c r="W524" s="9" t="s">
        <v>742</v>
      </c>
      <c r="X524" s="9">
        <v>0</v>
      </c>
      <c r="Y524" s="9">
        <v>1</v>
      </c>
      <c r="Z524" s="9">
        <v>0</v>
      </c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</row>
    <row r="525" spans="1:47" ht="12.75">
      <c r="A525" s="8" t="str">
        <f t="shared" si="64"/>
        <v>2020Felipe Nicolás Tomasevich</v>
      </c>
      <c r="B525" s="8" t="str">
        <f t="shared" si="65"/>
        <v>noFelipe Nicolás Tomasevich</v>
      </c>
      <c r="C525" s="8" t="str">
        <f t="shared" si="66"/>
        <v>noFelipe Nicolás Tomasevich</v>
      </c>
      <c r="D525" s="8" t="str">
        <f t="shared" si="67"/>
        <v>noFelipe Nicolás Tomasevich</v>
      </c>
      <c r="E525" s="8" t="str">
        <f t="shared" si="68"/>
        <v>noFelipe Nicolás Tomasevich</v>
      </c>
      <c r="F525" s="8" t="str">
        <f t="shared" si="69"/>
        <v>noFelipe Nicolás Tomasevich</v>
      </c>
      <c r="G525" s="14">
        <v>19</v>
      </c>
      <c r="H525" s="10" t="s">
        <v>708</v>
      </c>
      <c r="I525" s="9" t="s">
        <v>709</v>
      </c>
      <c r="J525" s="11">
        <v>43808</v>
      </c>
      <c r="K525" s="9" t="s">
        <v>743</v>
      </c>
      <c r="L525" s="9" t="s">
        <v>922</v>
      </c>
      <c r="M525" s="25">
        <v>2019</v>
      </c>
      <c r="N525" s="21" t="str">
        <f t="shared" si="70"/>
        <v>no</v>
      </c>
      <c r="O525" s="21" t="str">
        <f>IF(AND($M525&lt;=O$1,$T525&gt;=O$1),O$1,"no")</f>
        <v>no</v>
      </c>
      <c r="P525" s="21" t="str">
        <f>IF(AND($M525&lt;=P$1,$T525&gt;=P$1),P$1,"no")</f>
        <v>no</v>
      </c>
      <c r="Q525" s="21" t="str">
        <f>IF(AND($M525&lt;=Q$1,$T525&gt;=Q$1),Q$1,"no")</f>
        <v>no</v>
      </c>
      <c r="R525" s="21" t="str">
        <f t="shared" si="71"/>
        <v>no</v>
      </c>
      <c r="S525" s="21">
        <f>IF(AND($M525&lt;=S$1,$T525&gt;=S$1),S$1,"no")</f>
        <v>2020</v>
      </c>
      <c r="T525" s="9">
        <v>2020</v>
      </c>
      <c r="U525" s="9" t="s">
        <v>18</v>
      </c>
      <c r="V525" s="9">
        <v>0</v>
      </c>
      <c r="W525" s="9" t="s">
        <v>744</v>
      </c>
      <c r="X525" s="9">
        <v>1</v>
      </c>
      <c r="Y525" s="9">
        <v>1</v>
      </c>
      <c r="Z525" s="9">
        <v>0</v>
      </c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</row>
    <row r="526" spans="1:47" ht="12.75">
      <c r="A526" s="8" t="str">
        <f t="shared" si="64"/>
        <v>2020Pablo Andrés Dermechkoff</v>
      </c>
      <c r="B526" s="8" t="str">
        <f t="shared" si="65"/>
        <v>noPablo Andrés Dermechkoff</v>
      </c>
      <c r="C526" s="8" t="str">
        <f t="shared" si="66"/>
        <v>noPablo Andrés Dermechkoff</v>
      </c>
      <c r="D526" s="8" t="str">
        <f t="shared" si="67"/>
        <v>noPablo Andrés Dermechkoff</v>
      </c>
      <c r="E526" s="8" t="str">
        <f t="shared" si="68"/>
        <v>noPablo Andrés Dermechkoff</v>
      </c>
      <c r="F526" s="8" t="str">
        <f t="shared" si="69"/>
        <v>noPablo Andrés Dermechkoff</v>
      </c>
      <c r="G526" s="14">
        <v>19</v>
      </c>
      <c r="H526" s="10" t="s">
        <v>708</v>
      </c>
      <c r="I526" s="9" t="s">
        <v>709</v>
      </c>
      <c r="J526" s="11">
        <v>43808</v>
      </c>
      <c r="K526" s="9" t="s">
        <v>745</v>
      </c>
      <c r="L526" s="9" t="s">
        <v>922</v>
      </c>
      <c r="M526" s="25">
        <v>2019</v>
      </c>
      <c r="N526" s="21" t="str">
        <f t="shared" si="70"/>
        <v>no</v>
      </c>
      <c r="O526" s="21" t="str">
        <f>IF(AND($M526&lt;=O$1,$T526&gt;=O$1),O$1,"no")</f>
        <v>no</v>
      </c>
      <c r="P526" s="21" t="str">
        <f>IF(AND($M526&lt;=P$1,$T526&gt;=P$1),P$1,"no")</f>
        <v>no</v>
      </c>
      <c r="Q526" s="21" t="str">
        <f>IF(AND($M526&lt;=Q$1,$T526&gt;=Q$1),Q$1,"no")</f>
        <v>no</v>
      </c>
      <c r="R526" s="21" t="str">
        <f t="shared" si="71"/>
        <v>no</v>
      </c>
      <c r="S526" s="21">
        <f>IF(AND($M526&lt;=S$1,$T526&gt;=S$1),S$1,"no")</f>
        <v>2020</v>
      </c>
      <c r="T526" s="9" t="s">
        <v>50</v>
      </c>
      <c r="U526" s="9" t="s">
        <v>18</v>
      </c>
      <c r="V526" s="9">
        <v>0</v>
      </c>
      <c r="W526" s="9" t="s">
        <v>27</v>
      </c>
      <c r="X526" s="9">
        <v>0</v>
      </c>
      <c r="Y526" s="9">
        <v>1</v>
      </c>
      <c r="Z526" s="9">
        <v>0</v>
      </c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</row>
    <row r="527" spans="1:47" ht="12.75">
      <c r="A527" s="8" t="str">
        <f t="shared" si="64"/>
        <v>2020Federico Berardo</v>
      </c>
      <c r="B527" s="8" t="str">
        <f t="shared" si="65"/>
        <v>noFederico Berardo</v>
      </c>
      <c r="C527" s="8" t="str">
        <f t="shared" si="66"/>
        <v>noFederico Berardo</v>
      </c>
      <c r="D527" s="8" t="str">
        <f t="shared" si="67"/>
        <v>noFederico Berardo</v>
      </c>
      <c r="E527" s="8" t="str">
        <f t="shared" si="68"/>
        <v>noFederico Berardo</v>
      </c>
      <c r="F527" s="8" t="str">
        <f t="shared" si="69"/>
        <v>noFederico Berardo</v>
      </c>
      <c r="G527" s="14">
        <v>19</v>
      </c>
      <c r="H527" s="10" t="s">
        <v>708</v>
      </c>
      <c r="I527" s="9" t="s">
        <v>709</v>
      </c>
      <c r="J527" s="11">
        <v>43808</v>
      </c>
      <c r="K527" s="9" t="s">
        <v>746</v>
      </c>
      <c r="L527" s="9" t="s">
        <v>922</v>
      </c>
      <c r="M527" s="25">
        <v>2019</v>
      </c>
      <c r="N527" s="21" t="str">
        <f t="shared" si="70"/>
        <v>no</v>
      </c>
      <c r="O527" s="21" t="str">
        <f>IF(AND($M527&lt;=O$1,$T527&gt;=O$1),O$1,"no")</f>
        <v>no</v>
      </c>
      <c r="P527" s="21" t="str">
        <f>IF(AND($M527&lt;=P$1,$T527&gt;=P$1),P$1,"no")</f>
        <v>no</v>
      </c>
      <c r="Q527" s="21" t="str">
        <f>IF(AND($M527&lt;=Q$1,$T527&gt;=Q$1),Q$1,"no")</f>
        <v>no</v>
      </c>
      <c r="R527" s="21" t="str">
        <f t="shared" si="71"/>
        <v>no</v>
      </c>
      <c r="S527" s="21">
        <f>IF(AND($M527&lt;=S$1,$T527&gt;=S$1),S$1,"no")</f>
        <v>2020</v>
      </c>
      <c r="T527" s="9" t="s">
        <v>50</v>
      </c>
      <c r="U527" s="9" t="s">
        <v>18</v>
      </c>
      <c r="V527" s="9">
        <v>0</v>
      </c>
      <c r="W527" s="9" t="s">
        <v>32</v>
      </c>
      <c r="X527" s="9">
        <v>0</v>
      </c>
      <c r="Y527" s="9">
        <v>1</v>
      </c>
      <c r="Z527" s="9">
        <v>0</v>
      </c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</row>
    <row r="528" spans="1:47" ht="12.75">
      <c r="A528" s="8" t="str">
        <f t="shared" si="64"/>
        <v>2020Alicia Bañuelos</v>
      </c>
      <c r="B528" s="8" t="str">
        <f t="shared" si="65"/>
        <v>noAlicia Bañuelos</v>
      </c>
      <c r="C528" s="8" t="str">
        <f t="shared" si="66"/>
        <v>noAlicia Bañuelos</v>
      </c>
      <c r="D528" s="8" t="str">
        <f t="shared" si="67"/>
        <v>noAlicia Bañuelos</v>
      </c>
      <c r="E528" s="8" t="str">
        <f t="shared" si="68"/>
        <v>noAlicia Bañuelos</v>
      </c>
      <c r="F528" s="8" t="str">
        <f t="shared" si="69"/>
        <v>noAlicia Bañuelos</v>
      </c>
      <c r="G528" s="14">
        <v>19</v>
      </c>
      <c r="H528" s="10" t="s">
        <v>708</v>
      </c>
      <c r="I528" s="9" t="s">
        <v>709</v>
      </c>
      <c r="J528" s="11">
        <v>43808</v>
      </c>
      <c r="K528" s="9" t="s">
        <v>724</v>
      </c>
      <c r="L528" s="9" t="s">
        <v>922</v>
      </c>
      <c r="M528" s="25">
        <v>2019</v>
      </c>
      <c r="N528" s="21" t="str">
        <f t="shared" si="70"/>
        <v>no</v>
      </c>
      <c r="O528" s="21" t="str">
        <f>IF(AND($M528&lt;=O$1,$T528&gt;=O$1),O$1,"no")</f>
        <v>no</v>
      </c>
      <c r="P528" s="21" t="str">
        <f>IF(AND($M528&lt;=P$1,$T528&gt;=P$1),P$1,"no")</f>
        <v>no</v>
      </c>
      <c r="Q528" s="21" t="str">
        <f>IF(AND($M528&lt;=Q$1,$T528&gt;=Q$1),Q$1,"no")</f>
        <v>no</v>
      </c>
      <c r="R528" s="21" t="str">
        <f t="shared" si="71"/>
        <v>no</v>
      </c>
      <c r="S528" s="21">
        <f>IF(AND($M528&lt;=S$1,$T528&gt;=S$1),S$1,"no")</f>
        <v>2020</v>
      </c>
      <c r="T528" s="9" t="s">
        <v>50</v>
      </c>
      <c r="U528" s="9" t="s">
        <v>34</v>
      </c>
      <c r="V528" s="9">
        <v>1</v>
      </c>
      <c r="W528" s="9" t="s">
        <v>276</v>
      </c>
      <c r="X528" s="9">
        <v>0</v>
      </c>
      <c r="Y528" s="9">
        <v>1</v>
      </c>
      <c r="Z528" s="9">
        <v>0</v>
      </c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</row>
    <row r="529" spans="1:47" ht="12.75">
      <c r="A529" s="8" t="str">
        <f t="shared" si="64"/>
        <v>2020Silvia Sosa Araujo</v>
      </c>
      <c r="B529" s="8" t="str">
        <f t="shared" si="65"/>
        <v>noSilvia Sosa Araujo</v>
      </c>
      <c r="C529" s="8" t="str">
        <f t="shared" si="66"/>
        <v>noSilvia Sosa Araujo</v>
      </c>
      <c r="D529" s="8" t="str">
        <f t="shared" si="67"/>
        <v>noSilvia Sosa Araujo</v>
      </c>
      <c r="E529" s="8" t="str">
        <f t="shared" si="68"/>
        <v>noSilvia Sosa Araujo</v>
      </c>
      <c r="F529" s="8" t="str">
        <f t="shared" si="69"/>
        <v>noSilvia Sosa Araujo</v>
      </c>
      <c r="G529" s="14">
        <v>19</v>
      </c>
      <c r="H529" s="10" t="s">
        <v>708</v>
      </c>
      <c r="I529" s="9" t="s">
        <v>709</v>
      </c>
      <c r="J529" s="11">
        <v>43808</v>
      </c>
      <c r="K529" s="9" t="s">
        <v>723</v>
      </c>
      <c r="L529" s="9" t="s">
        <v>922</v>
      </c>
      <c r="M529" s="25">
        <v>2019</v>
      </c>
      <c r="N529" s="21" t="str">
        <f t="shared" si="70"/>
        <v>no</v>
      </c>
      <c r="O529" s="21" t="str">
        <f>IF(AND($M529&lt;=O$1,$T529&gt;=O$1),O$1,"no")</f>
        <v>no</v>
      </c>
      <c r="P529" s="21" t="str">
        <f>IF(AND($M529&lt;=P$1,$T529&gt;=P$1),P$1,"no")</f>
        <v>no</v>
      </c>
      <c r="Q529" s="21" t="str">
        <f>IF(AND($M529&lt;=Q$1,$T529&gt;=Q$1),Q$1,"no")</f>
        <v>no</v>
      </c>
      <c r="R529" s="21" t="str">
        <f t="shared" si="71"/>
        <v>no</v>
      </c>
      <c r="S529" s="21">
        <f>IF(AND($M529&lt;=S$1,$T529&gt;=S$1),S$1,"no")</f>
        <v>2020</v>
      </c>
      <c r="T529" s="9" t="s">
        <v>50</v>
      </c>
      <c r="U529" s="9" t="s">
        <v>34</v>
      </c>
      <c r="V529" s="9">
        <v>1</v>
      </c>
      <c r="W529" s="9" t="s">
        <v>35</v>
      </c>
      <c r="X529" s="9">
        <v>0</v>
      </c>
      <c r="Y529" s="9">
        <v>1</v>
      </c>
      <c r="Z529" s="9">
        <v>0</v>
      </c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</row>
    <row r="530" spans="1:47" ht="12.75">
      <c r="A530" s="8" t="str">
        <f t="shared" si="64"/>
        <v>2020Luciano Anastasi</v>
      </c>
      <c r="B530" s="8" t="str">
        <f t="shared" si="65"/>
        <v>noLuciano Anastasi</v>
      </c>
      <c r="C530" s="8" t="str">
        <f t="shared" si="66"/>
        <v>noLuciano Anastasi</v>
      </c>
      <c r="D530" s="8" t="str">
        <f t="shared" si="67"/>
        <v>noLuciano Anastasi</v>
      </c>
      <c r="E530" s="8" t="str">
        <f t="shared" si="68"/>
        <v>noLuciano Anastasi</v>
      </c>
      <c r="F530" s="8" t="str">
        <f t="shared" si="69"/>
        <v>noLuciano Anastasi</v>
      </c>
      <c r="G530" s="14">
        <v>19</v>
      </c>
      <c r="H530" s="10" t="s">
        <v>708</v>
      </c>
      <c r="I530" s="9" t="s">
        <v>709</v>
      </c>
      <c r="J530" s="11">
        <v>43808</v>
      </c>
      <c r="K530" s="9" t="s">
        <v>747</v>
      </c>
      <c r="L530" s="9" t="s">
        <v>922</v>
      </c>
      <c r="M530" s="25">
        <v>2019</v>
      </c>
      <c r="N530" s="21" t="str">
        <f t="shared" si="70"/>
        <v>no</v>
      </c>
      <c r="O530" s="21" t="str">
        <f>IF(AND($M530&lt;=O$1,$T530&gt;=O$1),O$1,"no")</f>
        <v>no</v>
      </c>
      <c r="P530" s="21" t="str">
        <f>IF(AND($M530&lt;=P$1,$T530&gt;=P$1),P$1,"no")</f>
        <v>no</v>
      </c>
      <c r="Q530" s="21" t="str">
        <f>IF(AND($M530&lt;=Q$1,$T530&gt;=Q$1),Q$1,"no")</f>
        <v>no</v>
      </c>
      <c r="R530" s="21" t="str">
        <f t="shared" si="71"/>
        <v>no</v>
      </c>
      <c r="S530" s="21">
        <f>IF(AND($M530&lt;=S$1,$T530&gt;=S$1),S$1,"no")</f>
        <v>2020</v>
      </c>
      <c r="T530" s="9" t="s">
        <v>50</v>
      </c>
      <c r="U530" s="9" t="s">
        <v>18</v>
      </c>
      <c r="V530" s="9">
        <v>0</v>
      </c>
      <c r="W530" s="9" t="s">
        <v>23</v>
      </c>
      <c r="X530" s="9">
        <v>0</v>
      </c>
      <c r="Y530" s="9">
        <v>1</v>
      </c>
      <c r="Z530" s="9">
        <v>0</v>
      </c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</row>
    <row r="531" spans="1:47" ht="12.75">
      <c r="A531" s="8" t="str">
        <f t="shared" si="64"/>
        <v>noFernando Basanta</v>
      </c>
      <c r="B531" s="8" t="str">
        <f t="shared" si="65"/>
        <v>2019Fernando Basanta</v>
      </c>
      <c r="C531" s="8" t="str">
        <f t="shared" si="66"/>
        <v>2018Fernando Basanta</v>
      </c>
      <c r="D531" s="8" t="str">
        <f t="shared" si="67"/>
        <v>2017Fernando Basanta</v>
      </c>
      <c r="E531" s="8" t="str">
        <f t="shared" si="68"/>
        <v>2016Fernando Basanta</v>
      </c>
      <c r="F531" s="8" t="str">
        <f t="shared" si="69"/>
        <v>2015Fernando Basanta</v>
      </c>
      <c r="G531" s="14">
        <v>20</v>
      </c>
      <c r="H531" s="12" t="s">
        <v>748</v>
      </c>
      <c r="I531" s="14" t="s">
        <v>749</v>
      </c>
      <c r="J531" s="15">
        <v>42348</v>
      </c>
      <c r="K531" s="14" t="s">
        <v>750</v>
      </c>
      <c r="L531" s="14" t="s">
        <v>111</v>
      </c>
      <c r="M531" s="25">
        <v>2015</v>
      </c>
      <c r="N531" s="21">
        <f t="shared" si="70"/>
        <v>2015</v>
      </c>
      <c r="O531" s="21">
        <f>IF(AND($M531&lt;=O$1,$T531&gt;=O$1),O$1,"no")</f>
        <v>2016</v>
      </c>
      <c r="P531" s="21">
        <f>IF(AND($M531&lt;=P$1,$T531&gt;=P$1),P$1,"no")</f>
        <v>2017</v>
      </c>
      <c r="Q531" s="21">
        <f>IF(AND($M531&lt;=Q$1,$T531&gt;=Q$1),Q$1,"no")</f>
        <v>2018</v>
      </c>
      <c r="R531" s="21">
        <f t="shared" si="71"/>
        <v>2019</v>
      </c>
      <c r="S531" s="21" t="str">
        <f>IF(AND($M531&lt;=S$1,$T531&gt;=S$1),S$1,"no")</f>
        <v>no</v>
      </c>
      <c r="T531" s="14">
        <v>2019</v>
      </c>
      <c r="U531" s="14" t="s">
        <v>18</v>
      </c>
      <c r="V531" s="14">
        <v>0</v>
      </c>
      <c r="W531" s="14" t="s">
        <v>603</v>
      </c>
      <c r="X531" s="14">
        <v>0</v>
      </c>
      <c r="Y531" s="14">
        <v>1</v>
      </c>
      <c r="Z531" s="14">
        <v>0</v>
      </c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</row>
    <row r="532" spans="1:47" ht="12.75">
      <c r="A532" s="8" t="str">
        <f t="shared" si="64"/>
        <v>noJuan Donnini</v>
      </c>
      <c r="B532" s="8" t="str">
        <f t="shared" si="65"/>
        <v>2019Juan Donnini</v>
      </c>
      <c r="C532" s="8" t="str">
        <f t="shared" si="66"/>
        <v>2018Juan Donnini</v>
      </c>
      <c r="D532" s="8" t="str">
        <f t="shared" si="67"/>
        <v>2017Juan Donnini</v>
      </c>
      <c r="E532" s="8" t="str">
        <f t="shared" si="68"/>
        <v>2016Juan Donnini</v>
      </c>
      <c r="F532" s="8" t="str">
        <f t="shared" si="69"/>
        <v>2015Juan Donnini</v>
      </c>
      <c r="G532" s="14">
        <v>20</v>
      </c>
      <c r="H532" s="12" t="s">
        <v>748</v>
      </c>
      <c r="I532" s="14" t="s">
        <v>749</v>
      </c>
      <c r="J532" s="15">
        <v>42348</v>
      </c>
      <c r="K532" s="14" t="s">
        <v>923</v>
      </c>
      <c r="L532" s="14" t="s">
        <v>111</v>
      </c>
      <c r="M532" s="25">
        <v>2015</v>
      </c>
      <c r="N532" s="21">
        <f t="shared" si="70"/>
        <v>2015</v>
      </c>
      <c r="O532" s="21">
        <f>IF(AND($M532&lt;=O$1,$T532&gt;=O$1),O$1,"no")</f>
        <v>2016</v>
      </c>
      <c r="P532" s="21">
        <f>IF(AND($M532&lt;=P$1,$T532&gt;=P$1),P$1,"no")</f>
        <v>2017</v>
      </c>
      <c r="Q532" s="21">
        <f>IF(AND($M532&lt;=Q$1,$T532&gt;=Q$1),Q$1,"no")</f>
        <v>2018</v>
      </c>
      <c r="R532" s="21">
        <f t="shared" si="71"/>
        <v>2019</v>
      </c>
      <c r="S532" s="21" t="str">
        <f>IF(AND($M532&lt;=S$1,$T532&gt;=S$1),S$1,"no")</f>
        <v>no</v>
      </c>
      <c r="T532" s="14">
        <v>2019</v>
      </c>
      <c r="U532" s="14" t="s">
        <v>18</v>
      </c>
      <c r="V532" s="14">
        <v>0</v>
      </c>
      <c r="W532" s="14" t="s">
        <v>751</v>
      </c>
      <c r="X532" s="14">
        <v>0</v>
      </c>
      <c r="Y532" s="14">
        <v>1</v>
      </c>
      <c r="Z532" s="14">
        <v>0</v>
      </c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</row>
    <row r="533" spans="1:47" ht="12.75">
      <c r="A533" s="8" t="str">
        <f t="shared" si="64"/>
        <v>noLeonardo Álvarez</v>
      </c>
      <c r="B533" s="8" t="str">
        <f t="shared" si="65"/>
        <v>2019Leonardo Álvarez</v>
      </c>
      <c r="C533" s="8" t="str">
        <f t="shared" si="66"/>
        <v>2018Leonardo Álvarez</v>
      </c>
      <c r="D533" s="8" t="str">
        <f t="shared" si="67"/>
        <v>2017Leonardo Álvarez</v>
      </c>
      <c r="E533" s="8" t="str">
        <f t="shared" si="68"/>
        <v>2016Leonardo Álvarez</v>
      </c>
      <c r="F533" s="8" t="str">
        <f t="shared" si="69"/>
        <v>2015Leonardo Álvarez</v>
      </c>
      <c r="G533" s="14">
        <v>20</v>
      </c>
      <c r="H533" s="12" t="s">
        <v>748</v>
      </c>
      <c r="I533" s="14" t="s">
        <v>749</v>
      </c>
      <c r="J533" s="15">
        <v>42348</v>
      </c>
      <c r="K533" s="14" t="s">
        <v>924</v>
      </c>
      <c r="L533" s="14" t="s">
        <v>111</v>
      </c>
      <c r="M533" s="25">
        <v>2015</v>
      </c>
      <c r="N533" s="21">
        <f t="shared" si="70"/>
        <v>2015</v>
      </c>
      <c r="O533" s="21">
        <f>IF(AND($M533&lt;=O$1,$T533&gt;=O$1),O$1,"no")</f>
        <v>2016</v>
      </c>
      <c r="P533" s="21">
        <f>IF(AND($M533&lt;=P$1,$T533&gt;=P$1),P$1,"no")</f>
        <v>2017</v>
      </c>
      <c r="Q533" s="21">
        <f>IF(AND($M533&lt;=Q$1,$T533&gt;=Q$1),Q$1,"no")</f>
        <v>2018</v>
      </c>
      <c r="R533" s="21">
        <f t="shared" si="71"/>
        <v>2019</v>
      </c>
      <c r="S533" s="21" t="str">
        <f>IF(AND($M533&lt;=S$1,$T533&gt;=S$1),S$1,"no")</f>
        <v>no</v>
      </c>
      <c r="T533" s="14">
        <v>2019</v>
      </c>
      <c r="U533" s="14" t="s">
        <v>18</v>
      </c>
      <c r="V533" s="14">
        <v>0</v>
      </c>
      <c r="W533" s="14" t="s">
        <v>37</v>
      </c>
      <c r="X533" s="14">
        <v>0</v>
      </c>
      <c r="Y533" s="14">
        <v>1</v>
      </c>
      <c r="Z533" s="14">
        <v>0</v>
      </c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</row>
    <row r="534" spans="1:47" ht="12.75">
      <c r="A534" s="8" t="str">
        <f t="shared" si="64"/>
        <v>noPaola Vessvessian</v>
      </c>
      <c r="B534" s="8" t="str">
        <f t="shared" si="65"/>
        <v>2019Paola Vessvessian</v>
      </c>
      <c r="C534" s="8" t="str">
        <f t="shared" si="66"/>
        <v>2018Paola Vessvessian</v>
      </c>
      <c r="D534" s="8" t="str">
        <f t="shared" si="67"/>
        <v>2017Paola Vessvessian</v>
      </c>
      <c r="E534" s="8" t="str">
        <f t="shared" si="68"/>
        <v>2016Paola Vessvessian</v>
      </c>
      <c r="F534" s="8" t="str">
        <f t="shared" si="69"/>
        <v>2015Paola Vessvessian</v>
      </c>
      <c r="G534" s="14">
        <v>20</v>
      </c>
      <c r="H534" s="12" t="s">
        <v>748</v>
      </c>
      <c r="I534" s="14" t="s">
        <v>749</v>
      </c>
      <c r="J534" s="15">
        <v>42348</v>
      </c>
      <c r="K534" s="14" t="s">
        <v>752</v>
      </c>
      <c r="L534" s="14" t="s">
        <v>111</v>
      </c>
      <c r="M534" s="25">
        <v>2015</v>
      </c>
      <c r="N534" s="21">
        <f t="shared" si="70"/>
        <v>2015</v>
      </c>
      <c r="O534" s="21">
        <f>IF(AND($M534&lt;=O$1,$T534&gt;=O$1),O$1,"no")</f>
        <v>2016</v>
      </c>
      <c r="P534" s="21">
        <f>IF(AND($M534&lt;=P$1,$T534&gt;=P$1),P$1,"no")</f>
        <v>2017</v>
      </c>
      <c r="Q534" s="21">
        <f>IF(AND($M534&lt;=Q$1,$T534&gt;=Q$1),Q$1,"no")</f>
        <v>2018</v>
      </c>
      <c r="R534" s="21">
        <f t="shared" si="71"/>
        <v>2019</v>
      </c>
      <c r="S534" s="21" t="str">
        <f>IF(AND($M534&lt;=S$1,$T534&gt;=S$1),S$1,"no")</f>
        <v>no</v>
      </c>
      <c r="T534" s="14">
        <v>2019</v>
      </c>
      <c r="U534" s="14" t="s">
        <v>34</v>
      </c>
      <c r="V534" s="14">
        <v>1</v>
      </c>
      <c r="W534" s="14" t="s">
        <v>32</v>
      </c>
      <c r="X534" s="14">
        <v>0</v>
      </c>
      <c r="Y534" s="14">
        <v>1</v>
      </c>
      <c r="Z534" s="14">
        <v>0</v>
      </c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</row>
    <row r="535" spans="1:47" ht="12.75">
      <c r="A535" s="8" t="str">
        <f t="shared" si="64"/>
        <v>noRocío García</v>
      </c>
      <c r="B535" s="8" t="str">
        <f t="shared" si="65"/>
        <v>2019Rocío García</v>
      </c>
      <c r="C535" s="8" t="str">
        <f t="shared" si="66"/>
        <v>2018Rocío García</v>
      </c>
      <c r="D535" s="8" t="str">
        <f t="shared" si="67"/>
        <v>2017Rocío García</v>
      </c>
      <c r="E535" s="8" t="str">
        <f t="shared" si="68"/>
        <v>2016Rocío García</v>
      </c>
      <c r="F535" s="8" t="str">
        <f t="shared" si="69"/>
        <v>2015Rocío García</v>
      </c>
      <c r="G535" s="14">
        <v>20</v>
      </c>
      <c r="H535" s="12" t="s">
        <v>748</v>
      </c>
      <c r="I535" s="14" t="s">
        <v>749</v>
      </c>
      <c r="J535" s="15">
        <v>42348</v>
      </c>
      <c r="K535" s="14" t="s">
        <v>925</v>
      </c>
      <c r="L535" s="14" t="s">
        <v>111</v>
      </c>
      <c r="M535" s="25">
        <v>2015</v>
      </c>
      <c r="N535" s="21">
        <f t="shared" si="70"/>
        <v>2015</v>
      </c>
      <c r="O535" s="21">
        <f>IF(AND($M535&lt;=O$1,$T535&gt;=O$1),O$1,"no")</f>
        <v>2016</v>
      </c>
      <c r="P535" s="21">
        <f>IF(AND($M535&lt;=P$1,$T535&gt;=P$1),P$1,"no")</f>
        <v>2017</v>
      </c>
      <c r="Q535" s="21">
        <f>IF(AND($M535&lt;=Q$1,$T535&gt;=Q$1),Q$1,"no")</f>
        <v>2018</v>
      </c>
      <c r="R535" s="21">
        <f t="shared" si="71"/>
        <v>2019</v>
      </c>
      <c r="S535" s="21" t="str">
        <f>IF(AND($M535&lt;=S$1,$T535&gt;=S$1),S$1,"no")</f>
        <v>no</v>
      </c>
      <c r="T535" s="14">
        <v>2019</v>
      </c>
      <c r="U535" s="14" t="s">
        <v>34</v>
      </c>
      <c r="V535" s="14">
        <v>1</v>
      </c>
      <c r="W535" s="14" t="s">
        <v>35</v>
      </c>
      <c r="X535" s="14">
        <v>0</v>
      </c>
      <c r="Y535" s="14">
        <v>1</v>
      </c>
      <c r="Z535" s="14">
        <v>0</v>
      </c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</row>
    <row r="536" spans="1:47" ht="12.75">
      <c r="A536" s="8" t="str">
        <f t="shared" si="64"/>
        <v>noClaudia Martínez</v>
      </c>
      <c r="B536" s="8" t="str">
        <f t="shared" si="65"/>
        <v>2019Claudia Martínez</v>
      </c>
      <c r="C536" s="8" t="str">
        <f t="shared" si="66"/>
        <v>2018Claudia Martínez</v>
      </c>
      <c r="D536" s="8" t="str">
        <f t="shared" si="67"/>
        <v>2017Claudia Martínez</v>
      </c>
      <c r="E536" s="8" t="str">
        <f t="shared" si="68"/>
        <v>2016Claudia Martínez</v>
      </c>
      <c r="F536" s="8" t="str">
        <f t="shared" si="69"/>
        <v>2015Claudia Martínez</v>
      </c>
      <c r="G536" s="14">
        <v>20</v>
      </c>
      <c r="H536" s="12" t="s">
        <v>748</v>
      </c>
      <c r="I536" s="14" t="s">
        <v>749</v>
      </c>
      <c r="J536" s="15">
        <v>42348</v>
      </c>
      <c r="K536" s="14" t="s">
        <v>926</v>
      </c>
      <c r="L536" s="14" t="s">
        <v>111</v>
      </c>
      <c r="M536" s="25">
        <v>2015</v>
      </c>
      <c r="N536" s="21">
        <f t="shared" si="70"/>
        <v>2015</v>
      </c>
      <c r="O536" s="21">
        <f>IF(AND($M536&lt;=O$1,$T536&gt;=O$1),O$1,"no")</f>
        <v>2016</v>
      </c>
      <c r="P536" s="21">
        <f>IF(AND($M536&lt;=P$1,$T536&gt;=P$1),P$1,"no")</f>
        <v>2017</v>
      </c>
      <c r="Q536" s="21">
        <f>IF(AND($M536&lt;=Q$1,$T536&gt;=Q$1),Q$1,"no")</f>
        <v>2018</v>
      </c>
      <c r="R536" s="21">
        <f t="shared" si="71"/>
        <v>2019</v>
      </c>
      <c r="S536" s="21" t="str">
        <f>IF(AND($M536&lt;=S$1,$T536&gt;=S$1),S$1,"no")</f>
        <v>no</v>
      </c>
      <c r="T536" s="14">
        <v>2019</v>
      </c>
      <c r="U536" s="14" t="s">
        <v>34</v>
      </c>
      <c r="V536" s="14">
        <v>1</v>
      </c>
      <c r="W536" s="14" t="s">
        <v>122</v>
      </c>
      <c r="X536" s="14">
        <v>0</v>
      </c>
      <c r="Y536" s="14">
        <v>0</v>
      </c>
      <c r="Z536" s="14">
        <v>1</v>
      </c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</row>
    <row r="537" spans="1:47" ht="12.75">
      <c r="A537" s="8" t="str">
        <f t="shared" si="64"/>
        <v>noAlberto Borcelli</v>
      </c>
      <c r="B537" s="8" t="str">
        <f t="shared" si="65"/>
        <v>2019Alberto Borcelli</v>
      </c>
      <c r="C537" s="8" t="str">
        <f t="shared" si="66"/>
        <v>2018Alberto Borcelli</v>
      </c>
      <c r="D537" s="8" t="str">
        <f t="shared" si="67"/>
        <v>2017Alberto Borcelli</v>
      </c>
      <c r="E537" s="8" t="str">
        <f t="shared" si="68"/>
        <v>2016Alberto Borcelli</v>
      </c>
      <c r="F537" s="8" t="str">
        <f t="shared" si="69"/>
        <v>2015Alberto Borcelli</v>
      </c>
      <c r="G537" s="14">
        <v>20</v>
      </c>
      <c r="H537" s="12" t="s">
        <v>748</v>
      </c>
      <c r="I537" s="14" t="s">
        <v>749</v>
      </c>
      <c r="J537" s="15">
        <v>42348</v>
      </c>
      <c r="K537" s="14" t="s">
        <v>753</v>
      </c>
      <c r="L537" s="14" t="s">
        <v>111</v>
      </c>
      <c r="M537" s="25">
        <v>2015</v>
      </c>
      <c r="N537" s="21">
        <f t="shared" si="70"/>
        <v>2015</v>
      </c>
      <c r="O537" s="21">
        <f>IF(AND($M537&lt;=O$1,$T537&gt;=O$1),O$1,"no")</f>
        <v>2016</v>
      </c>
      <c r="P537" s="21">
        <f>IF(AND($M537&lt;=P$1,$T537&gt;=P$1),P$1,"no")</f>
        <v>2017</v>
      </c>
      <c r="Q537" s="21">
        <f>IF(AND($M537&lt;=Q$1,$T537&gt;=Q$1),Q$1,"no")</f>
        <v>2018</v>
      </c>
      <c r="R537" s="21">
        <f t="shared" si="71"/>
        <v>2019</v>
      </c>
      <c r="S537" s="21" t="str">
        <f>IF(AND($M537&lt;=S$1,$T537&gt;=S$1),S$1,"no")</f>
        <v>no</v>
      </c>
      <c r="T537" s="14">
        <v>2019</v>
      </c>
      <c r="U537" s="14" t="s">
        <v>18</v>
      </c>
      <c r="V537" s="14">
        <v>0</v>
      </c>
      <c r="W537" s="14" t="s">
        <v>754</v>
      </c>
      <c r="X537" s="14">
        <v>0</v>
      </c>
      <c r="Y537" s="14">
        <v>0</v>
      </c>
      <c r="Z537" s="14">
        <v>0</v>
      </c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</row>
    <row r="538" spans="1:47" ht="12.75">
      <c r="A538" s="8" t="str">
        <f t="shared" si="64"/>
        <v>2020Leonardo Dario Alvarez</v>
      </c>
      <c r="B538" s="8" t="str">
        <f t="shared" si="65"/>
        <v>noLeonardo Dario Alvarez</v>
      </c>
      <c r="C538" s="8" t="str">
        <f t="shared" si="66"/>
        <v>noLeonardo Dario Alvarez</v>
      </c>
      <c r="D538" s="8" t="str">
        <f t="shared" si="67"/>
        <v>noLeonardo Dario Alvarez</v>
      </c>
      <c r="E538" s="8" t="str">
        <f t="shared" si="68"/>
        <v>noLeonardo Dario Alvarez</v>
      </c>
      <c r="F538" s="8" t="str">
        <f t="shared" si="69"/>
        <v>noLeonardo Dario Alvarez</v>
      </c>
      <c r="G538" s="14">
        <v>20</v>
      </c>
      <c r="H538" s="10" t="s">
        <v>748</v>
      </c>
      <c r="I538" s="9" t="s">
        <v>749</v>
      </c>
      <c r="J538" s="11">
        <v>43806</v>
      </c>
      <c r="K538" s="9" t="s">
        <v>755</v>
      </c>
      <c r="L538" s="9" t="s">
        <v>49</v>
      </c>
      <c r="M538" s="25">
        <v>2019</v>
      </c>
      <c r="N538" s="21" t="str">
        <f t="shared" si="70"/>
        <v>no</v>
      </c>
      <c r="O538" s="21" t="str">
        <f>IF(AND($M538&lt;=O$1,$T538&gt;=O$1),O$1,"no")</f>
        <v>no</v>
      </c>
      <c r="P538" s="21" t="str">
        <f>IF(AND($M538&lt;=P$1,$T538&gt;=P$1),P$1,"no")</f>
        <v>no</v>
      </c>
      <c r="Q538" s="21" t="str">
        <f>IF(AND($M538&lt;=Q$1,$T538&gt;=Q$1),Q$1,"no")</f>
        <v>no</v>
      </c>
      <c r="R538" s="21" t="str">
        <f t="shared" si="71"/>
        <v>no</v>
      </c>
      <c r="S538" s="21">
        <f>IF(AND($M538&lt;=S$1,$T538&gt;=S$1),S$1,"no")</f>
        <v>2020</v>
      </c>
      <c r="T538" s="9" t="s">
        <v>50</v>
      </c>
      <c r="U538" s="9" t="s">
        <v>18</v>
      </c>
      <c r="V538" s="9">
        <v>0</v>
      </c>
      <c r="W538" s="9" t="s">
        <v>45</v>
      </c>
      <c r="X538" s="9">
        <v>0</v>
      </c>
      <c r="Y538" s="9">
        <v>1</v>
      </c>
      <c r="Z538" s="9">
        <v>0</v>
      </c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</row>
    <row r="539" spans="1:47" ht="12.75">
      <c r="A539" s="8" t="str">
        <f t="shared" si="64"/>
        <v>2020Barbara Dolores Weinzettel</v>
      </c>
      <c r="B539" s="8" t="str">
        <f t="shared" si="65"/>
        <v>noBarbara Dolores Weinzettel</v>
      </c>
      <c r="C539" s="8" t="str">
        <f t="shared" si="66"/>
        <v>noBarbara Dolores Weinzettel</v>
      </c>
      <c r="D539" s="8" t="str">
        <f t="shared" si="67"/>
        <v>noBarbara Dolores Weinzettel</v>
      </c>
      <c r="E539" s="8" t="str">
        <f t="shared" si="68"/>
        <v>noBarbara Dolores Weinzettel</v>
      </c>
      <c r="F539" s="8" t="str">
        <f t="shared" si="69"/>
        <v>noBarbara Dolores Weinzettel</v>
      </c>
      <c r="G539" s="14">
        <v>20</v>
      </c>
      <c r="H539" s="10" t="s">
        <v>748</v>
      </c>
      <c r="I539" s="9" t="s">
        <v>749</v>
      </c>
      <c r="J539" s="11">
        <v>43806</v>
      </c>
      <c r="K539" s="9" t="s">
        <v>756</v>
      </c>
      <c r="L539" s="9" t="s">
        <v>49</v>
      </c>
      <c r="M539" s="25">
        <v>2019</v>
      </c>
      <c r="N539" s="21" t="str">
        <f t="shared" si="70"/>
        <v>no</v>
      </c>
      <c r="O539" s="21" t="str">
        <f>IF(AND($M539&lt;=O$1,$T539&gt;=O$1),O$1,"no")</f>
        <v>no</v>
      </c>
      <c r="P539" s="21" t="str">
        <f>IF(AND($M539&lt;=P$1,$T539&gt;=P$1),P$1,"no")</f>
        <v>no</v>
      </c>
      <c r="Q539" s="21" t="str">
        <f>IF(AND($M539&lt;=Q$1,$T539&gt;=Q$1),Q$1,"no")</f>
        <v>no</v>
      </c>
      <c r="R539" s="21" t="str">
        <f t="shared" si="71"/>
        <v>no</v>
      </c>
      <c r="S539" s="21">
        <f>IF(AND($M539&lt;=S$1,$T539&gt;=S$1),S$1,"no")</f>
        <v>2020</v>
      </c>
      <c r="T539" s="9" t="s">
        <v>50</v>
      </c>
      <c r="U539" s="9" t="s">
        <v>34</v>
      </c>
      <c r="V539" s="9">
        <v>1</v>
      </c>
      <c r="W539" s="9" t="s">
        <v>32</v>
      </c>
      <c r="X539" s="9">
        <v>0</v>
      </c>
      <c r="Y539" s="9">
        <v>1</v>
      </c>
      <c r="Z539" s="9">
        <v>0</v>
      </c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</row>
    <row r="540" spans="1:47" ht="12.75">
      <c r="A540" s="8" t="str">
        <f t="shared" si="64"/>
        <v>2020Ignacio Perincioli</v>
      </c>
      <c r="B540" s="8" t="str">
        <f t="shared" si="65"/>
        <v>noIgnacio Perincioli</v>
      </c>
      <c r="C540" s="8" t="str">
        <f t="shared" si="66"/>
        <v>noIgnacio Perincioli</v>
      </c>
      <c r="D540" s="8" t="str">
        <f t="shared" si="67"/>
        <v>noIgnacio Perincioli</v>
      </c>
      <c r="E540" s="8" t="str">
        <f t="shared" si="68"/>
        <v>noIgnacio Perincioli</v>
      </c>
      <c r="F540" s="8" t="str">
        <f t="shared" si="69"/>
        <v>noIgnacio Perincioli</v>
      </c>
      <c r="G540" s="14">
        <v>20</v>
      </c>
      <c r="H540" s="10" t="s">
        <v>748</v>
      </c>
      <c r="I540" s="9" t="s">
        <v>749</v>
      </c>
      <c r="J540" s="11">
        <v>43806</v>
      </c>
      <c r="K540" s="9" t="s">
        <v>757</v>
      </c>
      <c r="L540" s="9" t="s">
        <v>49</v>
      </c>
      <c r="M540" s="25">
        <v>2019</v>
      </c>
      <c r="N540" s="21" t="str">
        <f t="shared" si="70"/>
        <v>no</v>
      </c>
      <c r="O540" s="21" t="str">
        <f>IF(AND($M540&lt;=O$1,$T540&gt;=O$1),O$1,"no")</f>
        <v>no</v>
      </c>
      <c r="P540" s="21" t="str">
        <f>IF(AND($M540&lt;=P$1,$T540&gt;=P$1),P$1,"no")</f>
        <v>no</v>
      </c>
      <c r="Q540" s="21" t="str">
        <f>IF(AND($M540&lt;=Q$1,$T540&gt;=Q$1),Q$1,"no")</f>
        <v>no</v>
      </c>
      <c r="R540" s="21" t="str">
        <f t="shared" si="71"/>
        <v>no</v>
      </c>
      <c r="S540" s="21">
        <f>IF(AND($M540&lt;=S$1,$T540&gt;=S$1),S$1,"no")</f>
        <v>2020</v>
      </c>
      <c r="T540" s="9" t="s">
        <v>50</v>
      </c>
      <c r="U540" s="9" t="s">
        <v>18</v>
      </c>
      <c r="V540" s="9">
        <v>0</v>
      </c>
      <c r="W540" s="9" t="s">
        <v>927</v>
      </c>
      <c r="X540" s="9">
        <v>0</v>
      </c>
      <c r="Y540" s="9">
        <v>1</v>
      </c>
      <c r="Z540" s="9">
        <v>0</v>
      </c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</row>
    <row r="541" spans="1:47" ht="12.75">
      <c r="A541" s="8" t="str">
        <f t="shared" si="64"/>
        <v>2020Leandro Eduardo Zuliani</v>
      </c>
      <c r="B541" s="8" t="str">
        <f t="shared" si="65"/>
        <v>noLeandro Eduardo Zuliani</v>
      </c>
      <c r="C541" s="8" t="str">
        <f t="shared" si="66"/>
        <v>noLeandro Eduardo Zuliani</v>
      </c>
      <c r="D541" s="8" t="str">
        <f t="shared" si="67"/>
        <v>noLeandro Eduardo Zuliani</v>
      </c>
      <c r="E541" s="8" t="str">
        <f t="shared" si="68"/>
        <v>noLeandro Eduardo Zuliani</v>
      </c>
      <c r="F541" s="8" t="str">
        <f t="shared" si="69"/>
        <v>noLeandro Eduardo Zuliani</v>
      </c>
      <c r="G541" s="14">
        <v>20</v>
      </c>
      <c r="H541" s="10" t="s">
        <v>748</v>
      </c>
      <c r="I541" s="9" t="s">
        <v>749</v>
      </c>
      <c r="J541" s="11">
        <v>43806</v>
      </c>
      <c r="K541" s="9" t="s">
        <v>758</v>
      </c>
      <c r="L541" s="9" t="s">
        <v>49</v>
      </c>
      <c r="M541" s="25">
        <v>2019</v>
      </c>
      <c r="N541" s="21" t="str">
        <f t="shared" si="70"/>
        <v>no</v>
      </c>
      <c r="O541" s="21" t="str">
        <f>IF(AND($M541&lt;=O$1,$T541&gt;=O$1),O$1,"no")</f>
        <v>no</v>
      </c>
      <c r="P541" s="21" t="str">
        <f>IF(AND($M541&lt;=P$1,$T541&gt;=P$1),P$1,"no")</f>
        <v>no</v>
      </c>
      <c r="Q541" s="21" t="str">
        <f>IF(AND($M541&lt;=Q$1,$T541&gt;=Q$1),Q$1,"no")</f>
        <v>no</v>
      </c>
      <c r="R541" s="21" t="str">
        <f t="shared" si="71"/>
        <v>no</v>
      </c>
      <c r="S541" s="21">
        <f>IF(AND($M541&lt;=S$1,$T541&gt;=S$1),S$1,"no")</f>
        <v>2020</v>
      </c>
      <c r="T541" s="9" t="s">
        <v>50</v>
      </c>
      <c r="U541" s="9" t="s">
        <v>18</v>
      </c>
      <c r="V541" s="9">
        <v>0</v>
      </c>
      <c r="W541" s="9" t="s">
        <v>41</v>
      </c>
      <c r="X541" s="9">
        <v>0</v>
      </c>
      <c r="Y541" s="9">
        <v>1</v>
      </c>
      <c r="Z541" s="9">
        <v>0</v>
      </c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</row>
    <row r="542" spans="1:47" ht="12.75">
      <c r="A542" s="8" t="str">
        <f t="shared" si="64"/>
        <v>2020Silvina Córdoba</v>
      </c>
      <c r="B542" s="8" t="str">
        <f t="shared" si="65"/>
        <v>noSilvina Córdoba</v>
      </c>
      <c r="C542" s="8" t="str">
        <f t="shared" si="66"/>
        <v>noSilvina Córdoba</v>
      </c>
      <c r="D542" s="8" t="str">
        <f t="shared" si="67"/>
        <v>noSilvina Córdoba</v>
      </c>
      <c r="E542" s="8" t="str">
        <f t="shared" si="68"/>
        <v>noSilvina Córdoba</v>
      </c>
      <c r="F542" s="8" t="str">
        <f t="shared" si="69"/>
        <v>noSilvina Córdoba</v>
      </c>
      <c r="G542" s="14">
        <v>20</v>
      </c>
      <c r="H542" s="10" t="s">
        <v>748</v>
      </c>
      <c r="I542" s="9" t="s">
        <v>749</v>
      </c>
      <c r="J542" s="11">
        <v>43806</v>
      </c>
      <c r="K542" s="9" t="s">
        <v>759</v>
      </c>
      <c r="L542" s="9" t="s">
        <v>49</v>
      </c>
      <c r="M542" s="25">
        <v>2019</v>
      </c>
      <c r="N542" s="21" t="str">
        <f t="shared" si="70"/>
        <v>no</v>
      </c>
      <c r="O542" s="21" t="str">
        <f>IF(AND($M542&lt;=O$1,$T542&gt;=O$1),O$1,"no")</f>
        <v>no</v>
      </c>
      <c r="P542" s="21" t="str">
        <f>IF(AND($M542&lt;=P$1,$T542&gt;=P$1),P$1,"no")</f>
        <v>no</v>
      </c>
      <c r="Q542" s="21" t="str">
        <f>IF(AND($M542&lt;=Q$1,$T542&gt;=Q$1),Q$1,"no")</f>
        <v>no</v>
      </c>
      <c r="R542" s="21" t="str">
        <f t="shared" si="71"/>
        <v>no</v>
      </c>
      <c r="S542" s="21">
        <f>IF(AND($M542&lt;=S$1,$T542&gt;=S$1),S$1,"no")</f>
        <v>2020</v>
      </c>
      <c r="T542" s="9" t="s">
        <v>50</v>
      </c>
      <c r="U542" s="9" t="s">
        <v>34</v>
      </c>
      <c r="V542" s="9">
        <v>1</v>
      </c>
      <c r="W542" s="9" t="s">
        <v>760</v>
      </c>
      <c r="X542" s="9">
        <v>0</v>
      </c>
      <c r="Y542" s="9">
        <v>1</v>
      </c>
      <c r="Z542" s="9">
        <v>0</v>
      </c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</row>
    <row r="543" spans="1:47" ht="12.75">
      <c r="A543" s="8" t="str">
        <f t="shared" si="64"/>
        <v>2020Juan Carlos Nadalich</v>
      </c>
      <c r="B543" s="8" t="str">
        <f t="shared" si="65"/>
        <v>noJuan Carlos Nadalich</v>
      </c>
      <c r="C543" s="8" t="str">
        <f t="shared" si="66"/>
        <v>noJuan Carlos Nadalich</v>
      </c>
      <c r="D543" s="8" t="str">
        <f t="shared" si="67"/>
        <v>noJuan Carlos Nadalich</v>
      </c>
      <c r="E543" s="8" t="str">
        <f t="shared" si="68"/>
        <v>noJuan Carlos Nadalich</v>
      </c>
      <c r="F543" s="8" t="str">
        <f t="shared" si="69"/>
        <v>noJuan Carlos Nadalich</v>
      </c>
      <c r="G543" s="14">
        <v>20</v>
      </c>
      <c r="H543" s="10" t="s">
        <v>748</v>
      </c>
      <c r="I543" s="9" t="s">
        <v>749</v>
      </c>
      <c r="J543" s="11">
        <v>43806</v>
      </c>
      <c r="K543" s="9" t="s">
        <v>761</v>
      </c>
      <c r="L543" s="9" t="s">
        <v>49</v>
      </c>
      <c r="M543" s="25">
        <v>2019</v>
      </c>
      <c r="N543" s="21" t="str">
        <f t="shared" si="70"/>
        <v>no</v>
      </c>
      <c r="O543" s="21" t="str">
        <f>IF(AND($M543&lt;=O$1,$T543&gt;=O$1),O$1,"no")</f>
        <v>no</v>
      </c>
      <c r="P543" s="21" t="str">
        <f>IF(AND($M543&lt;=P$1,$T543&gt;=P$1),P$1,"no")</f>
        <v>no</v>
      </c>
      <c r="Q543" s="21" t="str">
        <f>IF(AND($M543&lt;=Q$1,$T543&gt;=Q$1),Q$1,"no")</f>
        <v>no</v>
      </c>
      <c r="R543" s="21" t="str">
        <f t="shared" si="71"/>
        <v>no</v>
      </c>
      <c r="S543" s="21">
        <f>IF(AND($M543&lt;=S$1,$T543&gt;=S$1),S$1,"no")</f>
        <v>2020</v>
      </c>
      <c r="T543" s="9">
        <v>2020</v>
      </c>
      <c r="U543" s="9" t="s">
        <v>18</v>
      </c>
      <c r="V543" s="9">
        <v>0</v>
      </c>
      <c r="W543" s="9" t="s">
        <v>762</v>
      </c>
      <c r="X543" s="9">
        <v>1</v>
      </c>
      <c r="Y543" s="9">
        <v>1</v>
      </c>
      <c r="Z543" s="9">
        <v>0</v>
      </c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</row>
    <row r="544" spans="1:47" ht="12.75">
      <c r="A544" s="8" t="str">
        <f t="shared" si="64"/>
        <v>2020Claudio García</v>
      </c>
      <c r="B544" s="8" t="str">
        <f t="shared" si="65"/>
        <v>noClaudio García</v>
      </c>
      <c r="C544" s="8" t="str">
        <f t="shared" si="66"/>
        <v>noClaudio García</v>
      </c>
      <c r="D544" s="8" t="str">
        <f t="shared" si="67"/>
        <v>noClaudio García</v>
      </c>
      <c r="E544" s="8" t="str">
        <f t="shared" si="68"/>
        <v>noClaudio García</v>
      </c>
      <c r="F544" s="8" t="str">
        <f t="shared" si="69"/>
        <v>noClaudio García</v>
      </c>
      <c r="G544" s="14">
        <v>20</v>
      </c>
      <c r="H544" s="10" t="s">
        <v>748</v>
      </c>
      <c r="I544" s="9" t="s">
        <v>749</v>
      </c>
      <c r="J544" s="11">
        <v>43806</v>
      </c>
      <c r="K544" s="9" t="s">
        <v>763</v>
      </c>
      <c r="L544" s="9" t="s">
        <v>49</v>
      </c>
      <c r="M544" s="25">
        <v>2020</v>
      </c>
      <c r="N544" s="21" t="str">
        <f t="shared" si="70"/>
        <v>no</v>
      </c>
      <c r="O544" s="21" t="str">
        <f>IF(AND($M544&lt;=O$1,$T544&gt;=O$1),O$1,"no")</f>
        <v>no</v>
      </c>
      <c r="P544" s="21" t="str">
        <f>IF(AND($M544&lt;=P$1,$T544&gt;=P$1),P$1,"no")</f>
        <v>no</v>
      </c>
      <c r="Q544" s="21" t="str">
        <f>IF(AND($M544&lt;=Q$1,$T544&gt;=Q$1),Q$1,"no")</f>
        <v>no</v>
      </c>
      <c r="R544" s="21" t="str">
        <f t="shared" si="71"/>
        <v>no</v>
      </c>
      <c r="S544" s="21">
        <f>IF(AND($M544&lt;=S$1,$T544&gt;=S$1),S$1,"no")</f>
        <v>2020</v>
      </c>
      <c r="T544" s="9" t="s">
        <v>50</v>
      </c>
      <c r="U544" s="9" t="s">
        <v>18</v>
      </c>
      <c r="V544" s="9">
        <v>0</v>
      </c>
      <c r="W544" s="9" t="s">
        <v>762</v>
      </c>
      <c r="X544" s="9">
        <v>0</v>
      </c>
      <c r="Y544" s="9">
        <v>1</v>
      </c>
      <c r="Z544" s="9">
        <v>0</v>
      </c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</row>
    <row r="545" spans="1:47" ht="12.75">
      <c r="A545" s="8" t="str">
        <f t="shared" si="64"/>
        <v>2020Claudia Alejandra Martínez</v>
      </c>
      <c r="B545" s="8" t="str">
        <f t="shared" si="65"/>
        <v>noClaudia Alejandra Martínez</v>
      </c>
      <c r="C545" s="8" t="str">
        <f t="shared" si="66"/>
        <v>noClaudia Alejandra Martínez</v>
      </c>
      <c r="D545" s="8" t="str">
        <f t="shared" si="67"/>
        <v>noClaudia Alejandra Martínez</v>
      </c>
      <c r="E545" s="8" t="str">
        <f t="shared" si="68"/>
        <v>noClaudia Alejandra Martínez</v>
      </c>
      <c r="F545" s="8" t="str">
        <f t="shared" si="69"/>
        <v>noClaudia Alejandra Martínez</v>
      </c>
      <c r="G545" s="14">
        <v>20</v>
      </c>
      <c r="H545" s="10" t="s">
        <v>748</v>
      </c>
      <c r="I545" s="9" t="s">
        <v>749</v>
      </c>
      <c r="J545" s="11">
        <v>43806</v>
      </c>
      <c r="K545" s="9" t="s">
        <v>764</v>
      </c>
      <c r="L545" s="9" t="s">
        <v>49</v>
      </c>
      <c r="M545" s="25">
        <v>2019</v>
      </c>
      <c r="N545" s="21" t="str">
        <f t="shared" si="70"/>
        <v>no</v>
      </c>
      <c r="O545" s="21" t="str">
        <f>IF(AND($M545&lt;=O$1,$T545&gt;=O$1),O$1,"no")</f>
        <v>no</v>
      </c>
      <c r="P545" s="21" t="str">
        <f>IF(AND($M545&lt;=P$1,$T545&gt;=P$1),P$1,"no")</f>
        <v>no</v>
      </c>
      <c r="Q545" s="21" t="str">
        <f>IF(AND($M545&lt;=Q$1,$T545&gt;=Q$1),Q$1,"no")</f>
        <v>no</v>
      </c>
      <c r="R545" s="21" t="str">
        <f t="shared" si="71"/>
        <v>no</v>
      </c>
      <c r="S545" s="21">
        <f>IF(AND($M545&lt;=S$1,$T545&gt;=S$1),S$1,"no")</f>
        <v>2020</v>
      </c>
      <c r="T545" s="9" t="s">
        <v>50</v>
      </c>
      <c r="U545" s="9" t="s">
        <v>34</v>
      </c>
      <c r="V545" s="9">
        <v>1</v>
      </c>
      <c r="W545" s="9" t="s">
        <v>928</v>
      </c>
      <c r="X545" s="9">
        <v>0</v>
      </c>
      <c r="Y545" s="9">
        <v>1</v>
      </c>
      <c r="Z545" s="9">
        <v>0</v>
      </c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</row>
    <row r="546" spans="1:47" ht="12.75">
      <c r="A546" s="8" t="str">
        <f t="shared" si="64"/>
        <v>2020Teodoro Segundo Camino</v>
      </c>
      <c r="B546" s="8" t="str">
        <f t="shared" si="65"/>
        <v>noTeodoro Segundo Camino</v>
      </c>
      <c r="C546" s="8" t="str">
        <f t="shared" si="66"/>
        <v>noTeodoro Segundo Camino</v>
      </c>
      <c r="D546" s="8" t="str">
        <f t="shared" si="67"/>
        <v>noTeodoro Segundo Camino</v>
      </c>
      <c r="E546" s="8" t="str">
        <f t="shared" si="68"/>
        <v>noTeodoro Segundo Camino</v>
      </c>
      <c r="F546" s="8" t="str">
        <f t="shared" si="69"/>
        <v>noTeodoro Segundo Camino</v>
      </c>
      <c r="G546" s="14">
        <v>20</v>
      </c>
      <c r="H546" s="10" t="s">
        <v>748</v>
      </c>
      <c r="I546" s="9" t="s">
        <v>749</v>
      </c>
      <c r="J546" s="11">
        <v>43806</v>
      </c>
      <c r="K546" s="9" t="s">
        <v>765</v>
      </c>
      <c r="L546" s="9" t="s">
        <v>49</v>
      </c>
      <c r="M546" s="25">
        <v>2019</v>
      </c>
      <c r="N546" s="21" t="str">
        <f t="shared" si="70"/>
        <v>no</v>
      </c>
      <c r="O546" s="21" t="str">
        <f>IF(AND($M546&lt;=O$1,$T546&gt;=O$1),O$1,"no")</f>
        <v>no</v>
      </c>
      <c r="P546" s="21" t="str">
        <f>IF(AND($M546&lt;=P$1,$T546&gt;=P$1),P$1,"no")</f>
        <v>no</v>
      </c>
      <c r="Q546" s="21" t="str">
        <f>IF(AND($M546&lt;=Q$1,$T546&gt;=Q$1),Q$1,"no")</f>
        <v>no</v>
      </c>
      <c r="R546" s="21" t="str">
        <f t="shared" si="71"/>
        <v>no</v>
      </c>
      <c r="S546" s="21">
        <f>IF(AND($M546&lt;=S$1,$T546&gt;=S$1),S$1,"no")</f>
        <v>2020</v>
      </c>
      <c r="T546" s="9" t="s">
        <v>50</v>
      </c>
      <c r="U546" s="9" t="s">
        <v>18</v>
      </c>
      <c r="V546" s="9">
        <v>0</v>
      </c>
      <c r="W546" s="9" t="s">
        <v>766</v>
      </c>
      <c r="X546" s="9">
        <v>0</v>
      </c>
      <c r="Y546" s="9">
        <v>1</v>
      </c>
      <c r="Z546" s="9">
        <v>0</v>
      </c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</row>
    <row r="547" spans="1:47" ht="12.75">
      <c r="A547" s="8" t="str">
        <f t="shared" si="64"/>
        <v>2020Lisandro De La Torre</v>
      </c>
      <c r="B547" s="8" t="str">
        <f t="shared" si="65"/>
        <v>noLisandro De La Torre</v>
      </c>
      <c r="C547" s="8" t="str">
        <f t="shared" si="66"/>
        <v>noLisandro De La Torre</v>
      </c>
      <c r="D547" s="8" t="str">
        <f t="shared" si="67"/>
        <v>noLisandro De La Torre</v>
      </c>
      <c r="E547" s="8" t="str">
        <f t="shared" si="68"/>
        <v>noLisandro De La Torre</v>
      </c>
      <c r="F547" s="8" t="str">
        <f t="shared" si="69"/>
        <v>noLisandro De La Torre</v>
      </c>
      <c r="G547" s="14">
        <v>20</v>
      </c>
      <c r="H547" s="10" t="s">
        <v>748</v>
      </c>
      <c r="I547" s="9" t="s">
        <v>749</v>
      </c>
      <c r="J547" s="11">
        <v>43806</v>
      </c>
      <c r="K547" s="9" t="s">
        <v>767</v>
      </c>
      <c r="L547" s="9" t="s">
        <v>49</v>
      </c>
      <c r="M547" s="25">
        <v>2019</v>
      </c>
      <c r="N547" s="21" t="str">
        <f t="shared" si="70"/>
        <v>no</v>
      </c>
      <c r="O547" s="21" t="str">
        <f>IF(AND($M547&lt;=O$1,$T547&gt;=O$1),O$1,"no")</f>
        <v>no</v>
      </c>
      <c r="P547" s="21" t="str">
        <f>IF(AND($M547&lt;=P$1,$T547&gt;=P$1),P$1,"no")</f>
        <v>no</v>
      </c>
      <c r="Q547" s="21" t="str">
        <f>IF(AND($M547&lt;=Q$1,$T547&gt;=Q$1),Q$1,"no")</f>
        <v>no</v>
      </c>
      <c r="R547" s="21" t="str">
        <f t="shared" si="71"/>
        <v>no</v>
      </c>
      <c r="S547" s="21">
        <f>IF(AND($M547&lt;=S$1,$T547&gt;=S$1),S$1,"no")</f>
        <v>2020</v>
      </c>
      <c r="T547" s="9" t="s">
        <v>50</v>
      </c>
      <c r="U547" s="9" t="s">
        <v>18</v>
      </c>
      <c r="V547" s="9">
        <v>0</v>
      </c>
      <c r="W547" s="9" t="s">
        <v>23</v>
      </c>
      <c r="X547" s="9">
        <v>0</v>
      </c>
      <c r="Y547" s="9">
        <v>1</v>
      </c>
      <c r="Z547" s="9">
        <v>0</v>
      </c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</row>
    <row r="548" spans="1:47" ht="12.75">
      <c r="A548" s="8" t="str">
        <f t="shared" si="64"/>
        <v>2020María Cecilia Velázquez</v>
      </c>
      <c r="B548" s="8" t="str">
        <f t="shared" si="65"/>
        <v>noMaría Cecilia Velázquez</v>
      </c>
      <c r="C548" s="8" t="str">
        <f t="shared" si="66"/>
        <v>noMaría Cecilia Velázquez</v>
      </c>
      <c r="D548" s="8" t="str">
        <f t="shared" si="67"/>
        <v>noMaría Cecilia Velázquez</v>
      </c>
      <c r="E548" s="8" t="str">
        <f t="shared" si="68"/>
        <v>noMaría Cecilia Velázquez</v>
      </c>
      <c r="F548" s="8" t="str">
        <f t="shared" si="69"/>
        <v>noMaría Cecilia Velázquez</v>
      </c>
      <c r="G548" s="14">
        <v>20</v>
      </c>
      <c r="H548" s="10" t="s">
        <v>748</v>
      </c>
      <c r="I548" s="9" t="s">
        <v>749</v>
      </c>
      <c r="J548" s="11">
        <v>43806</v>
      </c>
      <c r="K548" s="9" t="s">
        <v>768</v>
      </c>
      <c r="L548" s="9" t="s">
        <v>49</v>
      </c>
      <c r="M548" s="25">
        <v>2019</v>
      </c>
      <c r="N548" s="21" t="str">
        <f t="shared" si="70"/>
        <v>no</v>
      </c>
      <c r="O548" s="21" t="str">
        <f>IF(AND($M548&lt;=O$1,$T548&gt;=O$1),O$1,"no")</f>
        <v>no</v>
      </c>
      <c r="P548" s="21" t="str">
        <f>IF(AND($M548&lt;=P$1,$T548&gt;=P$1),P$1,"no")</f>
        <v>no</v>
      </c>
      <c r="Q548" s="21" t="str">
        <f>IF(AND($M548&lt;=Q$1,$T548&gt;=Q$1),Q$1,"no")</f>
        <v>no</v>
      </c>
      <c r="R548" s="21" t="str">
        <f t="shared" si="71"/>
        <v>no</v>
      </c>
      <c r="S548" s="21">
        <f>IF(AND($M548&lt;=S$1,$T548&gt;=S$1),S$1,"no")</f>
        <v>2020</v>
      </c>
      <c r="T548" s="9" t="s">
        <v>50</v>
      </c>
      <c r="U548" s="9" t="s">
        <v>34</v>
      </c>
      <c r="V548" s="9">
        <v>1</v>
      </c>
      <c r="W548" s="9" t="s">
        <v>754</v>
      </c>
      <c r="X548" s="9">
        <v>0</v>
      </c>
      <c r="Y548" s="9">
        <v>0</v>
      </c>
      <c r="Z548" s="9">
        <v>0</v>
      </c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</row>
    <row r="549" spans="1:47" ht="12.75">
      <c r="A549" s="8" t="str">
        <f t="shared" si="64"/>
        <v>noPablo Farías</v>
      </c>
      <c r="B549" s="8" t="str">
        <f t="shared" si="65"/>
        <v>2019Pablo Farías</v>
      </c>
      <c r="C549" s="8" t="str">
        <f t="shared" si="66"/>
        <v>2018Pablo Farías</v>
      </c>
      <c r="D549" s="8" t="str">
        <f t="shared" si="67"/>
        <v>2017Pablo Farías</v>
      </c>
      <c r="E549" s="8" t="str">
        <f t="shared" si="68"/>
        <v>2016Pablo Farías</v>
      </c>
      <c r="F549" s="8" t="str">
        <f t="shared" si="69"/>
        <v>2015Pablo Farías</v>
      </c>
      <c r="G549" s="9">
        <v>21</v>
      </c>
      <c r="H549" s="10" t="s">
        <v>769</v>
      </c>
      <c r="I549" s="9" t="s">
        <v>770</v>
      </c>
      <c r="J549" s="11">
        <v>42349</v>
      </c>
      <c r="K549" s="9" t="s">
        <v>771</v>
      </c>
      <c r="L549" s="9" t="s">
        <v>772</v>
      </c>
      <c r="M549" s="25">
        <v>2015</v>
      </c>
      <c r="N549" s="21">
        <f t="shared" si="70"/>
        <v>2015</v>
      </c>
      <c r="O549" s="21">
        <f>IF(AND($M549&lt;=O$1,$T549&gt;=O$1),O$1,"no")</f>
        <v>2016</v>
      </c>
      <c r="P549" s="21">
        <f>IF(AND($M549&lt;=P$1,$T549&gt;=P$1),P$1,"no")</f>
        <v>2017</v>
      </c>
      <c r="Q549" s="21">
        <f>IF(AND($M549&lt;=Q$1,$T549&gt;=Q$1),Q$1,"no")</f>
        <v>2018</v>
      </c>
      <c r="R549" s="21">
        <f t="shared" si="71"/>
        <v>2019</v>
      </c>
      <c r="S549" s="21" t="str">
        <f>IF(AND($M549&lt;=S$1,$T549&gt;=S$1),S$1,"no")</f>
        <v>no</v>
      </c>
      <c r="T549" s="9">
        <v>2019</v>
      </c>
      <c r="U549" s="9" t="s">
        <v>18</v>
      </c>
      <c r="V549" s="9">
        <v>0</v>
      </c>
      <c r="W549" s="9" t="s">
        <v>773</v>
      </c>
      <c r="X549" s="9">
        <v>0</v>
      </c>
      <c r="Y549" s="9">
        <v>1</v>
      </c>
      <c r="Z549" s="9">
        <v>0</v>
      </c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</row>
    <row r="550" spans="1:47" ht="12.75">
      <c r="A550" s="8" t="str">
        <f t="shared" si="64"/>
        <v>noGonzalo Saglione</v>
      </c>
      <c r="B550" s="8" t="str">
        <f t="shared" si="65"/>
        <v>2019Gonzalo Saglione</v>
      </c>
      <c r="C550" s="8" t="str">
        <f t="shared" si="66"/>
        <v>2018Gonzalo Saglione</v>
      </c>
      <c r="D550" s="8" t="str">
        <f t="shared" si="67"/>
        <v>2017Gonzalo Saglione</v>
      </c>
      <c r="E550" s="8" t="str">
        <f t="shared" si="68"/>
        <v>2016Gonzalo Saglione</v>
      </c>
      <c r="F550" s="8" t="str">
        <f t="shared" si="69"/>
        <v>2015Gonzalo Saglione</v>
      </c>
      <c r="G550" s="9">
        <v>21</v>
      </c>
      <c r="H550" s="10" t="s">
        <v>769</v>
      </c>
      <c r="I550" s="9" t="s">
        <v>770</v>
      </c>
      <c r="J550" s="11">
        <v>42349</v>
      </c>
      <c r="K550" s="9" t="s">
        <v>774</v>
      </c>
      <c r="L550" s="9" t="s">
        <v>772</v>
      </c>
      <c r="M550" s="25">
        <v>2015</v>
      </c>
      <c r="N550" s="21">
        <f t="shared" si="70"/>
        <v>2015</v>
      </c>
      <c r="O550" s="21">
        <f>IF(AND($M550&lt;=O$1,$T550&gt;=O$1),O$1,"no")</f>
        <v>2016</v>
      </c>
      <c r="P550" s="21">
        <f>IF(AND($M550&lt;=P$1,$T550&gt;=P$1),P$1,"no")</f>
        <v>2017</v>
      </c>
      <c r="Q550" s="21">
        <f>IF(AND($M550&lt;=Q$1,$T550&gt;=Q$1),Q$1,"no")</f>
        <v>2018</v>
      </c>
      <c r="R550" s="21">
        <f t="shared" si="71"/>
        <v>2019</v>
      </c>
      <c r="S550" s="21" t="str">
        <f>IF(AND($M550&lt;=S$1,$T550&gt;=S$1),S$1,"no")</f>
        <v>no</v>
      </c>
      <c r="T550" s="9">
        <v>2019</v>
      </c>
      <c r="U550" s="9" t="s">
        <v>18</v>
      </c>
      <c r="V550" s="9">
        <v>0</v>
      </c>
      <c r="W550" s="9" t="s">
        <v>21</v>
      </c>
      <c r="X550" s="9">
        <v>0</v>
      </c>
      <c r="Y550" s="9">
        <v>1</v>
      </c>
      <c r="Z550" s="9">
        <v>0</v>
      </c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</row>
    <row r="551" spans="1:47" ht="12.75">
      <c r="A551" s="8" t="str">
        <f t="shared" si="64"/>
        <v>noClaudia Balagué</v>
      </c>
      <c r="B551" s="8" t="str">
        <f t="shared" si="65"/>
        <v>2019Claudia Balagué</v>
      </c>
      <c r="C551" s="8" t="str">
        <f t="shared" si="66"/>
        <v>2018Claudia Balagué</v>
      </c>
      <c r="D551" s="8" t="str">
        <f t="shared" si="67"/>
        <v>2017Claudia Balagué</v>
      </c>
      <c r="E551" s="8" t="str">
        <f t="shared" si="68"/>
        <v>2016Claudia Balagué</v>
      </c>
      <c r="F551" s="8" t="str">
        <f t="shared" si="69"/>
        <v>2015Claudia Balagué</v>
      </c>
      <c r="G551" s="9">
        <v>21</v>
      </c>
      <c r="H551" s="10" t="s">
        <v>769</v>
      </c>
      <c r="I551" s="9" t="s">
        <v>770</v>
      </c>
      <c r="J551" s="11">
        <v>42349</v>
      </c>
      <c r="K551" s="9" t="s">
        <v>775</v>
      </c>
      <c r="L551" s="9" t="s">
        <v>772</v>
      </c>
      <c r="M551" s="25">
        <v>2015</v>
      </c>
      <c r="N551" s="21">
        <f t="shared" si="70"/>
        <v>2015</v>
      </c>
      <c r="O551" s="21">
        <f>IF(AND($M551&lt;=O$1,$T551&gt;=O$1),O$1,"no")</f>
        <v>2016</v>
      </c>
      <c r="P551" s="21">
        <f>IF(AND($M551&lt;=P$1,$T551&gt;=P$1),P$1,"no")</f>
        <v>2017</v>
      </c>
      <c r="Q551" s="21">
        <f>IF(AND($M551&lt;=Q$1,$T551&gt;=Q$1),Q$1,"no")</f>
        <v>2018</v>
      </c>
      <c r="R551" s="21">
        <f t="shared" si="71"/>
        <v>2019</v>
      </c>
      <c r="S551" s="21" t="str">
        <f>IF(AND($M551&lt;=S$1,$T551&gt;=S$1),S$1,"no")</f>
        <v>no</v>
      </c>
      <c r="T551" s="9">
        <v>2019</v>
      </c>
      <c r="U551" s="9" t="s">
        <v>34</v>
      </c>
      <c r="V551" s="9">
        <v>1</v>
      </c>
      <c r="W551" s="9" t="s">
        <v>27</v>
      </c>
      <c r="X551" s="9">
        <v>0</v>
      </c>
      <c r="Y551" s="9">
        <v>1</v>
      </c>
      <c r="Z551" s="9">
        <v>0</v>
      </c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</row>
    <row r="552" spans="1:47" ht="12.75">
      <c r="A552" s="8" t="str">
        <f t="shared" si="64"/>
        <v>noRicardo Silberstein</v>
      </c>
      <c r="B552" s="8" t="str">
        <f t="shared" si="65"/>
        <v>2019Ricardo Silberstein</v>
      </c>
      <c r="C552" s="8" t="str">
        <f t="shared" si="66"/>
        <v>2018Ricardo Silberstein</v>
      </c>
      <c r="D552" s="8" t="str">
        <f t="shared" si="67"/>
        <v>2017Ricardo Silberstein</v>
      </c>
      <c r="E552" s="8" t="str">
        <f t="shared" si="68"/>
        <v>2016Ricardo Silberstein</v>
      </c>
      <c r="F552" s="8" t="str">
        <f t="shared" si="69"/>
        <v>2015Ricardo Silberstein</v>
      </c>
      <c r="G552" s="9">
        <v>21</v>
      </c>
      <c r="H552" s="10" t="s">
        <v>769</v>
      </c>
      <c r="I552" s="9" t="s">
        <v>770</v>
      </c>
      <c r="J552" s="11">
        <v>42349</v>
      </c>
      <c r="K552" s="9" t="s">
        <v>776</v>
      </c>
      <c r="L552" s="9" t="s">
        <v>772</v>
      </c>
      <c r="M552" s="25">
        <v>2015</v>
      </c>
      <c r="N552" s="21">
        <f t="shared" si="70"/>
        <v>2015</v>
      </c>
      <c r="O552" s="21">
        <f>IF(AND($M552&lt;=O$1,$T552&gt;=O$1),O$1,"no")</f>
        <v>2016</v>
      </c>
      <c r="P552" s="21">
        <f>IF(AND($M552&lt;=P$1,$T552&gt;=P$1),P$1,"no")</f>
        <v>2017</v>
      </c>
      <c r="Q552" s="21">
        <f>IF(AND($M552&lt;=Q$1,$T552&gt;=Q$1),Q$1,"no")</f>
        <v>2018</v>
      </c>
      <c r="R552" s="21">
        <f t="shared" si="71"/>
        <v>2019</v>
      </c>
      <c r="S552" s="21" t="str">
        <f>IF(AND($M552&lt;=S$1,$T552&gt;=S$1),S$1,"no")</f>
        <v>no</v>
      </c>
      <c r="T552" s="9">
        <v>2019</v>
      </c>
      <c r="U552" s="9" t="s">
        <v>18</v>
      </c>
      <c r="V552" s="9">
        <v>0</v>
      </c>
      <c r="W552" s="9" t="s">
        <v>61</v>
      </c>
      <c r="X552" s="9">
        <v>0</v>
      </c>
      <c r="Y552" s="9">
        <v>1</v>
      </c>
      <c r="Z552" s="9">
        <v>0</v>
      </c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</row>
    <row r="553" spans="1:47" ht="12.75">
      <c r="A553" s="8" t="str">
        <f t="shared" si="64"/>
        <v>noMaximiliano Pullaro</v>
      </c>
      <c r="B553" s="8" t="str">
        <f t="shared" si="65"/>
        <v>2019Maximiliano Pullaro</v>
      </c>
      <c r="C553" s="8" t="str">
        <f t="shared" si="66"/>
        <v>2018Maximiliano Pullaro</v>
      </c>
      <c r="D553" s="8" t="str">
        <f t="shared" si="67"/>
        <v>2017Maximiliano Pullaro</v>
      </c>
      <c r="E553" s="8" t="str">
        <f t="shared" si="68"/>
        <v>2016Maximiliano Pullaro</v>
      </c>
      <c r="F553" s="8" t="str">
        <f t="shared" si="69"/>
        <v>2015Maximiliano Pullaro</v>
      </c>
      <c r="G553" s="9">
        <v>21</v>
      </c>
      <c r="H553" s="10" t="s">
        <v>769</v>
      </c>
      <c r="I553" s="9" t="s">
        <v>770</v>
      </c>
      <c r="J553" s="11">
        <v>42349</v>
      </c>
      <c r="K553" s="9" t="s">
        <v>777</v>
      </c>
      <c r="L553" s="9" t="s">
        <v>772</v>
      </c>
      <c r="M553" s="25">
        <v>2015</v>
      </c>
      <c r="N553" s="21">
        <f t="shared" si="70"/>
        <v>2015</v>
      </c>
      <c r="O553" s="21">
        <f>IF(AND($M553&lt;=O$1,$T553&gt;=O$1),O$1,"no")</f>
        <v>2016</v>
      </c>
      <c r="P553" s="21">
        <f>IF(AND($M553&lt;=P$1,$T553&gt;=P$1),P$1,"no")</f>
        <v>2017</v>
      </c>
      <c r="Q553" s="21">
        <f>IF(AND($M553&lt;=Q$1,$T553&gt;=Q$1),Q$1,"no")</f>
        <v>2018</v>
      </c>
      <c r="R553" s="21">
        <f t="shared" si="71"/>
        <v>2019</v>
      </c>
      <c r="S553" s="21" t="str">
        <f>IF(AND($M553&lt;=S$1,$T553&gt;=S$1),S$1,"no")</f>
        <v>no</v>
      </c>
      <c r="T553" s="9">
        <v>2019</v>
      </c>
      <c r="U553" s="9" t="s">
        <v>18</v>
      </c>
      <c r="V553" s="9">
        <v>0</v>
      </c>
      <c r="W553" s="9" t="s">
        <v>23</v>
      </c>
      <c r="X553" s="9">
        <v>0</v>
      </c>
      <c r="Y553" s="9">
        <v>1</v>
      </c>
      <c r="Z553" s="9">
        <v>0</v>
      </c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</row>
    <row r="554" spans="1:47" ht="12.75">
      <c r="A554" s="8" t="str">
        <f t="shared" si="64"/>
        <v>noJosé Garibay</v>
      </c>
      <c r="B554" s="8" t="str">
        <f t="shared" si="65"/>
        <v>2019José Garibay</v>
      </c>
      <c r="C554" s="8" t="str">
        <f t="shared" si="66"/>
        <v>2018José Garibay</v>
      </c>
      <c r="D554" s="8" t="str">
        <f t="shared" si="67"/>
        <v>2017José Garibay</v>
      </c>
      <c r="E554" s="8" t="str">
        <f t="shared" si="68"/>
        <v>2016José Garibay</v>
      </c>
      <c r="F554" s="8" t="str">
        <f t="shared" si="69"/>
        <v>2015José Garibay</v>
      </c>
      <c r="G554" s="9">
        <v>21</v>
      </c>
      <c r="H554" s="10" t="s">
        <v>769</v>
      </c>
      <c r="I554" s="9" t="s">
        <v>770</v>
      </c>
      <c r="J554" s="11">
        <v>42349</v>
      </c>
      <c r="K554" s="9" t="s">
        <v>778</v>
      </c>
      <c r="L554" s="9" t="s">
        <v>772</v>
      </c>
      <c r="M554" s="25">
        <v>2015</v>
      </c>
      <c r="N554" s="21">
        <f t="shared" si="70"/>
        <v>2015</v>
      </c>
      <c r="O554" s="21">
        <f>IF(AND($M554&lt;=O$1,$T554&gt;=O$1),O$1,"no")</f>
        <v>2016</v>
      </c>
      <c r="P554" s="21">
        <f>IF(AND($M554&lt;=P$1,$T554&gt;=P$1),P$1,"no")</f>
        <v>2017</v>
      </c>
      <c r="Q554" s="21">
        <f>IF(AND($M554&lt;=Q$1,$T554&gt;=Q$1),Q$1,"no")</f>
        <v>2018</v>
      </c>
      <c r="R554" s="21">
        <f t="shared" si="71"/>
        <v>2019</v>
      </c>
      <c r="S554" s="21" t="str">
        <f>IF(AND($M554&lt;=S$1,$T554&gt;=S$1),S$1,"no")</f>
        <v>no</v>
      </c>
      <c r="T554" s="9">
        <v>2019</v>
      </c>
      <c r="U554" s="9" t="s">
        <v>18</v>
      </c>
      <c r="V554" s="9">
        <v>0</v>
      </c>
      <c r="W554" s="9" t="s">
        <v>495</v>
      </c>
      <c r="X554" s="9">
        <v>0</v>
      </c>
      <c r="Y554" s="9">
        <v>1</v>
      </c>
      <c r="Z554" s="9">
        <v>0</v>
      </c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</row>
    <row r="555" spans="1:47" ht="12.75">
      <c r="A555" s="8" t="str">
        <f t="shared" si="64"/>
        <v>noJulio Schneider</v>
      </c>
      <c r="B555" s="8" t="str">
        <f t="shared" si="65"/>
        <v>noJulio Schneider</v>
      </c>
      <c r="C555" s="8" t="str">
        <f t="shared" si="66"/>
        <v>noJulio Schneider</v>
      </c>
      <c r="D555" s="8" t="str">
        <f t="shared" si="67"/>
        <v>2017Julio Schneider</v>
      </c>
      <c r="E555" s="8" t="str">
        <f t="shared" si="68"/>
        <v>2016Julio Schneider</v>
      </c>
      <c r="F555" s="8" t="str">
        <f t="shared" si="69"/>
        <v>2015Julio Schneider</v>
      </c>
      <c r="G555" s="9">
        <v>21</v>
      </c>
      <c r="H555" s="10" t="s">
        <v>769</v>
      </c>
      <c r="I555" s="9" t="s">
        <v>770</v>
      </c>
      <c r="J555" s="11">
        <v>42349</v>
      </c>
      <c r="K555" s="9" t="s">
        <v>779</v>
      </c>
      <c r="L555" s="9" t="s">
        <v>772</v>
      </c>
      <c r="M555" s="25">
        <v>2015</v>
      </c>
      <c r="N555" s="21">
        <f t="shared" si="70"/>
        <v>2015</v>
      </c>
      <c r="O555" s="21">
        <f>IF(AND($M555&lt;=O$1,$T555&gt;=O$1),O$1,"no")</f>
        <v>2016</v>
      </c>
      <c r="P555" s="21">
        <f>IF(AND($M555&lt;=P$1,$T555&gt;=P$1),P$1,"no")</f>
        <v>2017</v>
      </c>
      <c r="Q555" s="21" t="str">
        <f>IF(AND($M555&lt;=Q$1,$T555&gt;=Q$1),Q$1,"no")</f>
        <v>no</v>
      </c>
      <c r="R555" s="21" t="str">
        <f t="shared" si="71"/>
        <v>no</v>
      </c>
      <c r="S555" s="21" t="str">
        <f>IF(AND($M555&lt;=S$1,$T555&gt;=S$1),S$1,"no")</f>
        <v>no</v>
      </c>
      <c r="T555" s="9">
        <v>2017</v>
      </c>
      <c r="U555" s="9" t="s">
        <v>18</v>
      </c>
      <c r="V555" s="9">
        <v>0</v>
      </c>
      <c r="W555" s="9" t="s">
        <v>780</v>
      </c>
      <c r="X555" s="9">
        <v>1</v>
      </c>
      <c r="Y555" s="9">
        <v>1</v>
      </c>
      <c r="Z555" s="9">
        <v>0</v>
      </c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</row>
    <row r="556" spans="1:47" ht="12.75">
      <c r="A556" s="8" t="str">
        <f t="shared" si="64"/>
        <v>noMiguel González</v>
      </c>
      <c r="B556" s="8" t="str">
        <f t="shared" si="65"/>
        <v>noMiguel González</v>
      </c>
      <c r="C556" s="8" t="str">
        <f t="shared" si="66"/>
        <v>noMiguel González</v>
      </c>
      <c r="D556" s="8" t="str">
        <f t="shared" si="67"/>
        <v>2017Miguel González</v>
      </c>
      <c r="E556" s="8" t="str">
        <f t="shared" si="68"/>
        <v>2016Miguel González</v>
      </c>
      <c r="F556" s="8" t="str">
        <f t="shared" si="69"/>
        <v>2015Miguel González</v>
      </c>
      <c r="G556" s="9">
        <v>21</v>
      </c>
      <c r="H556" s="10" t="s">
        <v>769</v>
      </c>
      <c r="I556" s="9" t="s">
        <v>770</v>
      </c>
      <c r="J556" s="11">
        <v>42349</v>
      </c>
      <c r="K556" s="9" t="s">
        <v>781</v>
      </c>
      <c r="L556" s="9" t="s">
        <v>772</v>
      </c>
      <c r="M556" s="25">
        <v>2015</v>
      </c>
      <c r="N556" s="21">
        <f t="shared" si="70"/>
        <v>2015</v>
      </c>
      <c r="O556" s="21">
        <f>IF(AND($M556&lt;=O$1,$T556&gt;=O$1),O$1,"no")</f>
        <v>2016</v>
      </c>
      <c r="P556" s="21">
        <f>IF(AND($M556&lt;=P$1,$T556&gt;=P$1),P$1,"no")</f>
        <v>2017</v>
      </c>
      <c r="Q556" s="21" t="str">
        <f>IF(AND($M556&lt;=Q$1,$T556&gt;=Q$1),Q$1,"no")</f>
        <v>no</v>
      </c>
      <c r="R556" s="21" t="str">
        <f t="shared" si="71"/>
        <v>no</v>
      </c>
      <c r="S556" s="21" t="str">
        <f>IF(AND($M556&lt;=S$1,$T556&gt;=S$1),S$1,"no")</f>
        <v>no</v>
      </c>
      <c r="T556" s="9">
        <v>2017</v>
      </c>
      <c r="U556" s="9" t="s">
        <v>18</v>
      </c>
      <c r="V556" s="9">
        <v>0</v>
      </c>
      <c r="W556" s="9" t="s">
        <v>35</v>
      </c>
      <c r="X556" s="9">
        <v>1</v>
      </c>
      <c r="Y556" s="9">
        <v>1</v>
      </c>
      <c r="Z556" s="9">
        <v>0</v>
      </c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</row>
    <row r="557" spans="1:47" ht="12.75">
      <c r="A557" s="8" t="str">
        <f t="shared" si="64"/>
        <v>noLuis Contigiani</v>
      </c>
      <c r="B557" s="8" t="str">
        <f t="shared" si="65"/>
        <v>noLuis Contigiani</v>
      </c>
      <c r="C557" s="8" t="str">
        <f t="shared" si="66"/>
        <v>noLuis Contigiani</v>
      </c>
      <c r="D557" s="8" t="str">
        <f t="shared" si="67"/>
        <v>2017Luis Contigiani</v>
      </c>
      <c r="E557" s="8" t="str">
        <f t="shared" si="68"/>
        <v>2016Luis Contigiani</v>
      </c>
      <c r="F557" s="8" t="str">
        <f t="shared" si="69"/>
        <v>2015Luis Contigiani</v>
      </c>
      <c r="G557" s="9">
        <v>21</v>
      </c>
      <c r="H557" s="10" t="s">
        <v>769</v>
      </c>
      <c r="I557" s="9" t="s">
        <v>770</v>
      </c>
      <c r="J557" s="11">
        <v>42349</v>
      </c>
      <c r="K557" s="9" t="s">
        <v>782</v>
      </c>
      <c r="L557" s="9" t="s">
        <v>772</v>
      </c>
      <c r="M557" s="25">
        <v>2015</v>
      </c>
      <c r="N557" s="21">
        <f t="shared" si="70"/>
        <v>2015</v>
      </c>
      <c r="O557" s="21">
        <f>IF(AND($M557&lt;=O$1,$T557&gt;=O$1),O$1,"no")</f>
        <v>2016</v>
      </c>
      <c r="P557" s="21">
        <f>IF(AND($M557&lt;=P$1,$T557&gt;=P$1),P$1,"no")</f>
        <v>2017</v>
      </c>
      <c r="Q557" s="21" t="str">
        <f>IF(AND($M557&lt;=Q$1,$T557&gt;=Q$1),Q$1,"no")</f>
        <v>no</v>
      </c>
      <c r="R557" s="21" t="str">
        <f t="shared" si="71"/>
        <v>no</v>
      </c>
      <c r="S557" s="21" t="str">
        <f>IF(AND($M557&lt;=S$1,$T557&gt;=S$1),S$1,"no")</f>
        <v>no</v>
      </c>
      <c r="T557" s="9">
        <v>2017</v>
      </c>
      <c r="U557" s="9" t="s">
        <v>18</v>
      </c>
      <c r="V557" s="9">
        <v>0</v>
      </c>
      <c r="W557" s="9" t="s">
        <v>37</v>
      </c>
      <c r="X557" s="9">
        <v>1</v>
      </c>
      <c r="Y557" s="9">
        <v>1</v>
      </c>
      <c r="Z557" s="9">
        <v>0</v>
      </c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</row>
    <row r="558" spans="1:47" ht="12.75">
      <c r="A558" s="8" t="str">
        <f t="shared" si="64"/>
        <v>noJorge Álvarez</v>
      </c>
      <c r="B558" s="8" t="str">
        <f t="shared" si="65"/>
        <v>2019Jorge Álvarez</v>
      </c>
      <c r="C558" s="8" t="str">
        <f t="shared" si="66"/>
        <v>2018Jorge Álvarez</v>
      </c>
      <c r="D558" s="8" t="str">
        <f t="shared" si="67"/>
        <v>2017Jorge Álvarez</v>
      </c>
      <c r="E558" s="8" t="str">
        <f t="shared" si="68"/>
        <v>2016Jorge Álvarez</v>
      </c>
      <c r="F558" s="8" t="str">
        <f t="shared" si="69"/>
        <v>2015Jorge Álvarez</v>
      </c>
      <c r="G558" s="9">
        <v>21</v>
      </c>
      <c r="H558" s="10" t="s">
        <v>769</v>
      </c>
      <c r="I558" s="9" t="s">
        <v>770</v>
      </c>
      <c r="J558" s="11">
        <v>42349</v>
      </c>
      <c r="K558" s="9" t="s">
        <v>783</v>
      </c>
      <c r="L558" s="9" t="s">
        <v>772</v>
      </c>
      <c r="M558" s="25">
        <v>2015</v>
      </c>
      <c r="N558" s="21">
        <f t="shared" si="70"/>
        <v>2015</v>
      </c>
      <c r="O558" s="21">
        <f>IF(AND($M558&lt;=O$1,$T558&gt;=O$1),O$1,"no")</f>
        <v>2016</v>
      </c>
      <c r="P558" s="21">
        <f>IF(AND($M558&lt;=P$1,$T558&gt;=P$1),P$1,"no")</f>
        <v>2017</v>
      </c>
      <c r="Q558" s="21">
        <f>IF(AND($M558&lt;=Q$1,$T558&gt;=Q$1),Q$1,"no")</f>
        <v>2018</v>
      </c>
      <c r="R558" s="21">
        <f t="shared" si="71"/>
        <v>2019</v>
      </c>
      <c r="S558" s="21" t="str">
        <f>IF(AND($M558&lt;=S$1,$T558&gt;=S$1),S$1,"no")</f>
        <v>no</v>
      </c>
      <c r="T558" s="9">
        <v>2019</v>
      </c>
      <c r="U558" s="9" t="s">
        <v>18</v>
      </c>
      <c r="V558" s="9">
        <v>0</v>
      </c>
      <c r="W558" s="9" t="s">
        <v>32</v>
      </c>
      <c r="X558" s="9">
        <v>0</v>
      </c>
      <c r="Y558" s="9">
        <v>1</v>
      </c>
      <c r="Z558" s="9">
        <v>0</v>
      </c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</row>
    <row r="559" spans="1:47" ht="12.75">
      <c r="A559" s="8" t="str">
        <f t="shared" si="64"/>
        <v>noJulio Genesini</v>
      </c>
      <c r="B559" s="8" t="str">
        <f t="shared" si="65"/>
        <v>2019Julio Genesini</v>
      </c>
      <c r="C559" s="8" t="str">
        <f t="shared" si="66"/>
        <v>2018Julio Genesini</v>
      </c>
      <c r="D559" s="8" t="str">
        <f t="shared" si="67"/>
        <v>2017Julio Genesini</v>
      </c>
      <c r="E559" s="8" t="str">
        <f t="shared" si="68"/>
        <v>2016Julio Genesini</v>
      </c>
      <c r="F559" s="8" t="str">
        <f t="shared" si="69"/>
        <v>2015Julio Genesini</v>
      </c>
      <c r="G559" s="9">
        <v>21</v>
      </c>
      <c r="H559" s="10" t="s">
        <v>769</v>
      </c>
      <c r="I559" s="9" t="s">
        <v>770</v>
      </c>
      <c r="J559" s="11">
        <v>42349</v>
      </c>
      <c r="K559" s="9" t="s">
        <v>784</v>
      </c>
      <c r="L559" s="9" t="s">
        <v>772</v>
      </c>
      <c r="M559" s="25">
        <v>2015</v>
      </c>
      <c r="N559" s="21">
        <f t="shared" si="70"/>
        <v>2015</v>
      </c>
      <c r="O559" s="21">
        <f>IF(AND($M559&lt;=O$1,$T559&gt;=O$1),O$1,"no")</f>
        <v>2016</v>
      </c>
      <c r="P559" s="21">
        <f>IF(AND($M559&lt;=P$1,$T559&gt;=P$1),P$1,"no")</f>
        <v>2017</v>
      </c>
      <c r="Q559" s="21">
        <f>IF(AND($M559&lt;=Q$1,$T559&gt;=Q$1),Q$1,"no")</f>
        <v>2018</v>
      </c>
      <c r="R559" s="21">
        <f t="shared" si="71"/>
        <v>2019</v>
      </c>
      <c r="S559" s="21" t="str">
        <f>IF(AND($M559&lt;=S$1,$T559&gt;=S$1),S$1,"no")</f>
        <v>no</v>
      </c>
      <c r="T559" s="9">
        <v>2019</v>
      </c>
      <c r="U559" s="9" t="s">
        <v>18</v>
      </c>
      <c r="V559" s="9">
        <v>0</v>
      </c>
      <c r="W559" s="9" t="s">
        <v>785</v>
      </c>
      <c r="X559" s="9">
        <v>0</v>
      </c>
      <c r="Y559" s="9">
        <v>1</v>
      </c>
      <c r="Z559" s="9">
        <v>0</v>
      </c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</row>
    <row r="560" spans="1:47" ht="12.75">
      <c r="A560" s="8" t="str">
        <f t="shared" si="64"/>
        <v>noMaría de los Ángeles González</v>
      </c>
      <c r="B560" s="8" t="str">
        <f t="shared" si="65"/>
        <v>2019María de los Ángeles González</v>
      </c>
      <c r="C560" s="8" t="str">
        <f t="shared" si="66"/>
        <v>2018María de los Ángeles González</v>
      </c>
      <c r="D560" s="8" t="str">
        <f t="shared" si="67"/>
        <v>2017María de los Ángeles González</v>
      </c>
      <c r="E560" s="8" t="str">
        <f t="shared" si="68"/>
        <v>2016María de los Ángeles González</v>
      </c>
      <c r="F560" s="8" t="str">
        <f t="shared" si="69"/>
        <v>2015María de los Ángeles González</v>
      </c>
      <c r="G560" s="9">
        <v>21</v>
      </c>
      <c r="H560" s="10" t="s">
        <v>769</v>
      </c>
      <c r="I560" s="9" t="s">
        <v>770</v>
      </c>
      <c r="J560" s="11">
        <v>42349</v>
      </c>
      <c r="K560" s="9" t="s">
        <v>786</v>
      </c>
      <c r="L560" s="9" t="s">
        <v>772</v>
      </c>
      <c r="M560" s="25">
        <v>2015</v>
      </c>
      <c r="N560" s="21">
        <f t="shared" si="70"/>
        <v>2015</v>
      </c>
      <c r="O560" s="21">
        <f>IF(AND($M560&lt;=O$1,$T560&gt;=O$1),O$1,"no")</f>
        <v>2016</v>
      </c>
      <c r="P560" s="21">
        <f>IF(AND($M560&lt;=P$1,$T560&gt;=P$1),P$1,"no")</f>
        <v>2017</v>
      </c>
      <c r="Q560" s="21">
        <f>IF(AND($M560&lt;=Q$1,$T560&gt;=Q$1),Q$1,"no")</f>
        <v>2018</v>
      </c>
      <c r="R560" s="21">
        <f t="shared" si="71"/>
        <v>2019</v>
      </c>
      <c r="S560" s="21" t="str">
        <f>IF(AND($M560&lt;=S$1,$T560&gt;=S$1),S$1,"no")</f>
        <v>no</v>
      </c>
      <c r="T560" s="9">
        <v>2019</v>
      </c>
      <c r="U560" s="9" t="s">
        <v>34</v>
      </c>
      <c r="V560" s="9">
        <v>1</v>
      </c>
      <c r="W560" s="9" t="s">
        <v>787</v>
      </c>
      <c r="X560" s="9">
        <v>0</v>
      </c>
      <c r="Y560" s="9">
        <v>1</v>
      </c>
      <c r="Z560" s="9">
        <v>0</v>
      </c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</row>
    <row r="561" spans="1:47" ht="12.75">
      <c r="A561" s="8" t="str">
        <f t="shared" si="64"/>
        <v>noEduardo Matozo</v>
      </c>
      <c r="B561" s="8" t="str">
        <f t="shared" si="65"/>
        <v>noEduardo Matozo</v>
      </c>
      <c r="C561" s="8" t="str">
        <f t="shared" si="66"/>
        <v>noEduardo Matozo</v>
      </c>
      <c r="D561" s="8" t="str">
        <f t="shared" si="67"/>
        <v>2017Eduardo Matozo</v>
      </c>
      <c r="E561" s="8" t="str">
        <f t="shared" si="68"/>
        <v>2016Eduardo Matozo</v>
      </c>
      <c r="F561" s="8" t="str">
        <f t="shared" si="69"/>
        <v>2015Eduardo Matozo</v>
      </c>
      <c r="G561" s="9">
        <v>21</v>
      </c>
      <c r="H561" s="10" t="s">
        <v>769</v>
      </c>
      <c r="I561" s="9" t="s">
        <v>770</v>
      </c>
      <c r="J561" s="11">
        <v>42349</v>
      </c>
      <c r="K561" s="9" t="s">
        <v>788</v>
      </c>
      <c r="L561" s="9" t="s">
        <v>772</v>
      </c>
      <c r="M561" s="25">
        <v>2015</v>
      </c>
      <c r="N561" s="21">
        <f t="shared" si="70"/>
        <v>2015</v>
      </c>
      <c r="O561" s="21">
        <f>IF(AND($M561&lt;=O$1,$T561&gt;=O$1),O$1,"no")</f>
        <v>2016</v>
      </c>
      <c r="P561" s="21">
        <f>IF(AND($M561&lt;=P$1,$T561&gt;=P$1),P$1,"no")</f>
        <v>2017</v>
      </c>
      <c r="Q561" s="21" t="str">
        <f>IF(AND($M561&lt;=Q$1,$T561&gt;=Q$1),Q$1,"no")</f>
        <v>no</v>
      </c>
      <c r="R561" s="21" t="str">
        <f t="shared" si="71"/>
        <v>no</v>
      </c>
      <c r="S561" s="21" t="str">
        <f>IF(AND($M561&lt;=S$1,$T561&gt;=S$1),S$1,"no")</f>
        <v>no</v>
      </c>
      <c r="T561" s="9">
        <v>2017</v>
      </c>
      <c r="U561" s="9" t="s">
        <v>18</v>
      </c>
      <c r="V561" s="9">
        <v>0</v>
      </c>
      <c r="W561" s="9" t="s">
        <v>789</v>
      </c>
      <c r="X561" s="9">
        <v>1</v>
      </c>
      <c r="Y561" s="9">
        <v>1</v>
      </c>
      <c r="Z561" s="9">
        <v>0</v>
      </c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</row>
    <row r="562" spans="1:47" ht="12.75">
      <c r="A562" s="8" t="str">
        <f t="shared" si="64"/>
        <v>noJacinto Speranza</v>
      </c>
      <c r="B562" s="8" t="str">
        <f t="shared" si="65"/>
        <v>2019Jacinto Speranza</v>
      </c>
      <c r="C562" s="8" t="str">
        <f t="shared" si="66"/>
        <v>2018Jacinto Speranza</v>
      </c>
      <c r="D562" s="8" t="str">
        <f t="shared" si="67"/>
        <v>2017Jacinto Speranza</v>
      </c>
      <c r="E562" s="8" t="str">
        <f t="shared" si="68"/>
        <v>2016Jacinto Speranza</v>
      </c>
      <c r="F562" s="8" t="str">
        <f t="shared" si="69"/>
        <v>2015Jacinto Speranza</v>
      </c>
      <c r="G562" s="9">
        <v>21</v>
      </c>
      <c r="H562" s="10" t="s">
        <v>769</v>
      </c>
      <c r="I562" s="9" t="s">
        <v>770</v>
      </c>
      <c r="J562" s="11">
        <v>42349</v>
      </c>
      <c r="K562" s="9" t="s">
        <v>790</v>
      </c>
      <c r="L562" s="9" t="s">
        <v>772</v>
      </c>
      <c r="M562" s="25">
        <v>2015</v>
      </c>
      <c r="N562" s="21">
        <f t="shared" si="70"/>
        <v>2015</v>
      </c>
      <c r="O562" s="21">
        <f>IF(AND($M562&lt;=O$1,$T562&gt;=O$1),O$1,"no")</f>
        <v>2016</v>
      </c>
      <c r="P562" s="21">
        <f>IF(AND($M562&lt;=P$1,$T562&gt;=P$1),P$1,"no")</f>
        <v>2017</v>
      </c>
      <c r="Q562" s="21">
        <f>IF(AND($M562&lt;=Q$1,$T562&gt;=Q$1),Q$1,"no")</f>
        <v>2018</v>
      </c>
      <c r="R562" s="21">
        <f t="shared" si="71"/>
        <v>2019</v>
      </c>
      <c r="S562" s="21" t="str">
        <f>IF(AND($M562&lt;=S$1,$T562&gt;=S$1),S$1,"no")</f>
        <v>no</v>
      </c>
      <c r="T562" s="9">
        <v>2019</v>
      </c>
      <c r="U562" s="9" t="s">
        <v>18</v>
      </c>
      <c r="V562" s="9">
        <v>0</v>
      </c>
      <c r="W562" s="9" t="s">
        <v>417</v>
      </c>
      <c r="X562" s="9">
        <v>0</v>
      </c>
      <c r="Y562" s="9">
        <v>1</v>
      </c>
      <c r="Z562" s="9">
        <v>0</v>
      </c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</row>
    <row r="563" spans="1:47" ht="12.75">
      <c r="A563" s="8" t="str">
        <f t="shared" si="64"/>
        <v>noAlicia Ciciliani</v>
      </c>
      <c r="B563" s="8" t="str">
        <f t="shared" si="65"/>
        <v>2019Alicia Ciciliani</v>
      </c>
      <c r="C563" s="8" t="str">
        <f t="shared" si="66"/>
        <v>2018Alicia Ciciliani</v>
      </c>
      <c r="D563" s="8" t="str">
        <f t="shared" si="67"/>
        <v>2017Alicia Ciciliani</v>
      </c>
      <c r="E563" s="8" t="str">
        <f t="shared" si="68"/>
        <v>noAlicia Ciciliani</v>
      </c>
      <c r="F563" s="8" t="str">
        <f t="shared" si="69"/>
        <v>noAlicia Ciciliani</v>
      </c>
      <c r="G563" s="9">
        <v>21</v>
      </c>
      <c r="H563" s="10" t="s">
        <v>769</v>
      </c>
      <c r="I563" s="9" t="s">
        <v>770</v>
      </c>
      <c r="J563" s="11">
        <v>42349</v>
      </c>
      <c r="K563" s="9" t="s">
        <v>791</v>
      </c>
      <c r="L563" s="9" t="s">
        <v>772</v>
      </c>
      <c r="M563" s="25">
        <v>2017</v>
      </c>
      <c r="N563" s="21" t="str">
        <f t="shared" si="70"/>
        <v>no</v>
      </c>
      <c r="O563" s="21" t="str">
        <f>IF(AND($M563&lt;=O$1,$T563&gt;=O$1),O$1,"no")</f>
        <v>no</v>
      </c>
      <c r="P563" s="21">
        <f>IF(AND($M563&lt;=P$1,$T563&gt;=P$1),P$1,"no")</f>
        <v>2017</v>
      </c>
      <c r="Q563" s="21">
        <f>IF(AND($M563&lt;=Q$1,$T563&gt;=Q$1),Q$1,"no")</f>
        <v>2018</v>
      </c>
      <c r="R563" s="21">
        <f t="shared" si="71"/>
        <v>2019</v>
      </c>
      <c r="S563" s="21" t="str">
        <f>IF(AND($M563&lt;=S$1,$T563&gt;=S$1),S$1,"no")</f>
        <v>no</v>
      </c>
      <c r="T563" s="9">
        <v>2019</v>
      </c>
      <c r="U563" s="9" t="s">
        <v>34</v>
      </c>
      <c r="V563" s="9">
        <v>1</v>
      </c>
      <c r="W563" s="9" t="s">
        <v>217</v>
      </c>
      <c r="X563" s="9">
        <v>0</v>
      </c>
      <c r="Y563" s="9">
        <v>1</v>
      </c>
      <c r="Z563" s="9">
        <v>0</v>
      </c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</row>
    <row r="564" spans="1:47" ht="12.75">
      <c r="A564" s="8" t="str">
        <f t="shared" si="64"/>
        <v>noAndrea Uboldi</v>
      </c>
      <c r="B564" s="8" t="str">
        <f t="shared" si="65"/>
        <v>2019Andrea Uboldi</v>
      </c>
      <c r="C564" s="8" t="str">
        <f t="shared" si="66"/>
        <v>2018Andrea Uboldi</v>
      </c>
      <c r="D564" s="8" t="str">
        <f t="shared" si="67"/>
        <v>2017Andrea Uboldi</v>
      </c>
      <c r="E564" s="8" t="str">
        <f t="shared" si="68"/>
        <v>noAndrea Uboldi</v>
      </c>
      <c r="F564" s="8" t="str">
        <f t="shared" si="69"/>
        <v>noAndrea Uboldi</v>
      </c>
      <c r="G564" s="9">
        <v>21</v>
      </c>
      <c r="H564" s="10" t="s">
        <v>769</v>
      </c>
      <c r="I564" s="9" t="s">
        <v>770</v>
      </c>
      <c r="J564" s="11">
        <v>42349</v>
      </c>
      <c r="K564" s="9" t="s">
        <v>792</v>
      </c>
      <c r="L564" s="9" t="s">
        <v>772</v>
      </c>
      <c r="M564" s="25">
        <v>2017</v>
      </c>
      <c r="N564" s="21" t="str">
        <f t="shared" si="70"/>
        <v>no</v>
      </c>
      <c r="O564" s="21" t="str">
        <f>IF(AND($M564&lt;=O$1,$T564&gt;=O$1),O$1,"no")</f>
        <v>no</v>
      </c>
      <c r="P564" s="21">
        <f>IF(AND($M564&lt;=P$1,$T564&gt;=P$1),P$1,"no")</f>
        <v>2017</v>
      </c>
      <c r="Q564" s="21">
        <f>IF(AND($M564&lt;=Q$1,$T564&gt;=Q$1),Q$1,"no")</f>
        <v>2018</v>
      </c>
      <c r="R564" s="21">
        <f t="shared" si="71"/>
        <v>2019</v>
      </c>
      <c r="S564" s="21" t="str">
        <f>IF(AND($M564&lt;=S$1,$T564&gt;=S$1),S$1,"no")</f>
        <v>no</v>
      </c>
      <c r="T564" s="9">
        <v>2019</v>
      </c>
      <c r="U564" s="9" t="s">
        <v>34</v>
      </c>
      <c r="V564" s="9">
        <v>1</v>
      </c>
      <c r="W564" s="9" t="s">
        <v>35</v>
      </c>
      <c r="X564" s="9">
        <v>0</v>
      </c>
      <c r="Y564" s="9">
        <v>1</v>
      </c>
      <c r="Z564" s="9">
        <v>0</v>
      </c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</row>
    <row r="565" spans="1:47" ht="12.75">
      <c r="A565" s="8" t="str">
        <f t="shared" si="64"/>
        <v>noPedro Morini</v>
      </c>
      <c r="B565" s="8" t="str">
        <f t="shared" si="65"/>
        <v>2019Pedro Morini</v>
      </c>
      <c r="C565" s="8" t="str">
        <f t="shared" si="66"/>
        <v>2018Pedro Morini</v>
      </c>
      <c r="D565" s="8" t="str">
        <f t="shared" si="67"/>
        <v>2017Pedro Morini</v>
      </c>
      <c r="E565" s="8" t="str">
        <f t="shared" si="68"/>
        <v>noPedro Morini</v>
      </c>
      <c r="F565" s="8" t="str">
        <f t="shared" si="69"/>
        <v>noPedro Morini</v>
      </c>
      <c r="G565" s="9">
        <v>21</v>
      </c>
      <c r="H565" s="10" t="s">
        <v>769</v>
      </c>
      <c r="I565" s="9" t="s">
        <v>770</v>
      </c>
      <c r="J565" s="11">
        <v>42349</v>
      </c>
      <c r="K565" s="9" t="s">
        <v>793</v>
      </c>
      <c r="L565" s="9" t="s">
        <v>772</v>
      </c>
      <c r="M565" s="25">
        <v>2017</v>
      </c>
      <c r="N565" s="21" t="str">
        <f t="shared" si="70"/>
        <v>no</v>
      </c>
      <c r="O565" s="21" t="str">
        <f>IF(AND($M565&lt;=O$1,$T565&gt;=O$1),O$1,"no")</f>
        <v>no</v>
      </c>
      <c r="P565" s="21">
        <f>IF(AND($M565&lt;=P$1,$T565&gt;=P$1),P$1,"no")</f>
        <v>2017</v>
      </c>
      <c r="Q565" s="21">
        <f>IF(AND($M565&lt;=Q$1,$T565&gt;=Q$1),Q$1,"no")</f>
        <v>2018</v>
      </c>
      <c r="R565" s="21">
        <f t="shared" si="71"/>
        <v>2019</v>
      </c>
      <c r="S565" s="21" t="str">
        <f>IF(AND($M565&lt;=S$1,$T565&gt;=S$1),S$1,"no")</f>
        <v>no</v>
      </c>
      <c r="T565" s="9">
        <v>2019</v>
      </c>
      <c r="U565" s="9" t="s">
        <v>18</v>
      </c>
      <c r="V565" s="9">
        <v>0</v>
      </c>
      <c r="W565" s="9" t="s">
        <v>120</v>
      </c>
      <c r="X565" s="9">
        <v>0</v>
      </c>
      <c r="Y565" s="9">
        <v>1</v>
      </c>
      <c r="Z565" s="9">
        <v>0</v>
      </c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</row>
    <row r="566" spans="1:47" ht="12.75">
      <c r="A566" s="8" t="str">
        <f t="shared" si="64"/>
        <v>noÉrica Hynes</v>
      </c>
      <c r="B566" s="8" t="str">
        <f t="shared" si="65"/>
        <v>2019Érica Hynes</v>
      </c>
      <c r="C566" s="8" t="str">
        <f t="shared" si="66"/>
        <v>2018Érica Hynes</v>
      </c>
      <c r="D566" s="8" t="str">
        <f t="shared" si="67"/>
        <v>2017Érica Hynes</v>
      </c>
      <c r="E566" s="8" t="str">
        <f t="shared" si="68"/>
        <v>noÉrica Hynes</v>
      </c>
      <c r="F566" s="8" t="str">
        <f t="shared" si="69"/>
        <v>noÉrica Hynes</v>
      </c>
      <c r="G566" s="9">
        <v>21</v>
      </c>
      <c r="H566" s="10" t="s">
        <v>769</v>
      </c>
      <c r="I566" s="9" t="s">
        <v>770</v>
      </c>
      <c r="J566" s="11">
        <v>42349</v>
      </c>
      <c r="K566" s="9" t="s">
        <v>794</v>
      </c>
      <c r="L566" s="9" t="s">
        <v>772</v>
      </c>
      <c r="M566" s="25">
        <v>2017</v>
      </c>
      <c r="N566" s="21" t="str">
        <f t="shared" si="70"/>
        <v>no</v>
      </c>
      <c r="O566" s="21" t="str">
        <f>IF(AND($M566&lt;=O$1,$T566&gt;=O$1),O$1,"no")</f>
        <v>no</v>
      </c>
      <c r="P566" s="21">
        <f>IF(AND($M566&lt;=P$1,$T566&gt;=P$1),P$1,"no")</f>
        <v>2017</v>
      </c>
      <c r="Q566" s="21">
        <f>IF(AND($M566&lt;=Q$1,$T566&gt;=Q$1),Q$1,"no")</f>
        <v>2018</v>
      </c>
      <c r="R566" s="21">
        <f t="shared" si="71"/>
        <v>2019</v>
      </c>
      <c r="S566" s="21" t="str">
        <f>IF(AND($M566&lt;=S$1,$T566&gt;=S$1),S$1,"no")</f>
        <v>no</v>
      </c>
      <c r="T566" s="9">
        <v>2019</v>
      </c>
      <c r="U566" s="9" t="s">
        <v>34</v>
      </c>
      <c r="V566" s="9">
        <v>1</v>
      </c>
      <c r="W566" s="9" t="s">
        <v>795</v>
      </c>
      <c r="X566" s="9">
        <v>0</v>
      </c>
      <c r="Y566" s="9">
        <v>1</v>
      </c>
      <c r="Z566" s="9">
        <v>0</v>
      </c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</row>
    <row r="567" spans="1:47" ht="12.75">
      <c r="A567" s="8" t="str">
        <f t="shared" si="64"/>
        <v>2020Rubén Héctor Michlig</v>
      </c>
      <c r="B567" s="8" t="str">
        <f t="shared" si="65"/>
        <v>noRubén Héctor Michlig</v>
      </c>
      <c r="C567" s="8" t="str">
        <f t="shared" si="66"/>
        <v>noRubén Héctor Michlig</v>
      </c>
      <c r="D567" s="8" t="str">
        <f t="shared" si="67"/>
        <v>noRubén Héctor Michlig</v>
      </c>
      <c r="E567" s="8" t="str">
        <f t="shared" si="68"/>
        <v>noRubén Héctor Michlig</v>
      </c>
      <c r="F567" s="8" t="str">
        <f t="shared" si="69"/>
        <v>noRubén Héctor Michlig</v>
      </c>
      <c r="G567" s="9">
        <v>21</v>
      </c>
      <c r="H567" s="10" t="s">
        <v>769</v>
      </c>
      <c r="I567" s="9" t="s">
        <v>796</v>
      </c>
      <c r="J567" s="11">
        <v>43810</v>
      </c>
      <c r="K567" s="9" t="s">
        <v>797</v>
      </c>
      <c r="L567" s="9" t="s">
        <v>49</v>
      </c>
      <c r="M567" s="25">
        <v>2019</v>
      </c>
      <c r="N567" s="21" t="str">
        <f t="shared" si="70"/>
        <v>no</v>
      </c>
      <c r="O567" s="21" t="str">
        <f>IF(AND($M567&lt;=O$1,$T567&gt;=O$1),O$1,"no")</f>
        <v>no</v>
      </c>
      <c r="P567" s="21" t="str">
        <f>IF(AND($M567&lt;=P$1,$T567&gt;=P$1),P$1,"no")</f>
        <v>no</v>
      </c>
      <c r="Q567" s="21" t="str">
        <f>IF(AND($M567&lt;=Q$1,$T567&gt;=Q$1),Q$1,"no")</f>
        <v>no</v>
      </c>
      <c r="R567" s="21" t="str">
        <f t="shared" si="71"/>
        <v>no</v>
      </c>
      <c r="S567" s="21">
        <f>IF(AND($M567&lt;=S$1,$T567&gt;=S$1),S$1,"no")</f>
        <v>2020</v>
      </c>
      <c r="T567" s="9" t="s">
        <v>50</v>
      </c>
      <c r="U567" s="9" t="s">
        <v>18</v>
      </c>
      <c r="V567" s="9">
        <v>0</v>
      </c>
      <c r="W567" s="9" t="s">
        <v>798</v>
      </c>
      <c r="X567" s="9">
        <v>0</v>
      </c>
      <c r="Y567" s="9">
        <v>1</v>
      </c>
      <c r="Z567" s="9">
        <v>0</v>
      </c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</row>
    <row r="568" spans="1:47" ht="12.75">
      <c r="A568" s="8" t="str">
        <f t="shared" si="64"/>
        <v>2020Esteban Raúl Borgonovo</v>
      </c>
      <c r="B568" s="8" t="str">
        <f t="shared" si="65"/>
        <v>noEsteban Raúl Borgonovo</v>
      </c>
      <c r="C568" s="8" t="str">
        <f t="shared" si="66"/>
        <v>noEsteban Raúl Borgonovo</v>
      </c>
      <c r="D568" s="8" t="str">
        <f t="shared" si="67"/>
        <v>noEsteban Raúl Borgonovo</v>
      </c>
      <c r="E568" s="8" t="str">
        <f t="shared" si="68"/>
        <v>noEsteban Raúl Borgonovo</v>
      </c>
      <c r="F568" s="8" t="str">
        <f t="shared" si="69"/>
        <v>noEsteban Raúl Borgonovo</v>
      </c>
      <c r="G568" s="9">
        <v>21</v>
      </c>
      <c r="H568" s="10" t="s">
        <v>769</v>
      </c>
      <c r="I568" s="9" t="s">
        <v>796</v>
      </c>
      <c r="J568" s="11">
        <v>43810</v>
      </c>
      <c r="K568" s="9" t="s">
        <v>799</v>
      </c>
      <c r="L568" s="9" t="s">
        <v>49</v>
      </c>
      <c r="M568" s="25">
        <v>2019</v>
      </c>
      <c r="N568" s="21" t="str">
        <f t="shared" si="70"/>
        <v>no</v>
      </c>
      <c r="O568" s="21" t="str">
        <f>IF(AND($M568&lt;=O$1,$T568&gt;=O$1),O$1,"no")</f>
        <v>no</v>
      </c>
      <c r="P568" s="21" t="str">
        <f>IF(AND($M568&lt;=P$1,$T568&gt;=P$1),P$1,"no")</f>
        <v>no</v>
      </c>
      <c r="Q568" s="21" t="str">
        <f>IF(AND($M568&lt;=Q$1,$T568&gt;=Q$1),Q$1,"no")</f>
        <v>no</v>
      </c>
      <c r="R568" s="21" t="str">
        <f t="shared" si="71"/>
        <v>no</v>
      </c>
      <c r="S568" s="21">
        <f>IF(AND($M568&lt;=S$1,$T568&gt;=S$1),S$1,"no")</f>
        <v>2020</v>
      </c>
      <c r="T568" s="9" t="s">
        <v>50</v>
      </c>
      <c r="U568" s="9" t="s">
        <v>18</v>
      </c>
      <c r="V568" s="9">
        <v>0</v>
      </c>
      <c r="W568" s="9" t="s">
        <v>800</v>
      </c>
      <c r="X568" s="9">
        <v>0</v>
      </c>
      <c r="Y568" s="9">
        <v>1</v>
      </c>
      <c r="Z568" s="9">
        <v>0</v>
      </c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</row>
    <row r="569" spans="1:47" ht="12.75">
      <c r="A569" s="8" t="str">
        <f t="shared" si="64"/>
        <v>2020Walter Alfredo Agosto</v>
      </c>
      <c r="B569" s="8" t="str">
        <f t="shared" si="65"/>
        <v>noWalter Alfredo Agosto</v>
      </c>
      <c r="C569" s="8" t="str">
        <f t="shared" si="66"/>
        <v>noWalter Alfredo Agosto</v>
      </c>
      <c r="D569" s="8" t="str">
        <f t="shared" si="67"/>
        <v>noWalter Alfredo Agosto</v>
      </c>
      <c r="E569" s="8" t="str">
        <f t="shared" si="68"/>
        <v>noWalter Alfredo Agosto</v>
      </c>
      <c r="F569" s="8" t="str">
        <f t="shared" si="69"/>
        <v>noWalter Alfredo Agosto</v>
      </c>
      <c r="G569" s="9">
        <v>21</v>
      </c>
      <c r="H569" s="10" t="s">
        <v>769</v>
      </c>
      <c r="I569" s="9" t="s">
        <v>796</v>
      </c>
      <c r="J569" s="11">
        <v>43810</v>
      </c>
      <c r="K569" s="9" t="s">
        <v>801</v>
      </c>
      <c r="L569" s="9" t="s">
        <v>49</v>
      </c>
      <c r="M569" s="25">
        <v>2019</v>
      </c>
      <c r="N569" s="21" t="str">
        <f t="shared" si="70"/>
        <v>no</v>
      </c>
      <c r="O569" s="21" t="str">
        <f>IF(AND($M569&lt;=O$1,$T569&gt;=O$1),O$1,"no")</f>
        <v>no</v>
      </c>
      <c r="P569" s="21" t="str">
        <f>IF(AND($M569&lt;=P$1,$T569&gt;=P$1),P$1,"no")</f>
        <v>no</v>
      </c>
      <c r="Q569" s="21" t="str">
        <f>IF(AND($M569&lt;=Q$1,$T569&gt;=Q$1),Q$1,"no")</f>
        <v>no</v>
      </c>
      <c r="R569" s="21" t="str">
        <f t="shared" si="71"/>
        <v>no</v>
      </c>
      <c r="S569" s="21">
        <f>IF(AND($M569&lt;=S$1,$T569&gt;=S$1),S$1,"no")</f>
        <v>2020</v>
      </c>
      <c r="T569" s="9" t="s">
        <v>50</v>
      </c>
      <c r="U569" s="9" t="s">
        <v>18</v>
      </c>
      <c r="V569" s="9">
        <v>0</v>
      </c>
      <c r="W569" s="9" t="s">
        <v>21</v>
      </c>
      <c r="X569" s="9">
        <v>0</v>
      </c>
      <c r="Y569" s="9">
        <v>1</v>
      </c>
      <c r="Z569" s="9">
        <v>0</v>
      </c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</row>
    <row r="570" spans="1:47" ht="12.75">
      <c r="A570" s="8" t="str">
        <f t="shared" si="64"/>
        <v>2020Adriana Ema Cantero</v>
      </c>
      <c r="B570" s="8" t="str">
        <f t="shared" si="65"/>
        <v>noAdriana Ema Cantero</v>
      </c>
      <c r="C570" s="8" t="str">
        <f t="shared" si="66"/>
        <v>noAdriana Ema Cantero</v>
      </c>
      <c r="D570" s="8" t="str">
        <f t="shared" si="67"/>
        <v>noAdriana Ema Cantero</v>
      </c>
      <c r="E570" s="8" t="str">
        <f t="shared" si="68"/>
        <v>noAdriana Ema Cantero</v>
      </c>
      <c r="F570" s="8" t="str">
        <f t="shared" si="69"/>
        <v>noAdriana Ema Cantero</v>
      </c>
      <c r="G570" s="9">
        <v>21</v>
      </c>
      <c r="H570" s="10" t="s">
        <v>769</v>
      </c>
      <c r="I570" s="9" t="s">
        <v>796</v>
      </c>
      <c r="J570" s="11">
        <v>43810</v>
      </c>
      <c r="K570" s="9" t="s">
        <v>802</v>
      </c>
      <c r="L570" s="9" t="s">
        <v>49</v>
      </c>
      <c r="M570" s="25">
        <v>2019</v>
      </c>
      <c r="N570" s="21" t="str">
        <f t="shared" si="70"/>
        <v>no</v>
      </c>
      <c r="O570" s="21" t="str">
        <f>IF(AND($M570&lt;=O$1,$T570&gt;=O$1),O$1,"no")</f>
        <v>no</v>
      </c>
      <c r="P570" s="21" t="str">
        <f>IF(AND($M570&lt;=P$1,$T570&gt;=P$1),P$1,"no")</f>
        <v>no</v>
      </c>
      <c r="Q570" s="21" t="str">
        <f>IF(AND($M570&lt;=Q$1,$T570&gt;=Q$1),Q$1,"no")</f>
        <v>no</v>
      </c>
      <c r="R570" s="21" t="str">
        <f t="shared" si="71"/>
        <v>no</v>
      </c>
      <c r="S570" s="21">
        <f>IF(AND($M570&lt;=S$1,$T570&gt;=S$1),S$1,"no")</f>
        <v>2020</v>
      </c>
      <c r="T570" s="9" t="s">
        <v>50</v>
      </c>
      <c r="U570" s="9" t="s">
        <v>34</v>
      </c>
      <c r="V570" s="9">
        <v>1</v>
      </c>
      <c r="W570" s="9" t="s">
        <v>27</v>
      </c>
      <c r="X570" s="9">
        <v>0</v>
      </c>
      <c r="Y570" s="9">
        <v>1</v>
      </c>
      <c r="Z570" s="9">
        <v>0</v>
      </c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</row>
    <row r="571" spans="1:47" ht="12.75">
      <c r="A571" s="8" t="str">
        <f t="shared" si="64"/>
        <v>2020Marcelo Fabián Saín</v>
      </c>
      <c r="B571" s="8" t="str">
        <f t="shared" si="65"/>
        <v>noMarcelo Fabián Saín</v>
      </c>
      <c r="C571" s="8" t="str">
        <f t="shared" si="66"/>
        <v>noMarcelo Fabián Saín</v>
      </c>
      <c r="D571" s="8" t="str">
        <f t="shared" si="67"/>
        <v>noMarcelo Fabián Saín</v>
      </c>
      <c r="E571" s="8" t="str">
        <f t="shared" si="68"/>
        <v>noMarcelo Fabián Saín</v>
      </c>
      <c r="F571" s="8" t="str">
        <f t="shared" si="69"/>
        <v>noMarcelo Fabián Saín</v>
      </c>
      <c r="G571" s="9">
        <v>21</v>
      </c>
      <c r="H571" s="10" t="s">
        <v>769</v>
      </c>
      <c r="I571" s="9" t="s">
        <v>796</v>
      </c>
      <c r="J571" s="11">
        <v>43810</v>
      </c>
      <c r="K571" s="9" t="s">
        <v>803</v>
      </c>
      <c r="L571" s="9" t="s">
        <v>49</v>
      </c>
      <c r="M571" s="25">
        <v>2019</v>
      </c>
      <c r="N571" s="21" t="str">
        <f t="shared" si="70"/>
        <v>no</v>
      </c>
      <c r="O571" s="21" t="str">
        <f>IF(AND($M571&lt;=O$1,$T571&gt;=O$1),O$1,"no")</f>
        <v>no</v>
      </c>
      <c r="P571" s="21" t="str">
        <f>IF(AND($M571&lt;=P$1,$T571&gt;=P$1),P$1,"no")</f>
        <v>no</v>
      </c>
      <c r="Q571" s="21" t="str">
        <f>IF(AND($M571&lt;=Q$1,$T571&gt;=Q$1),Q$1,"no")</f>
        <v>no</v>
      </c>
      <c r="R571" s="21" t="str">
        <f t="shared" si="71"/>
        <v>no</v>
      </c>
      <c r="S571" s="21">
        <f>IF(AND($M571&lt;=S$1,$T571&gt;=S$1),S$1,"no")</f>
        <v>2020</v>
      </c>
      <c r="T571" s="9" t="s">
        <v>50</v>
      </c>
      <c r="U571" s="9" t="s">
        <v>18</v>
      </c>
      <c r="V571" s="9">
        <v>0</v>
      </c>
      <c r="W571" s="9" t="s">
        <v>23</v>
      </c>
      <c r="X571" s="9">
        <v>0</v>
      </c>
      <c r="Y571" s="9">
        <v>1</v>
      </c>
      <c r="Z571" s="9">
        <v>0</v>
      </c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</row>
    <row r="572" spans="1:47" ht="12.75">
      <c r="A572" s="8" t="str">
        <f t="shared" si="64"/>
        <v>2020Silvina Patricia Frana</v>
      </c>
      <c r="B572" s="8" t="str">
        <f t="shared" si="65"/>
        <v>noSilvina Patricia Frana</v>
      </c>
      <c r="C572" s="8" t="str">
        <f t="shared" si="66"/>
        <v>noSilvina Patricia Frana</v>
      </c>
      <c r="D572" s="8" t="str">
        <f t="shared" si="67"/>
        <v>noSilvina Patricia Frana</v>
      </c>
      <c r="E572" s="8" t="str">
        <f t="shared" si="68"/>
        <v>noSilvina Patricia Frana</v>
      </c>
      <c r="F572" s="8" t="str">
        <f t="shared" si="69"/>
        <v>noSilvina Patricia Frana</v>
      </c>
      <c r="G572" s="9">
        <v>21</v>
      </c>
      <c r="H572" s="10" t="s">
        <v>769</v>
      </c>
      <c r="I572" s="9" t="s">
        <v>796</v>
      </c>
      <c r="J572" s="11">
        <v>43810</v>
      </c>
      <c r="K572" s="9" t="s">
        <v>804</v>
      </c>
      <c r="L572" s="9" t="s">
        <v>49</v>
      </c>
      <c r="M572" s="25">
        <v>2019</v>
      </c>
      <c r="N572" s="21" t="str">
        <f t="shared" si="70"/>
        <v>no</v>
      </c>
      <c r="O572" s="21" t="str">
        <f>IF(AND($M572&lt;=O$1,$T572&gt;=O$1),O$1,"no")</f>
        <v>no</v>
      </c>
      <c r="P572" s="21" t="str">
        <f>IF(AND($M572&lt;=P$1,$T572&gt;=P$1),P$1,"no")</f>
        <v>no</v>
      </c>
      <c r="Q572" s="21" t="str">
        <f>IF(AND($M572&lt;=Q$1,$T572&gt;=Q$1),Q$1,"no")</f>
        <v>no</v>
      </c>
      <c r="R572" s="21" t="str">
        <f t="shared" si="71"/>
        <v>no</v>
      </c>
      <c r="S572" s="21">
        <f>IF(AND($M572&lt;=S$1,$T572&gt;=S$1),S$1,"no")</f>
        <v>2020</v>
      </c>
      <c r="T572" s="9" t="s">
        <v>50</v>
      </c>
      <c r="U572" s="9" t="s">
        <v>34</v>
      </c>
      <c r="V572" s="9">
        <v>1</v>
      </c>
      <c r="W572" s="9" t="s">
        <v>929</v>
      </c>
      <c r="X572" s="9">
        <v>0</v>
      </c>
      <c r="Y572" s="9">
        <v>1</v>
      </c>
      <c r="Z572" s="9">
        <v>0</v>
      </c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</row>
    <row r="573" spans="1:47" ht="12.75">
      <c r="A573" s="8" t="str">
        <f t="shared" si="64"/>
        <v>2020Carlos Parola</v>
      </c>
      <c r="B573" s="8" t="str">
        <f t="shared" si="65"/>
        <v>noCarlos Parola</v>
      </c>
      <c r="C573" s="8" t="str">
        <f t="shared" si="66"/>
        <v>noCarlos Parola</v>
      </c>
      <c r="D573" s="8" t="str">
        <f t="shared" si="67"/>
        <v>noCarlos Parola</v>
      </c>
      <c r="E573" s="8" t="str">
        <f t="shared" si="68"/>
        <v>noCarlos Parola</v>
      </c>
      <c r="F573" s="8" t="str">
        <f t="shared" si="69"/>
        <v>noCarlos Parola</v>
      </c>
      <c r="G573" s="9">
        <v>21</v>
      </c>
      <c r="H573" s="10" t="s">
        <v>769</v>
      </c>
      <c r="I573" s="9" t="s">
        <v>796</v>
      </c>
      <c r="J573" s="11">
        <v>43810</v>
      </c>
      <c r="K573" s="9" t="s">
        <v>805</v>
      </c>
      <c r="L573" s="9" t="s">
        <v>49</v>
      </c>
      <c r="M573" s="25">
        <v>2019</v>
      </c>
      <c r="N573" s="21" t="str">
        <f t="shared" si="70"/>
        <v>no</v>
      </c>
      <c r="O573" s="21" t="str">
        <f>IF(AND($M573&lt;=O$1,$T573&gt;=O$1),O$1,"no")</f>
        <v>no</v>
      </c>
      <c r="P573" s="21" t="str">
        <f>IF(AND($M573&lt;=P$1,$T573&gt;=P$1),P$1,"no")</f>
        <v>no</v>
      </c>
      <c r="Q573" s="21" t="str">
        <f>IF(AND($M573&lt;=Q$1,$T573&gt;=Q$1),Q$1,"no")</f>
        <v>no</v>
      </c>
      <c r="R573" s="21" t="str">
        <f t="shared" si="71"/>
        <v>no</v>
      </c>
      <c r="S573" s="21">
        <f>IF(AND($M573&lt;=S$1,$T573&gt;=S$1),S$1,"no")</f>
        <v>2020</v>
      </c>
      <c r="T573" s="9">
        <v>2020</v>
      </c>
      <c r="U573" s="9" t="s">
        <v>18</v>
      </c>
      <c r="V573" s="9">
        <v>0</v>
      </c>
      <c r="W573" s="9" t="s">
        <v>35</v>
      </c>
      <c r="X573" s="9">
        <v>1</v>
      </c>
      <c r="Y573" s="9">
        <v>1</v>
      </c>
      <c r="Z573" s="9">
        <v>0</v>
      </c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</row>
    <row r="574" spans="1:47" ht="12.75">
      <c r="A574" s="8" t="str">
        <f t="shared" si="64"/>
        <v>2020Sonia Felisa Martorano</v>
      </c>
      <c r="B574" s="8" t="str">
        <f t="shared" si="65"/>
        <v>noSonia Felisa Martorano</v>
      </c>
      <c r="C574" s="8" t="str">
        <f t="shared" si="66"/>
        <v>noSonia Felisa Martorano</v>
      </c>
      <c r="D574" s="8" t="str">
        <f t="shared" si="67"/>
        <v>noSonia Felisa Martorano</v>
      </c>
      <c r="E574" s="8" t="str">
        <f t="shared" si="68"/>
        <v>noSonia Felisa Martorano</v>
      </c>
      <c r="F574" s="8" t="str">
        <f t="shared" si="69"/>
        <v>noSonia Felisa Martorano</v>
      </c>
      <c r="G574" s="9">
        <v>21</v>
      </c>
      <c r="H574" s="10" t="s">
        <v>769</v>
      </c>
      <c r="I574" s="9" t="s">
        <v>796</v>
      </c>
      <c r="J574" s="11">
        <v>43993</v>
      </c>
      <c r="K574" s="9" t="s">
        <v>806</v>
      </c>
      <c r="L574" s="9" t="s">
        <v>49</v>
      </c>
      <c r="M574" s="25">
        <v>2020</v>
      </c>
      <c r="N574" s="21" t="str">
        <f t="shared" si="70"/>
        <v>no</v>
      </c>
      <c r="O574" s="21" t="str">
        <f>IF(AND($M574&lt;=O$1,$T574&gt;=O$1),O$1,"no")</f>
        <v>no</v>
      </c>
      <c r="P574" s="21" t="str">
        <f>IF(AND($M574&lt;=P$1,$T574&gt;=P$1),P$1,"no")</f>
        <v>no</v>
      </c>
      <c r="Q574" s="21" t="str">
        <f>IF(AND($M574&lt;=Q$1,$T574&gt;=Q$1),Q$1,"no")</f>
        <v>no</v>
      </c>
      <c r="R574" s="21" t="str">
        <f t="shared" si="71"/>
        <v>no</v>
      </c>
      <c r="S574" s="21">
        <f>IF(AND($M574&lt;=S$1,$T574&gt;=S$1),S$1,"no")</f>
        <v>2020</v>
      </c>
      <c r="T574" s="9" t="s">
        <v>50</v>
      </c>
      <c r="U574" s="9" t="s">
        <v>34</v>
      </c>
      <c r="V574" s="9">
        <v>1</v>
      </c>
      <c r="W574" s="9" t="s">
        <v>35</v>
      </c>
      <c r="X574" s="9">
        <v>0</v>
      </c>
      <c r="Y574" s="9">
        <v>1</v>
      </c>
      <c r="Z574" s="9">
        <v>0</v>
      </c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</row>
    <row r="575" spans="1:47" ht="12.75">
      <c r="A575" s="8" t="str">
        <f t="shared" si="64"/>
        <v>2020Daniel Aníbal Costamanga</v>
      </c>
      <c r="B575" s="8" t="str">
        <f t="shared" si="65"/>
        <v>noDaniel Aníbal Costamanga</v>
      </c>
      <c r="C575" s="8" t="str">
        <f t="shared" si="66"/>
        <v>noDaniel Aníbal Costamanga</v>
      </c>
      <c r="D575" s="8" t="str">
        <f t="shared" si="67"/>
        <v>noDaniel Aníbal Costamanga</v>
      </c>
      <c r="E575" s="8" t="str">
        <f t="shared" si="68"/>
        <v>noDaniel Aníbal Costamanga</v>
      </c>
      <c r="F575" s="8" t="str">
        <f t="shared" si="69"/>
        <v>noDaniel Aníbal Costamanga</v>
      </c>
      <c r="G575" s="9">
        <v>21</v>
      </c>
      <c r="H575" s="10" t="s">
        <v>769</v>
      </c>
      <c r="I575" s="9" t="s">
        <v>796</v>
      </c>
      <c r="J575" s="11">
        <v>43810</v>
      </c>
      <c r="K575" s="9" t="s">
        <v>807</v>
      </c>
      <c r="L575" s="9" t="s">
        <v>49</v>
      </c>
      <c r="M575" s="25">
        <v>2019</v>
      </c>
      <c r="N575" s="21" t="str">
        <f t="shared" si="70"/>
        <v>no</v>
      </c>
      <c r="O575" s="21" t="str">
        <f>IF(AND($M575&lt;=O$1,$T575&gt;=O$1),O$1,"no")</f>
        <v>no</v>
      </c>
      <c r="P575" s="21" t="str">
        <f>IF(AND($M575&lt;=P$1,$T575&gt;=P$1),P$1,"no")</f>
        <v>no</v>
      </c>
      <c r="Q575" s="21" t="str">
        <f>IF(AND($M575&lt;=Q$1,$T575&gt;=Q$1),Q$1,"no")</f>
        <v>no</v>
      </c>
      <c r="R575" s="21" t="str">
        <f t="shared" si="71"/>
        <v>no</v>
      </c>
      <c r="S575" s="21">
        <f>IF(AND($M575&lt;=S$1,$T575&gt;=S$1),S$1,"no")</f>
        <v>2020</v>
      </c>
      <c r="T575" s="9" t="s">
        <v>50</v>
      </c>
      <c r="U575" s="9" t="s">
        <v>18</v>
      </c>
      <c r="V575" s="9">
        <v>0</v>
      </c>
      <c r="W575" s="9" t="s">
        <v>930</v>
      </c>
      <c r="X575" s="9">
        <v>0</v>
      </c>
      <c r="Y575" s="9">
        <v>1</v>
      </c>
      <c r="Z575" s="9">
        <v>0</v>
      </c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</row>
    <row r="576" spans="1:47" ht="12.75">
      <c r="A576" s="8" t="str">
        <f t="shared" si="64"/>
        <v>2020Danilo Hugo José Capitiani</v>
      </c>
      <c r="B576" s="8" t="str">
        <f t="shared" si="65"/>
        <v>noDanilo Hugo José Capitiani</v>
      </c>
      <c r="C576" s="8" t="str">
        <f t="shared" si="66"/>
        <v>noDanilo Hugo José Capitiani</v>
      </c>
      <c r="D576" s="8" t="str">
        <f t="shared" si="67"/>
        <v>noDanilo Hugo José Capitiani</v>
      </c>
      <c r="E576" s="8" t="str">
        <f t="shared" si="68"/>
        <v>noDanilo Hugo José Capitiani</v>
      </c>
      <c r="F576" s="8" t="str">
        <f t="shared" si="69"/>
        <v>noDanilo Hugo José Capitiani</v>
      </c>
      <c r="G576" s="9">
        <v>21</v>
      </c>
      <c r="H576" s="10" t="s">
        <v>769</v>
      </c>
      <c r="I576" s="9" t="s">
        <v>796</v>
      </c>
      <c r="J576" s="11">
        <v>43810</v>
      </c>
      <c r="K576" s="9" t="s">
        <v>808</v>
      </c>
      <c r="L576" s="9" t="s">
        <v>49</v>
      </c>
      <c r="M576" s="25">
        <v>2019</v>
      </c>
      <c r="N576" s="21" t="str">
        <f t="shared" si="70"/>
        <v>no</v>
      </c>
      <c r="O576" s="21" t="str">
        <f>IF(AND($M576&lt;=O$1,$T576&gt;=O$1),O$1,"no")</f>
        <v>no</v>
      </c>
      <c r="P576" s="21" t="str">
        <f>IF(AND($M576&lt;=P$1,$T576&gt;=P$1),P$1,"no")</f>
        <v>no</v>
      </c>
      <c r="Q576" s="21" t="str">
        <f>IF(AND($M576&lt;=Q$1,$T576&gt;=Q$1),Q$1,"no")</f>
        <v>no</v>
      </c>
      <c r="R576" s="21" t="str">
        <f t="shared" si="71"/>
        <v>no</v>
      </c>
      <c r="S576" s="21">
        <f>IF(AND($M576&lt;=S$1,$T576&gt;=S$1),S$1,"no")</f>
        <v>2020</v>
      </c>
      <c r="T576" s="9" t="s">
        <v>50</v>
      </c>
      <c r="U576" s="9" t="s">
        <v>18</v>
      </c>
      <c r="V576" s="9">
        <v>0</v>
      </c>
      <c r="W576" s="9" t="s">
        <v>32</v>
      </c>
      <c r="X576" s="9">
        <v>0</v>
      </c>
      <c r="Y576" s="9">
        <v>1</v>
      </c>
      <c r="Z576" s="9">
        <v>0</v>
      </c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</row>
    <row r="577" spans="1:47" ht="12.75">
      <c r="A577" s="8" t="str">
        <f t="shared" si="64"/>
        <v>2020Roberto Sukerman</v>
      </c>
      <c r="B577" s="8" t="str">
        <f t="shared" si="65"/>
        <v>noRoberto Sukerman</v>
      </c>
      <c r="C577" s="8" t="str">
        <f t="shared" si="66"/>
        <v>noRoberto Sukerman</v>
      </c>
      <c r="D577" s="8" t="str">
        <f t="shared" si="67"/>
        <v>noRoberto Sukerman</v>
      </c>
      <c r="E577" s="8" t="str">
        <f t="shared" si="68"/>
        <v>noRoberto Sukerman</v>
      </c>
      <c r="F577" s="8" t="str">
        <f t="shared" si="69"/>
        <v>noRoberto Sukerman</v>
      </c>
      <c r="G577" s="9">
        <v>21</v>
      </c>
      <c r="H577" s="10" t="s">
        <v>769</v>
      </c>
      <c r="I577" s="9" t="s">
        <v>796</v>
      </c>
      <c r="J577" s="11">
        <v>43810</v>
      </c>
      <c r="K577" s="9" t="s">
        <v>809</v>
      </c>
      <c r="L577" s="9" t="s">
        <v>49</v>
      </c>
      <c r="M577" s="25">
        <v>2019</v>
      </c>
      <c r="N577" s="21" t="str">
        <f t="shared" si="70"/>
        <v>no</v>
      </c>
      <c r="O577" s="21" t="str">
        <f>IF(AND($M577&lt;=O$1,$T577&gt;=O$1),O$1,"no")</f>
        <v>no</v>
      </c>
      <c r="P577" s="21" t="str">
        <f>IF(AND($M577&lt;=P$1,$T577&gt;=P$1),P$1,"no")</f>
        <v>no</v>
      </c>
      <c r="Q577" s="21" t="str">
        <f>IF(AND($M577&lt;=Q$1,$T577&gt;=Q$1),Q$1,"no")</f>
        <v>no</v>
      </c>
      <c r="R577" s="21" t="str">
        <f t="shared" si="71"/>
        <v>no</v>
      </c>
      <c r="S577" s="21">
        <f>IF(AND($M577&lt;=S$1,$T577&gt;=S$1),S$1,"no")</f>
        <v>2020</v>
      </c>
      <c r="T577" s="9" t="s">
        <v>50</v>
      </c>
      <c r="U577" s="9" t="s">
        <v>18</v>
      </c>
      <c r="V577" s="9">
        <v>0</v>
      </c>
      <c r="W577" s="9" t="s">
        <v>931</v>
      </c>
      <c r="X577" s="9">
        <v>0</v>
      </c>
      <c r="Y577" s="9">
        <v>1</v>
      </c>
      <c r="Z577" s="9">
        <v>0</v>
      </c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</row>
    <row r="578" spans="1:47" ht="12.75">
      <c r="A578" s="8" t="str">
        <f t="shared" si="64"/>
        <v>2020Jorge Raúl Llonch</v>
      </c>
      <c r="B578" s="8" t="str">
        <f t="shared" si="65"/>
        <v>noJorge Raúl Llonch</v>
      </c>
      <c r="C578" s="8" t="str">
        <f t="shared" si="66"/>
        <v>noJorge Raúl Llonch</v>
      </c>
      <c r="D578" s="8" t="str">
        <f t="shared" si="67"/>
        <v>noJorge Raúl Llonch</v>
      </c>
      <c r="E578" s="8" t="str">
        <f t="shared" si="68"/>
        <v>noJorge Raúl Llonch</v>
      </c>
      <c r="F578" s="8" t="str">
        <f t="shared" si="69"/>
        <v>noJorge Raúl Llonch</v>
      </c>
      <c r="G578" s="9">
        <v>21</v>
      </c>
      <c r="H578" s="10" t="s">
        <v>769</v>
      </c>
      <c r="I578" s="9" t="s">
        <v>796</v>
      </c>
      <c r="J578" s="11">
        <v>43810</v>
      </c>
      <c r="K578" s="9" t="s">
        <v>810</v>
      </c>
      <c r="L578" s="9" t="s">
        <v>49</v>
      </c>
      <c r="M578" s="25">
        <v>2019</v>
      </c>
      <c r="N578" s="21" t="str">
        <f t="shared" si="70"/>
        <v>no</v>
      </c>
      <c r="O578" s="21" t="str">
        <f>IF(AND($M578&lt;=O$1,$T578&gt;=O$1),O$1,"no")</f>
        <v>no</v>
      </c>
      <c r="P578" s="21" t="str">
        <f>IF(AND($M578&lt;=P$1,$T578&gt;=P$1),P$1,"no")</f>
        <v>no</v>
      </c>
      <c r="Q578" s="21" t="str">
        <f>IF(AND($M578&lt;=Q$1,$T578&gt;=Q$1),Q$1,"no")</f>
        <v>no</v>
      </c>
      <c r="R578" s="21" t="str">
        <f t="shared" si="71"/>
        <v>no</v>
      </c>
      <c r="S578" s="21">
        <f>IF(AND($M578&lt;=S$1,$T578&gt;=S$1),S$1,"no")</f>
        <v>2020</v>
      </c>
      <c r="T578" s="9" t="s">
        <v>50</v>
      </c>
      <c r="U578" s="9" t="s">
        <v>18</v>
      </c>
      <c r="V578" s="9">
        <v>0</v>
      </c>
      <c r="W578" s="9" t="s">
        <v>83</v>
      </c>
      <c r="X578" s="9">
        <v>0</v>
      </c>
      <c r="Y578" s="9">
        <v>1</v>
      </c>
      <c r="Z578" s="9">
        <v>0</v>
      </c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</row>
    <row r="579" spans="1:47" ht="12.75">
      <c r="A579" s="8" t="str">
        <f t="shared" ref="A579:A640" si="72">CONCATENATE(S579,K579)</f>
        <v>2020Érica María del Luján Gonnet</v>
      </c>
      <c r="B579" s="8" t="str">
        <f t="shared" ref="B579:B640" si="73">CONCATENATE(R579,K579)</f>
        <v>noÉrica María del Luján Gonnet</v>
      </c>
      <c r="C579" s="8" t="str">
        <f t="shared" ref="C579:C640" si="74">CONCATENATE(Q579,K579)</f>
        <v>noÉrica María del Luján Gonnet</v>
      </c>
      <c r="D579" s="8" t="str">
        <f t="shared" ref="D579:D640" si="75">CONCATENATE(P579,K579)</f>
        <v>noÉrica María del Luján Gonnet</v>
      </c>
      <c r="E579" s="8" t="str">
        <f t="shared" ref="E579:E640" si="76">CONCATENATE(O579,K579)</f>
        <v>noÉrica María del Luján Gonnet</v>
      </c>
      <c r="F579" s="8" t="str">
        <f t="shared" ref="F579:F640" si="77">CONCATENATE(N579,K579)</f>
        <v>noÉrica María del Luján Gonnet</v>
      </c>
      <c r="G579" s="9">
        <v>21</v>
      </c>
      <c r="H579" s="10" t="s">
        <v>769</v>
      </c>
      <c r="I579" s="9" t="s">
        <v>796</v>
      </c>
      <c r="J579" s="11">
        <v>43810</v>
      </c>
      <c r="K579" s="9" t="s">
        <v>811</v>
      </c>
      <c r="L579" s="9" t="s">
        <v>49</v>
      </c>
      <c r="M579" s="25">
        <v>2019</v>
      </c>
      <c r="N579" s="21" t="str">
        <f t="shared" ref="N579:N640" si="78">IF(AND($M579&lt;=N$1,$T579&gt;=N$1),N$1,"no")</f>
        <v>no</v>
      </c>
      <c r="O579" s="21" t="str">
        <f>IF(AND($M579&lt;=O$1,$T579&gt;=O$1),O$1,"no")</f>
        <v>no</v>
      </c>
      <c r="P579" s="21" t="str">
        <f>IF(AND($M579&lt;=P$1,$T579&gt;=P$1),P$1,"no")</f>
        <v>no</v>
      </c>
      <c r="Q579" s="21" t="str">
        <f>IF(AND($M579&lt;=Q$1,$T579&gt;=Q$1),Q$1,"no")</f>
        <v>no</v>
      </c>
      <c r="R579" s="21" t="str">
        <f t="shared" ref="R579:R640" si="79">IF(AND($M579&lt;R$1,$T579&gt;=R$1),R$1,"no")</f>
        <v>no</v>
      </c>
      <c r="S579" s="21">
        <f>IF(AND($M579&lt;=S$1,$T579&gt;=S$1),S$1,"no")</f>
        <v>2020</v>
      </c>
      <c r="T579" s="9" t="s">
        <v>50</v>
      </c>
      <c r="U579" s="9" t="s">
        <v>34</v>
      </c>
      <c r="V579" s="9">
        <v>1</v>
      </c>
      <c r="W579" s="9" t="s">
        <v>932</v>
      </c>
      <c r="X579" s="9">
        <v>0</v>
      </c>
      <c r="Y579" s="9">
        <v>1</v>
      </c>
      <c r="Z579" s="9">
        <v>0</v>
      </c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</row>
    <row r="580" spans="1:47" ht="12.75">
      <c r="A580" s="8" t="str">
        <f t="shared" si="72"/>
        <v>noElías Suárez</v>
      </c>
      <c r="B580" s="8" t="str">
        <f t="shared" si="73"/>
        <v>noElías Suárez</v>
      </c>
      <c r="C580" s="8" t="str">
        <f t="shared" si="74"/>
        <v>noElías Suárez</v>
      </c>
      <c r="D580" s="8" t="str">
        <f t="shared" si="75"/>
        <v>2017Elías Suárez</v>
      </c>
      <c r="E580" s="8" t="str">
        <f t="shared" si="76"/>
        <v>2016Elías Suárez</v>
      </c>
      <c r="F580" s="8" t="str">
        <f t="shared" si="77"/>
        <v>2015Elías Suárez</v>
      </c>
      <c r="G580" s="14">
        <v>22</v>
      </c>
      <c r="H580" s="12" t="s">
        <v>812</v>
      </c>
      <c r="I580" s="14" t="s">
        <v>813</v>
      </c>
      <c r="J580" s="15">
        <v>41618</v>
      </c>
      <c r="K580" s="14" t="s">
        <v>814</v>
      </c>
      <c r="L580" s="14" t="s">
        <v>815</v>
      </c>
      <c r="M580" s="25">
        <v>2013</v>
      </c>
      <c r="N580" s="21">
        <f t="shared" si="78"/>
        <v>2015</v>
      </c>
      <c r="O580" s="21">
        <f>IF(AND($M580&lt;=O$1,$T580&gt;=O$1),O$1,"no")</f>
        <v>2016</v>
      </c>
      <c r="P580" s="21">
        <f>IF(AND($M580&lt;=P$1,$T580&gt;=P$1),P$1,"no")</f>
        <v>2017</v>
      </c>
      <c r="Q580" s="21" t="str">
        <f>IF(AND($M580&lt;=Q$1,$T580&gt;=Q$1),Q$1,"no")</f>
        <v>no</v>
      </c>
      <c r="R580" s="21" t="str">
        <f t="shared" si="79"/>
        <v>no</v>
      </c>
      <c r="S580" s="21" t="str">
        <f>IF(AND($M580&lt;=S$1,$T580&gt;=S$1),S$1,"no")</f>
        <v>no</v>
      </c>
      <c r="T580" s="14">
        <v>2017</v>
      </c>
      <c r="U580" s="14" t="s">
        <v>18</v>
      </c>
      <c r="V580" s="14">
        <v>0</v>
      </c>
      <c r="W580" s="14" t="s">
        <v>641</v>
      </c>
      <c r="X580" s="14">
        <v>0</v>
      </c>
      <c r="Y580" s="14">
        <v>1</v>
      </c>
      <c r="Z580" s="14">
        <v>0</v>
      </c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</row>
    <row r="581" spans="1:47" ht="12.75">
      <c r="A581" s="8" t="str">
        <f t="shared" si="72"/>
        <v>noMatilde O’Mill</v>
      </c>
      <c r="B581" s="8" t="str">
        <f t="shared" si="73"/>
        <v>noMatilde O’Mill</v>
      </c>
      <c r="C581" s="8" t="str">
        <f t="shared" si="74"/>
        <v>noMatilde O’Mill</v>
      </c>
      <c r="D581" s="8" t="str">
        <f t="shared" si="75"/>
        <v>2017Matilde O’Mill</v>
      </c>
      <c r="E581" s="8" t="str">
        <f t="shared" si="76"/>
        <v>2016Matilde O’Mill</v>
      </c>
      <c r="F581" s="8" t="str">
        <f t="shared" si="77"/>
        <v>2015Matilde O’Mill</v>
      </c>
      <c r="G581" s="14">
        <v>22</v>
      </c>
      <c r="H581" s="12" t="s">
        <v>812</v>
      </c>
      <c r="I581" s="14" t="s">
        <v>813</v>
      </c>
      <c r="J581" s="15">
        <v>41618</v>
      </c>
      <c r="K581" s="14" t="s">
        <v>816</v>
      </c>
      <c r="L581" s="14" t="s">
        <v>815</v>
      </c>
      <c r="M581" s="25">
        <v>2013</v>
      </c>
      <c r="N581" s="21">
        <f t="shared" si="78"/>
        <v>2015</v>
      </c>
      <c r="O581" s="21">
        <f>IF(AND($M581&lt;=O$1,$T581&gt;=O$1),O$1,"no")</f>
        <v>2016</v>
      </c>
      <c r="P581" s="21">
        <f>IF(AND($M581&lt;=P$1,$T581&gt;=P$1),P$1,"no")</f>
        <v>2017</v>
      </c>
      <c r="Q581" s="21" t="str">
        <f>IF(AND($M581&lt;=Q$1,$T581&gt;=Q$1),Q$1,"no")</f>
        <v>no</v>
      </c>
      <c r="R581" s="21" t="str">
        <f t="shared" si="79"/>
        <v>no</v>
      </c>
      <c r="S581" s="21" t="str">
        <f>IF(AND($M581&lt;=S$1,$T581&gt;=S$1),S$1,"no")</f>
        <v>no</v>
      </c>
      <c r="T581" s="14">
        <v>2017</v>
      </c>
      <c r="U581" s="14" t="s">
        <v>34</v>
      </c>
      <c r="V581" s="14">
        <v>1</v>
      </c>
      <c r="W581" s="14" t="s">
        <v>122</v>
      </c>
      <c r="X581" s="14">
        <v>0</v>
      </c>
      <c r="Y581" s="14">
        <v>0</v>
      </c>
      <c r="Z581" s="14">
        <v>1</v>
      </c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</row>
    <row r="582" spans="1:47" ht="12.75">
      <c r="A582" s="8" t="str">
        <f t="shared" si="72"/>
        <v>noCarlos Silva Neder</v>
      </c>
      <c r="B582" s="8" t="str">
        <f t="shared" si="73"/>
        <v>noCarlos Silva Neder</v>
      </c>
      <c r="C582" s="8" t="str">
        <f t="shared" si="74"/>
        <v>noCarlos Silva Neder</v>
      </c>
      <c r="D582" s="8" t="str">
        <f t="shared" si="75"/>
        <v>2017Carlos Silva Neder</v>
      </c>
      <c r="E582" s="8" t="str">
        <f t="shared" si="76"/>
        <v>2016Carlos Silva Neder</v>
      </c>
      <c r="F582" s="8" t="str">
        <f t="shared" si="77"/>
        <v>2015Carlos Silva Neder</v>
      </c>
      <c r="G582" s="14">
        <v>22</v>
      </c>
      <c r="H582" s="12" t="s">
        <v>812</v>
      </c>
      <c r="I582" s="14" t="s">
        <v>813</v>
      </c>
      <c r="J582" s="15">
        <v>41618</v>
      </c>
      <c r="K582" s="14" t="s">
        <v>817</v>
      </c>
      <c r="L582" s="14" t="s">
        <v>815</v>
      </c>
      <c r="M582" s="25">
        <v>2013</v>
      </c>
      <c r="N582" s="21">
        <f t="shared" si="78"/>
        <v>2015</v>
      </c>
      <c r="O582" s="21">
        <f>IF(AND($M582&lt;=O$1,$T582&gt;=O$1),O$1,"no")</f>
        <v>2016</v>
      </c>
      <c r="P582" s="21">
        <f>IF(AND($M582&lt;=P$1,$T582&gt;=P$1),P$1,"no")</f>
        <v>2017</v>
      </c>
      <c r="Q582" s="21" t="str">
        <f>IF(AND($M582&lt;=Q$1,$T582&gt;=Q$1),Q$1,"no")</f>
        <v>no</v>
      </c>
      <c r="R582" s="21" t="str">
        <f t="shared" si="79"/>
        <v>no</v>
      </c>
      <c r="S582" s="21" t="str">
        <f>IF(AND($M582&lt;=S$1,$T582&gt;=S$1),S$1,"no")</f>
        <v>no</v>
      </c>
      <c r="T582" s="14">
        <v>2017</v>
      </c>
      <c r="U582" s="14" t="s">
        <v>18</v>
      </c>
      <c r="V582" s="14">
        <v>0</v>
      </c>
      <c r="W582" s="14" t="s">
        <v>41</v>
      </c>
      <c r="X582" s="14">
        <v>0</v>
      </c>
      <c r="Y582" s="14">
        <v>1</v>
      </c>
      <c r="Z582" s="14">
        <v>0</v>
      </c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</row>
    <row r="583" spans="1:47" ht="12.75">
      <c r="A583" s="8" t="str">
        <f t="shared" si="72"/>
        <v>noAtilio Chara</v>
      </c>
      <c r="B583" s="8" t="str">
        <f t="shared" si="73"/>
        <v>noAtilio Chara</v>
      </c>
      <c r="C583" s="8" t="str">
        <f t="shared" si="74"/>
        <v>noAtilio Chara</v>
      </c>
      <c r="D583" s="8" t="str">
        <f t="shared" si="75"/>
        <v>2017Atilio Chara</v>
      </c>
      <c r="E583" s="8" t="str">
        <f t="shared" si="76"/>
        <v>2016Atilio Chara</v>
      </c>
      <c r="F583" s="8" t="str">
        <f t="shared" si="77"/>
        <v>2015Atilio Chara</v>
      </c>
      <c r="G583" s="14">
        <v>22</v>
      </c>
      <c r="H583" s="12" t="s">
        <v>812</v>
      </c>
      <c r="I583" s="14" t="s">
        <v>813</v>
      </c>
      <c r="J583" s="15">
        <v>41618</v>
      </c>
      <c r="K583" s="14" t="s">
        <v>818</v>
      </c>
      <c r="L583" s="14" t="s">
        <v>815</v>
      </c>
      <c r="M583" s="25">
        <v>2013</v>
      </c>
      <c r="N583" s="21">
        <f t="shared" si="78"/>
        <v>2015</v>
      </c>
      <c r="O583" s="21">
        <f>IF(AND($M583&lt;=O$1,$T583&gt;=O$1),O$1,"no")</f>
        <v>2016</v>
      </c>
      <c r="P583" s="21">
        <f>IF(AND($M583&lt;=P$1,$T583&gt;=P$1),P$1,"no")</f>
        <v>2017</v>
      </c>
      <c r="Q583" s="21" t="str">
        <f>IF(AND($M583&lt;=Q$1,$T583&gt;=Q$1),Q$1,"no")</f>
        <v>no</v>
      </c>
      <c r="R583" s="21" t="str">
        <f t="shared" si="79"/>
        <v>no</v>
      </c>
      <c r="S583" s="21" t="str">
        <f>IF(AND($M583&lt;=S$1,$T583&gt;=S$1),S$1,"no")</f>
        <v>no</v>
      </c>
      <c r="T583" s="14">
        <v>2017</v>
      </c>
      <c r="U583" s="14" t="s">
        <v>18</v>
      </c>
      <c r="V583" s="14">
        <v>0</v>
      </c>
      <c r="W583" s="14" t="s">
        <v>21</v>
      </c>
      <c r="X583" s="14">
        <v>0</v>
      </c>
      <c r="Y583" s="14">
        <v>1</v>
      </c>
      <c r="Z583" s="14">
        <v>0</v>
      </c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</row>
    <row r="584" spans="1:47" ht="12.75">
      <c r="A584" s="8" t="str">
        <f t="shared" si="72"/>
        <v>noLuis Gelid</v>
      </c>
      <c r="B584" s="8" t="str">
        <f t="shared" si="73"/>
        <v>noLuis Gelid</v>
      </c>
      <c r="C584" s="8" t="str">
        <f t="shared" si="74"/>
        <v>noLuis Gelid</v>
      </c>
      <c r="D584" s="8" t="str">
        <f t="shared" si="75"/>
        <v>2017Luis Gelid</v>
      </c>
      <c r="E584" s="8" t="str">
        <f t="shared" si="76"/>
        <v>2016Luis Gelid</v>
      </c>
      <c r="F584" s="8" t="str">
        <f t="shared" si="77"/>
        <v>2015Luis Gelid</v>
      </c>
      <c r="G584" s="14">
        <v>22</v>
      </c>
      <c r="H584" s="12" t="s">
        <v>812</v>
      </c>
      <c r="I584" s="14" t="s">
        <v>813</v>
      </c>
      <c r="J584" s="15">
        <v>41618</v>
      </c>
      <c r="K584" s="14" t="s">
        <v>819</v>
      </c>
      <c r="L584" s="14" t="s">
        <v>815</v>
      </c>
      <c r="M584" s="25">
        <v>2013</v>
      </c>
      <c r="N584" s="21">
        <f t="shared" si="78"/>
        <v>2015</v>
      </c>
      <c r="O584" s="21">
        <f>IF(AND($M584&lt;=O$1,$T584&gt;=O$1),O$1,"no")</f>
        <v>2016</v>
      </c>
      <c r="P584" s="21">
        <f>IF(AND($M584&lt;=P$1,$T584&gt;=P$1),P$1,"no")</f>
        <v>2017</v>
      </c>
      <c r="Q584" s="21" t="str">
        <f>IF(AND($M584&lt;=Q$1,$T584&gt;=Q$1),Q$1,"no")</f>
        <v>no</v>
      </c>
      <c r="R584" s="21" t="str">
        <f t="shared" si="79"/>
        <v>no</v>
      </c>
      <c r="S584" s="21" t="str">
        <f>IF(AND($M584&lt;=S$1,$T584&gt;=S$1),S$1,"no")</f>
        <v>no</v>
      </c>
      <c r="T584" s="14">
        <v>2017</v>
      </c>
      <c r="U584" s="14" t="s">
        <v>18</v>
      </c>
      <c r="V584" s="14">
        <v>0</v>
      </c>
      <c r="W584" s="14" t="s">
        <v>820</v>
      </c>
      <c r="X584" s="14">
        <v>0</v>
      </c>
      <c r="Y584" s="14">
        <v>1</v>
      </c>
      <c r="Z584" s="14">
        <v>0</v>
      </c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</row>
    <row r="585" spans="1:47" ht="12.75">
      <c r="A585" s="8" t="str">
        <f t="shared" si="72"/>
        <v>noRicardo Daives</v>
      </c>
      <c r="B585" s="8" t="str">
        <f t="shared" si="73"/>
        <v>noRicardo Daives</v>
      </c>
      <c r="C585" s="8" t="str">
        <f t="shared" si="74"/>
        <v>noRicardo Daives</v>
      </c>
      <c r="D585" s="8" t="str">
        <f t="shared" si="75"/>
        <v>2017Ricardo Daives</v>
      </c>
      <c r="E585" s="8" t="str">
        <f t="shared" si="76"/>
        <v>2016Ricardo Daives</v>
      </c>
      <c r="F585" s="8" t="str">
        <f t="shared" si="77"/>
        <v>2015Ricardo Daives</v>
      </c>
      <c r="G585" s="14">
        <v>22</v>
      </c>
      <c r="H585" s="12" t="s">
        <v>812</v>
      </c>
      <c r="I585" s="14" t="s">
        <v>813</v>
      </c>
      <c r="J585" s="15">
        <v>41618</v>
      </c>
      <c r="K585" s="14" t="s">
        <v>821</v>
      </c>
      <c r="L585" s="14" t="s">
        <v>815</v>
      </c>
      <c r="M585" s="25">
        <v>2013</v>
      </c>
      <c r="N585" s="21">
        <f t="shared" si="78"/>
        <v>2015</v>
      </c>
      <c r="O585" s="21">
        <f>IF(AND($M585&lt;=O$1,$T585&gt;=O$1),O$1,"no")</f>
        <v>2016</v>
      </c>
      <c r="P585" s="21">
        <f>IF(AND($M585&lt;=P$1,$T585&gt;=P$1),P$1,"no")</f>
        <v>2017</v>
      </c>
      <c r="Q585" s="21" t="str">
        <f>IF(AND($M585&lt;=Q$1,$T585&gt;=Q$1),Q$1,"no")</f>
        <v>no</v>
      </c>
      <c r="R585" s="21" t="str">
        <f t="shared" si="79"/>
        <v>no</v>
      </c>
      <c r="S585" s="21" t="str">
        <f>IF(AND($M585&lt;=S$1,$T585&gt;=S$1),S$1,"no")</f>
        <v>no</v>
      </c>
      <c r="T585" s="14">
        <v>2017</v>
      </c>
      <c r="U585" s="14" t="s">
        <v>18</v>
      </c>
      <c r="V585" s="14">
        <v>0</v>
      </c>
      <c r="W585" s="14" t="s">
        <v>29</v>
      </c>
      <c r="X585" s="14">
        <v>0</v>
      </c>
      <c r="Y585" s="14">
        <v>1</v>
      </c>
      <c r="Z585" s="14">
        <v>0</v>
      </c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</row>
    <row r="586" spans="1:47" ht="12.75">
      <c r="A586" s="8" t="str">
        <f t="shared" si="72"/>
        <v>noLuis César Martínez</v>
      </c>
      <c r="B586" s="8" t="str">
        <f t="shared" si="73"/>
        <v>noLuis César Martínez</v>
      </c>
      <c r="C586" s="8" t="str">
        <f t="shared" si="74"/>
        <v>noLuis César Martínez</v>
      </c>
      <c r="D586" s="8" t="str">
        <f t="shared" si="75"/>
        <v>2017Luis César Martínez</v>
      </c>
      <c r="E586" s="8" t="str">
        <f t="shared" si="76"/>
        <v>2016Luis César Martínez</v>
      </c>
      <c r="F586" s="8" t="str">
        <f t="shared" si="77"/>
        <v>2015Luis César Martínez</v>
      </c>
      <c r="G586" s="14">
        <v>22</v>
      </c>
      <c r="H586" s="12" t="s">
        <v>812</v>
      </c>
      <c r="I586" s="14" t="s">
        <v>813</v>
      </c>
      <c r="J586" s="15">
        <v>41618</v>
      </c>
      <c r="K586" s="14" t="s">
        <v>822</v>
      </c>
      <c r="L586" s="14" t="s">
        <v>815</v>
      </c>
      <c r="M586" s="25">
        <v>2013</v>
      </c>
      <c r="N586" s="21">
        <f t="shared" si="78"/>
        <v>2015</v>
      </c>
      <c r="O586" s="21">
        <f>IF(AND($M586&lt;=O$1,$T586&gt;=O$1),O$1,"no")</f>
        <v>2016</v>
      </c>
      <c r="P586" s="21">
        <f>IF(AND($M586&lt;=P$1,$T586&gt;=P$1),P$1,"no")</f>
        <v>2017</v>
      </c>
      <c r="Q586" s="21" t="str">
        <f>IF(AND($M586&lt;=Q$1,$T586&gt;=Q$1),Q$1,"no")</f>
        <v>no</v>
      </c>
      <c r="R586" s="21" t="str">
        <f t="shared" si="79"/>
        <v>no</v>
      </c>
      <c r="S586" s="21" t="str">
        <f>IF(AND($M586&lt;=S$1,$T586&gt;=S$1),S$1,"no")</f>
        <v>no</v>
      </c>
      <c r="T586" s="14">
        <v>2017</v>
      </c>
      <c r="U586" s="14" t="s">
        <v>18</v>
      </c>
      <c r="V586" s="14">
        <v>0</v>
      </c>
      <c r="W586" s="14" t="s">
        <v>35</v>
      </c>
      <c r="X586" s="14">
        <v>0</v>
      </c>
      <c r="Y586" s="14">
        <v>1</v>
      </c>
      <c r="Z586" s="14">
        <v>0</v>
      </c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</row>
    <row r="587" spans="1:47" ht="12.75">
      <c r="A587" s="8" t="str">
        <f t="shared" si="72"/>
        <v>noMariela Nassif</v>
      </c>
      <c r="B587" s="8" t="str">
        <f t="shared" si="73"/>
        <v>noMariela Nassif</v>
      </c>
      <c r="C587" s="8" t="str">
        <f t="shared" si="74"/>
        <v>noMariela Nassif</v>
      </c>
      <c r="D587" s="8" t="str">
        <f t="shared" si="75"/>
        <v>2017Mariela Nassif</v>
      </c>
      <c r="E587" s="8" t="str">
        <f t="shared" si="76"/>
        <v>2016Mariela Nassif</v>
      </c>
      <c r="F587" s="8" t="str">
        <f t="shared" si="77"/>
        <v>2015Mariela Nassif</v>
      </c>
      <c r="G587" s="14">
        <v>22</v>
      </c>
      <c r="H587" s="12" t="s">
        <v>812</v>
      </c>
      <c r="I587" s="14" t="s">
        <v>813</v>
      </c>
      <c r="J587" s="15">
        <v>41618</v>
      </c>
      <c r="K587" s="14" t="s">
        <v>823</v>
      </c>
      <c r="L587" s="14" t="s">
        <v>815</v>
      </c>
      <c r="M587" s="25">
        <v>2013</v>
      </c>
      <c r="N587" s="21">
        <f t="shared" si="78"/>
        <v>2015</v>
      </c>
      <c r="O587" s="21">
        <f>IF(AND($M587&lt;=O$1,$T587&gt;=O$1),O$1,"no")</f>
        <v>2016</v>
      </c>
      <c r="P587" s="21">
        <f>IF(AND($M587&lt;=P$1,$T587&gt;=P$1),P$1,"no")</f>
        <v>2017</v>
      </c>
      <c r="Q587" s="21" t="str">
        <f>IF(AND($M587&lt;=Q$1,$T587&gt;=Q$1),Q$1,"no")</f>
        <v>no</v>
      </c>
      <c r="R587" s="21" t="str">
        <f t="shared" si="79"/>
        <v>no</v>
      </c>
      <c r="S587" s="21" t="str">
        <f>IF(AND($M587&lt;=S$1,$T587&gt;=S$1),S$1,"no")</f>
        <v>no</v>
      </c>
      <c r="T587" s="14">
        <v>2017</v>
      </c>
      <c r="U587" s="14" t="s">
        <v>34</v>
      </c>
      <c r="V587" s="14">
        <v>1</v>
      </c>
      <c r="W587" s="14" t="s">
        <v>27</v>
      </c>
      <c r="X587" s="14">
        <v>0</v>
      </c>
      <c r="Y587" s="14">
        <v>1</v>
      </c>
      <c r="Z587" s="14">
        <v>0</v>
      </c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</row>
    <row r="588" spans="1:47" ht="12.75">
      <c r="A588" s="8" t="str">
        <f t="shared" si="72"/>
        <v>noDaniel Brué</v>
      </c>
      <c r="B588" s="8" t="str">
        <f t="shared" si="73"/>
        <v>noDaniel Brué</v>
      </c>
      <c r="C588" s="8" t="str">
        <f t="shared" si="74"/>
        <v>noDaniel Brué</v>
      </c>
      <c r="D588" s="8" t="str">
        <f t="shared" si="75"/>
        <v>2017Daniel Brué</v>
      </c>
      <c r="E588" s="8" t="str">
        <f t="shared" si="76"/>
        <v>2016Daniel Brué</v>
      </c>
      <c r="F588" s="8" t="str">
        <f t="shared" si="77"/>
        <v>2015Daniel Brué</v>
      </c>
      <c r="G588" s="14">
        <v>22</v>
      </c>
      <c r="H588" s="12" t="s">
        <v>812</v>
      </c>
      <c r="I588" s="14" t="s">
        <v>813</v>
      </c>
      <c r="J588" s="15">
        <v>41618</v>
      </c>
      <c r="K588" s="14" t="s">
        <v>824</v>
      </c>
      <c r="L588" s="14" t="s">
        <v>815</v>
      </c>
      <c r="M588" s="25">
        <v>2013</v>
      </c>
      <c r="N588" s="21">
        <f t="shared" si="78"/>
        <v>2015</v>
      </c>
      <c r="O588" s="21">
        <f>IF(AND($M588&lt;=O$1,$T588&gt;=O$1),O$1,"no")</f>
        <v>2016</v>
      </c>
      <c r="P588" s="21">
        <f>IF(AND($M588&lt;=P$1,$T588&gt;=P$1),P$1,"no")</f>
        <v>2017</v>
      </c>
      <c r="Q588" s="21" t="str">
        <f>IF(AND($M588&lt;=Q$1,$T588&gt;=Q$1),Q$1,"no")</f>
        <v>no</v>
      </c>
      <c r="R588" s="21" t="str">
        <f t="shared" si="79"/>
        <v>no</v>
      </c>
      <c r="S588" s="21" t="str">
        <f>IF(AND($M588&lt;=S$1,$T588&gt;=S$1),S$1,"no")</f>
        <v>no</v>
      </c>
      <c r="T588" s="14">
        <v>2017</v>
      </c>
      <c r="U588" s="14" t="s">
        <v>18</v>
      </c>
      <c r="V588" s="14">
        <v>0</v>
      </c>
      <c r="W588" s="14" t="s">
        <v>316</v>
      </c>
      <c r="X588" s="14">
        <v>0</v>
      </c>
      <c r="Y588" s="14">
        <v>1</v>
      </c>
      <c r="Z588" s="14">
        <v>0</v>
      </c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</row>
    <row r="589" spans="1:47" ht="12.75">
      <c r="A589" s="8" t="str">
        <f t="shared" si="72"/>
        <v>noÁngel Niccolai</v>
      </c>
      <c r="B589" s="8" t="str">
        <f t="shared" si="73"/>
        <v>noÁngel Niccolai</v>
      </c>
      <c r="C589" s="8" t="str">
        <f t="shared" si="74"/>
        <v>noÁngel Niccolai</v>
      </c>
      <c r="D589" s="8" t="str">
        <f t="shared" si="75"/>
        <v>2017Ángel Niccolai</v>
      </c>
      <c r="E589" s="8" t="str">
        <f t="shared" si="76"/>
        <v>2016Ángel Niccolai</v>
      </c>
      <c r="F589" s="8" t="str">
        <f t="shared" si="77"/>
        <v>2015Ángel Niccolai</v>
      </c>
      <c r="G589" s="14">
        <v>22</v>
      </c>
      <c r="H589" s="12" t="s">
        <v>812</v>
      </c>
      <c r="I589" s="14" t="s">
        <v>813</v>
      </c>
      <c r="J589" s="15">
        <v>41618</v>
      </c>
      <c r="K589" s="14" t="s">
        <v>825</v>
      </c>
      <c r="L589" s="14" t="s">
        <v>815</v>
      </c>
      <c r="M589" s="25">
        <v>2013</v>
      </c>
      <c r="N589" s="21">
        <f t="shared" si="78"/>
        <v>2015</v>
      </c>
      <c r="O589" s="21">
        <f>IF(AND($M589&lt;=O$1,$T589&gt;=O$1),O$1,"no")</f>
        <v>2016</v>
      </c>
      <c r="P589" s="21">
        <f>IF(AND($M589&lt;=P$1,$T589&gt;=P$1),P$1,"no")</f>
        <v>2017</v>
      </c>
      <c r="Q589" s="21" t="str">
        <f>IF(AND($M589&lt;=Q$1,$T589&gt;=Q$1),Q$1,"no")</f>
        <v>no</v>
      </c>
      <c r="R589" s="21" t="str">
        <f t="shared" si="79"/>
        <v>no</v>
      </c>
      <c r="S589" s="21" t="str">
        <f>IF(AND($M589&lt;=S$1,$T589&gt;=S$1),S$1,"no")</f>
        <v>no</v>
      </c>
      <c r="T589" s="14">
        <v>2017</v>
      </c>
      <c r="U589" s="14" t="s">
        <v>18</v>
      </c>
      <c r="V589" s="14">
        <v>0</v>
      </c>
      <c r="W589" s="14" t="s">
        <v>826</v>
      </c>
      <c r="X589" s="14">
        <v>0</v>
      </c>
      <c r="Y589" s="14">
        <v>1</v>
      </c>
      <c r="Z589" s="14">
        <v>0</v>
      </c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</row>
    <row r="590" spans="1:47" ht="12.75">
      <c r="A590" s="8" t="str">
        <f t="shared" si="72"/>
        <v>noAbel Tévez</v>
      </c>
      <c r="B590" s="8" t="str">
        <f t="shared" si="73"/>
        <v>noAbel Tévez</v>
      </c>
      <c r="C590" s="8" t="str">
        <f t="shared" si="74"/>
        <v>noAbel Tévez</v>
      </c>
      <c r="D590" s="8" t="str">
        <f t="shared" si="75"/>
        <v>2017Abel Tévez</v>
      </c>
      <c r="E590" s="8" t="str">
        <f t="shared" si="76"/>
        <v>2016Abel Tévez</v>
      </c>
      <c r="F590" s="8" t="str">
        <f t="shared" si="77"/>
        <v>2015Abel Tévez</v>
      </c>
      <c r="G590" s="14">
        <v>22</v>
      </c>
      <c r="H590" s="12" t="s">
        <v>812</v>
      </c>
      <c r="I590" s="14" t="s">
        <v>813</v>
      </c>
      <c r="J590" s="15">
        <v>41618</v>
      </c>
      <c r="K590" s="14" t="s">
        <v>827</v>
      </c>
      <c r="L590" s="14" t="s">
        <v>815</v>
      </c>
      <c r="M590" s="25">
        <v>2013</v>
      </c>
      <c r="N590" s="21">
        <f t="shared" si="78"/>
        <v>2015</v>
      </c>
      <c r="O590" s="21">
        <f>IF(AND($M590&lt;=O$1,$T590&gt;=O$1),O$1,"no")</f>
        <v>2016</v>
      </c>
      <c r="P590" s="21">
        <f>IF(AND($M590&lt;=P$1,$T590&gt;=P$1),P$1,"no")</f>
        <v>2017</v>
      </c>
      <c r="Q590" s="21" t="str">
        <f>IF(AND($M590&lt;=Q$1,$T590&gt;=Q$1),Q$1,"no")</f>
        <v>no</v>
      </c>
      <c r="R590" s="21" t="str">
        <f t="shared" si="79"/>
        <v>no</v>
      </c>
      <c r="S590" s="21" t="str">
        <f>IF(AND($M590&lt;=S$1,$T590&gt;=S$1),S$1,"no")</f>
        <v>no</v>
      </c>
      <c r="T590" s="14">
        <v>2017</v>
      </c>
      <c r="U590" s="14" t="s">
        <v>18</v>
      </c>
      <c r="V590" s="14">
        <v>0</v>
      </c>
      <c r="W590" s="14" t="s">
        <v>828</v>
      </c>
      <c r="X590" s="14">
        <v>0</v>
      </c>
      <c r="Y590" s="14">
        <v>1</v>
      </c>
      <c r="Z590" s="14">
        <v>0</v>
      </c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</row>
    <row r="591" spans="1:47" ht="12.75">
      <c r="A591" s="8" t="str">
        <f t="shared" si="72"/>
        <v>2020Elias Miguel Suarez</v>
      </c>
      <c r="B591" s="8" t="str">
        <f t="shared" si="73"/>
        <v>2019Elias Miguel Suarez</v>
      </c>
      <c r="C591" s="8" t="str">
        <f t="shared" si="74"/>
        <v>2018Elias Miguel Suarez</v>
      </c>
      <c r="D591" s="8" t="str">
        <f t="shared" si="75"/>
        <v>2017Elias Miguel Suarez</v>
      </c>
      <c r="E591" s="8" t="str">
        <f t="shared" si="76"/>
        <v>noElias Miguel Suarez</v>
      </c>
      <c r="F591" s="8" t="str">
        <f t="shared" si="77"/>
        <v>noElias Miguel Suarez</v>
      </c>
      <c r="G591" s="14">
        <v>22</v>
      </c>
      <c r="H591" s="10" t="s">
        <v>812</v>
      </c>
      <c r="I591" s="9" t="s">
        <v>829</v>
      </c>
      <c r="J591" s="11">
        <v>43080</v>
      </c>
      <c r="K591" s="9" t="s">
        <v>830</v>
      </c>
      <c r="L591" s="9" t="s">
        <v>815</v>
      </c>
      <c r="M591" s="25">
        <v>2017</v>
      </c>
      <c r="N591" s="21" t="str">
        <f t="shared" si="78"/>
        <v>no</v>
      </c>
      <c r="O591" s="21" t="str">
        <f>IF(AND($M591&lt;=O$1,$T591&gt;=O$1),O$1,"no")</f>
        <v>no</v>
      </c>
      <c r="P591" s="21">
        <f>IF(AND($M591&lt;=P$1,$T591&gt;=P$1),P$1,"no")</f>
        <v>2017</v>
      </c>
      <c r="Q591" s="21">
        <f>IF(AND($M591&lt;=Q$1,$T591&gt;=Q$1),Q$1,"no")</f>
        <v>2018</v>
      </c>
      <c r="R591" s="21">
        <f t="shared" si="79"/>
        <v>2019</v>
      </c>
      <c r="S591" s="21">
        <f>IF(AND($M591&lt;=S$1,$T591&gt;=S$1),S$1,"no")</f>
        <v>2020</v>
      </c>
      <c r="T591" s="9" t="s">
        <v>50</v>
      </c>
      <c r="U591" s="9" t="s">
        <v>18</v>
      </c>
      <c r="V591" s="9">
        <v>0</v>
      </c>
      <c r="W591" s="9" t="s">
        <v>831</v>
      </c>
      <c r="X591" s="9">
        <v>0</v>
      </c>
      <c r="Y591" s="9">
        <v>1</v>
      </c>
      <c r="Z591" s="9">
        <v>0</v>
      </c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</row>
    <row r="592" spans="1:47" ht="12.75">
      <c r="A592" s="8" t="str">
        <f t="shared" si="72"/>
        <v>2020Matilde O`Mill</v>
      </c>
      <c r="B592" s="8" t="str">
        <f t="shared" si="73"/>
        <v>2019Matilde O`Mill</v>
      </c>
      <c r="C592" s="8" t="str">
        <f t="shared" si="74"/>
        <v>2018Matilde O`Mill</v>
      </c>
      <c r="D592" s="8" t="str">
        <f t="shared" si="75"/>
        <v>2017Matilde O`Mill</v>
      </c>
      <c r="E592" s="8" t="str">
        <f t="shared" si="76"/>
        <v>noMatilde O`Mill</v>
      </c>
      <c r="F592" s="8" t="str">
        <f t="shared" si="77"/>
        <v>noMatilde O`Mill</v>
      </c>
      <c r="G592" s="14">
        <v>22</v>
      </c>
      <c r="H592" s="10" t="s">
        <v>812</v>
      </c>
      <c r="I592" s="9" t="s">
        <v>829</v>
      </c>
      <c r="J592" s="11">
        <v>43080</v>
      </c>
      <c r="K592" s="9" t="s">
        <v>832</v>
      </c>
      <c r="L592" s="9" t="s">
        <v>815</v>
      </c>
      <c r="M592" s="25">
        <v>2017</v>
      </c>
      <c r="N592" s="21" t="str">
        <f t="shared" si="78"/>
        <v>no</v>
      </c>
      <c r="O592" s="21" t="str">
        <f>IF(AND($M592&lt;=O$1,$T592&gt;=O$1),O$1,"no")</f>
        <v>no</v>
      </c>
      <c r="P592" s="21">
        <f>IF(AND($M592&lt;=P$1,$T592&gt;=P$1),P$1,"no")</f>
        <v>2017</v>
      </c>
      <c r="Q592" s="21">
        <f>IF(AND($M592&lt;=Q$1,$T592&gt;=Q$1),Q$1,"no")</f>
        <v>2018</v>
      </c>
      <c r="R592" s="21">
        <f t="shared" si="79"/>
        <v>2019</v>
      </c>
      <c r="S592" s="21">
        <f>IF(AND($M592&lt;=S$1,$T592&gt;=S$1),S$1,"no")</f>
        <v>2020</v>
      </c>
      <c r="T592" s="9" t="s">
        <v>50</v>
      </c>
      <c r="U592" s="9" t="s">
        <v>34</v>
      </c>
      <c r="V592" s="9">
        <v>1</v>
      </c>
      <c r="W592" s="9" t="s">
        <v>61</v>
      </c>
      <c r="X592" s="9">
        <v>0</v>
      </c>
      <c r="Y592" s="9">
        <v>1</v>
      </c>
      <c r="Z592" s="9">
        <v>0</v>
      </c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</row>
    <row r="593" spans="1:47" ht="12.75">
      <c r="A593" s="8" t="str">
        <f t="shared" si="72"/>
        <v>2020Ángel Hugo Niccolai</v>
      </c>
      <c r="B593" s="8" t="str">
        <f t="shared" si="73"/>
        <v>2019Ángel Hugo Niccolai</v>
      </c>
      <c r="C593" s="8" t="str">
        <f t="shared" si="74"/>
        <v>2018Ángel Hugo Niccolai</v>
      </c>
      <c r="D593" s="8" t="str">
        <f t="shared" si="75"/>
        <v>2017Ángel Hugo Niccolai</v>
      </c>
      <c r="E593" s="8" t="str">
        <f t="shared" si="76"/>
        <v>noÁngel Hugo Niccolai</v>
      </c>
      <c r="F593" s="8" t="str">
        <f t="shared" si="77"/>
        <v>noÁngel Hugo Niccolai</v>
      </c>
      <c r="G593" s="14">
        <v>22</v>
      </c>
      <c r="H593" s="10" t="s">
        <v>812</v>
      </c>
      <c r="I593" s="9" t="s">
        <v>829</v>
      </c>
      <c r="J593" s="11">
        <v>43080</v>
      </c>
      <c r="K593" s="9" t="s">
        <v>833</v>
      </c>
      <c r="L593" s="9" t="s">
        <v>815</v>
      </c>
      <c r="M593" s="25">
        <v>2017</v>
      </c>
      <c r="N593" s="21" t="str">
        <f t="shared" si="78"/>
        <v>no</v>
      </c>
      <c r="O593" s="21" t="str">
        <f>IF(AND($M593&lt;=O$1,$T593&gt;=O$1),O$1,"no")</f>
        <v>no</v>
      </c>
      <c r="P593" s="21">
        <f>IF(AND($M593&lt;=P$1,$T593&gt;=P$1),P$1,"no")</f>
        <v>2017</v>
      </c>
      <c r="Q593" s="21">
        <f>IF(AND($M593&lt;=Q$1,$T593&gt;=Q$1),Q$1,"no")</f>
        <v>2018</v>
      </c>
      <c r="R593" s="21">
        <f t="shared" si="79"/>
        <v>2019</v>
      </c>
      <c r="S593" s="21">
        <f>IF(AND($M593&lt;=S$1,$T593&gt;=S$1),S$1,"no")</f>
        <v>2020</v>
      </c>
      <c r="T593" s="9" t="s">
        <v>50</v>
      </c>
      <c r="U593" s="9" t="s">
        <v>18</v>
      </c>
      <c r="V593" s="9">
        <v>0</v>
      </c>
      <c r="W593" s="9" t="s">
        <v>834</v>
      </c>
      <c r="X593" s="9">
        <v>0</v>
      </c>
      <c r="Y593" s="9">
        <v>1</v>
      </c>
      <c r="Z593" s="9">
        <v>0</v>
      </c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</row>
    <row r="594" spans="1:47" ht="12.75">
      <c r="A594" s="8" t="str">
        <f t="shared" si="72"/>
        <v>2020Argentino Cambrini</v>
      </c>
      <c r="B594" s="8" t="str">
        <f t="shared" si="73"/>
        <v>2019Argentino Cambrini</v>
      </c>
      <c r="C594" s="8" t="str">
        <f t="shared" si="74"/>
        <v>2018Argentino Cambrini</v>
      </c>
      <c r="D594" s="8" t="str">
        <f t="shared" si="75"/>
        <v>2017Argentino Cambrini</v>
      </c>
      <c r="E594" s="8" t="str">
        <f t="shared" si="76"/>
        <v>noArgentino Cambrini</v>
      </c>
      <c r="F594" s="8" t="str">
        <f t="shared" si="77"/>
        <v>noArgentino Cambrini</v>
      </c>
      <c r="G594" s="14">
        <v>22</v>
      </c>
      <c r="H594" s="10" t="s">
        <v>812</v>
      </c>
      <c r="I594" s="9" t="s">
        <v>829</v>
      </c>
      <c r="J594" s="11">
        <v>43080</v>
      </c>
      <c r="K594" s="9" t="s">
        <v>835</v>
      </c>
      <c r="L594" s="9" t="s">
        <v>815</v>
      </c>
      <c r="M594" s="25">
        <v>2017</v>
      </c>
      <c r="N594" s="21" t="str">
        <f t="shared" si="78"/>
        <v>no</v>
      </c>
      <c r="O594" s="21" t="str">
        <f>IF(AND($M594&lt;=O$1,$T594&gt;=O$1),O$1,"no")</f>
        <v>no</v>
      </c>
      <c r="P594" s="21">
        <f>IF(AND($M594&lt;=P$1,$T594&gt;=P$1),P$1,"no")</f>
        <v>2017</v>
      </c>
      <c r="Q594" s="21">
        <f>IF(AND($M594&lt;=Q$1,$T594&gt;=Q$1),Q$1,"no")</f>
        <v>2018</v>
      </c>
      <c r="R594" s="21">
        <f t="shared" si="79"/>
        <v>2019</v>
      </c>
      <c r="S594" s="21">
        <f>IF(AND($M594&lt;=S$1,$T594&gt;=S$1),S$1,"no")</f>
        <v>2020</v>
      </c>
      <c r="T594" s="9" t="s">
        <v>50</v>
      </c>
      <c r="U594" s="9" t="s">
        <v>18</v>
      </c>
      <c r="V594" s="9">
        <v>0</v>
      </c>
      <c r="W594" s="9" t="s">
        <v>836</v>
      </c>
      <c r="X594" s="9">
        <v>0</v>
      </c>
      <c r="Y594" s="9">
        <v>1</v>
      </c>
      <c r="Z594" s="9">
        <v>0</v>
      </c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</row>
    <row r="595" spans="1:47" ht="12.75">
      <c r="A595" s="8" t="str">
        <f t="shared" si="72"/>
        <v>2020Natividad Nassif</v>
      </c>
      <c r="B595" s="8" t="str">
        <f t="shared" si="73"/>
        <v>2019Natividad Nassif</v>
      </c>
      <c r="C595" s="8" t="str">
        <f t="shared" si="74"/>
        <v>2018Natividad Nassif</v>
      </c>
      <c r="D595" s="8" t="str">
        <f t="shared" si="75"/>
        <v>2017Natividad Nassif</v>
      </c>
      <c r="E595" s="8" t="str">
        <f t="shared" si="76"/>
        <v>noNatividad Nassif</v>
      </c>
      <c r="F595" s="8" t="str">
        <f t="shared" si="77"/>
        <v>noNatividad Nassif</v>
      </c>
      <c r="G595" s="14">
        <v>22</v>
      </c>
      <c r="H595" s="10" t="s">
        <v>812</v>
      </c>
      <c r="I595" s="9" t="s">
        <v>829</v>
      </c>
      <c r="J595" s="11">
        <v>43080</v>
      </c>
      <c r="K595" s="9" t="s">
        <v>837</v>
      </c>
      <c r="L595" s="9" t="s">
        <v>815</v>
      </c>
      <c r="M595" s="25">
        <v>2017</v>
      </c>
      <c r="N595" s="21" t="str">
        <f t="shared" si="78"/>
        <v>no</v>
      </c>
      <c r="O595" s="21" t="str">
        <f>IF(AND($M595&lt;=O$1,$T595&gt;=O$1),O$1,"no")</f>
        <v>no</v>
      </c>
      <c r="P595" s="21">
        <f>IF(AND($M595&lt;=P$1,$T595&gt;=P$1),P$1,"no")</f>
        <v>2017</v>
      </c>
      <c r="Q595" s="21">
        <f>IF(AND($M595&lt;=Q$1,$T595&gt;=Q$1),Q$1,"no")</f>
        <v>2018</v>
      </c>
      <c r="R595" s="21">
        <f t="shared" si="79"/>
        <v>2019</v>
      </c>
      <c r="S595" s="21">
        <f>IF(AND($M595&lt;=S$1,$T595&gt;=S$1),S$1,"no")</f>
        <v>2020</v>
      </c>
      <c r="T595" s="9" t="s">
        <v>50</v>
      </c>
      <c r="U595" s="9" t="s">
        <v>34</v>
      </c>
      <c r="V595" s="9">
        <v>1</v>
      </c>
      <c r="W595" s="9" t="s">
        <v>35</v>
      </c>
      <c r="X595" s="9">
        <v>0</v>
      </c>
      <c r="Y595" s="9">
        <v>1</v>
      </c>
      <c r="Z595" s="9">
        <v>0</v>
      </c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</row>
    <row r="596" spans="1:47" ht="12.75">
      <c r="A596" s="8" t="str">
        <f t="shared" si="72"/>
        <v>2020Mariela Nassif</v>
      </c>
      <c r="B596" s="8" t="str">
        <f t="shared" si="73"/>
        <v>2019Mariela Nassif</v>
      </c>
      <c r="C596" s="8" t="str">
        <f t="shared" si="74"/>
        <v>2018Mariela Nassif</v>
      </c>
      <c r="D596" s="8" t="str">
        <f t="shared" si="75"/>
        <v>2017Mariela Nassif</v>
      </c>
      <c r="E596" s="8" t="str">
        <f t="shared" si="76"/>
        <v>noMariela Nassif</v>
      </c>
      <c r="F596" s="8" t="str">
        <f t="shared" si="77"/>
        <v>noMariela Nassif</v>
      </c>
      <c r="G596" s="14">
        <v>22</v>
      </c>
      <c r="H596" s="10" t="s">
        <v>812</v>
      </c>
      <c r="I596" s="9" t="s">
        <v>829</v>
      </c>
      <c r="J596" s="11">
        <v>43080</v>
      </c>
      <c r="K596" s="9" t="s">
        <v>823</v>
      </c>
      <c r="L596" s="9" t="s">
        <v>815</v>
      </c>
      <c r="M596" s="25">
        <v>2017</v>
      </c>
      <c r="N596" s="21" t="str">
        <f t="shared" si="78"/>
        <v>no</v>
      </c>
      <c r="O596" s="21" t="str">
        <f>IF(AND($M596&lt;=O$1,$T596&gt;=O$1),O$1,"no")</f>
        <v>no</v>
      </c>
      <c r="P596" s="21">
        <f>IF(AND($M596&lt;=P$1,$T596&gt;=P$1),P$1,"no")</f>
        <v>2017</v>
      </c>
      <c r="Q596" s="21">
        <f>IF(AND($M596&lt;=Q$1,$T596&gt;=Q$1),Q$1,"no")</f>
        <v>2018</v>
      </c>
      <c r="R596" s="21">
        <f t="shared" si="79"/>
        <v>2019</v>
      </c>
      <c r="S596" s="21">
        <f>IF(AND($M596&lt;=S$1,$T596&gt;=S$1),S$1,"no")</f>
        <v>2020</v>
      </c>
      <c r="T596" s="9" t="s">
        <v>50</v>
      </c>
      <c r="U596" s="9" t="s">
        <v>34</v>
      </c>
      <c r="V596" s="9">
        <v>1</v>
      </c>
      <c r="W596" s="9" t="s">
        <v>201</v>
      </c>
      <c r="X596" s="9">
        <v>0</v>
      </c>
      <c r="Y596" s="9">
        <v>1</v>
      </c>
      <c r="Z596" s="9">
        <v>0</v>
      </c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</row>
    <row r="597" spans="1:47" ht="12.75">
      <c r="A597" s="8" t="str">
        <f t="shared" si="72"/>
        <v>2020Miguel Mandrille</v>
      </c>
      <c r="B597" s="8" t="str">
        <f t="shared" si="73"/>
        <v>2019Miguel Mandrille</v>
      </c>
      <c r="C597" s="8" t="str">
        <f t="shared" si="74"/>
        <v>2018Miguel Mandrille</v>
      </c>
      <c r="D597" s="8" t="str">
        <f t="shared" si="75"/>
        <v>2017Miguel Mandrille</v>
      </c>
      <c r="E597" s="8" t="str">
        <f t="shared" si="76"/>
        <v>noMiguel Mandrille</v>
      </c>
      <c r="F597" s="8" t="str">
        <f t="shared" si="77"/>
        <v>noMiguel Mandrille</v>
      </c>
      <c r="G597" s="14">
        <v>22</v>
      </c>
      <c r="H597" s="10" t="s">
        <v>812</v>
      </c>
      <c r="I597" s="9" t="s">
        <v>829</v>
      </c>
      <c r="J597" s="11">
        <v>43080</v>
      </c>
      <c r="K597" s="9" t="s">
        <v>838</v>
      </c>
      <c r="L597" s="9" t="s">
        <v>815</v>
      </c>
      <c r="M597" s="25">
        <v>2017</v>
      </c>
      <c r="N597" s="21" t="str">
        <f t="shared" si="78"/>
        <v>no</v>
      </c>
      <c r="O597" s="21" t="str">
        <f>IF(AND($M597&lt;=O$1,$T597&gt;=O$1),O$1,"no")</f>
        <v>no</v>
      </c>
      <c r="P597" s="21">
        <f>IF(AND($M597&lt;=P$1,$T597&gt;=P$1),P$1,"no")</f>
        <v>2017</v>
      </c>
      <c r="Q597" s="21">
        <f>IF(AND($M597&lt;=Q$1,$T597&gt;=Q$1),Q$1,"no")</f>
        <v>2018</v>
      </c>
      <c r="R597" s="21">
        <f t="shared" si="79"/>
        <v>2019</v>
      </c>
      <c r="S597" s="21">
        <f>IF(AND($M597&lt;=S$1,$T597&gt;=S$1),S$1,"no")</f>
        <v>2020</v>
      </c>
      <c r="T597" s="9" t="s">
        <v>50</v>
      </c>
      <c r="U597" s="9" t="s">
        <v>18</v>
      </c>
      <c r="V597" s="9">
        <v>0</v>
      </c>
      <c r="W597" s="9" t="s">
        <v>37</v>
      </c>
      <c r="X597" s="9">
        <v>0</v>
      </c>
      <c r="Y597" s="9">
        <v>1</v>
      </c>
      <c r="Z597" s="9">
        <v>0</v>
      </c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</row>
    <row r="598" spans="1:47" ht="12.75">
      <c r="A598" s="8" t="str">
        <f t="shared" si="72"/>
        <v>2020Atilio Chara</v>
      </c>
      <c r="B598" s="8" t="str">
        <f t="shared" si="73"/>
        <v>2019Atilio Chara</v>
      </c>
      <c r="C598" s="8" t="str">
        <f t="shared" si="74"/>
        <v>2018Atilio Chara</v>
      </c>
      <c r="D598" s="8" t="str">
        <f t="shared" si="75"/>
        <v>2017Atilio Chara</v>
      </c>
      <c r="E598" s="8" t="str">
        <f t="shared" si="76"/>
        <v>noAtilio Chara</v>
      </c>
      <c r="F598" s="8" t="str">
        <f t="shared" si="77"/>
        <v>noAtilio Chara</v>
      </c>
      <c r="G598" s="14">
        <v>22</v>
      </c>
      <c r="H598" s="10" t="s">
        <v>812</v>
      </c>
      <c r="I598" s="9" t="s">
        <v>829</v>
      </c>
      <c r="J598" s="11">
        <v>43080</v>
      </c>
      <c r="K598" s="9" t="s">
        <v>818</v>
      </c>
      <c r="L598" s="9" t="s">
        <v>815</v>
      </c>
      <c r="M598" s="25">
        <v>2017</v>
      </c>
      <c r="N598" s="21" t="str">
        <f t="shared" si="78"/>
        <v>no</v>
      </c>
      <c r="O598" s="21" t="str">
        <f>IF(AND($M598&lt;=O$1,$T598&gt;=O$1),O$1,"no")</f>
        <v>no</v>
      </c>
      <c r="P598" s="21">
        <f>IF(AND($M598&lt;=P$1,$T598&gt;=P$1),P$1,"no")</f>
        <v>2017</v>
      </c>
      <c r="Q598" s="21">
        <f>IF(AND($M598&lt;=Q$1,$T598&gt;=Q$1),Q$1,"no")</f>
        <v>2018</v>
      </c>
      <c r="R598" s="21">
        <f t="shared" si="79"/>
        <v>2019</v>
      </c>
      <c r="S598" s="21">
        <f>IF(AND($M598&lt;=S$1,$T598&gt;=S$1),S$1,"no")</f>
        <v>2020</v>
      </c>
      <c r="T598" s="9" t="s">
        <v>50</v>
      </c>
      <c r="U598" s="9" t="s">
        <v>18</v>
      </c>
      <c r="V598" s="9">
        <v>0</v>
      </c>
      <c r="W598" s="9" t="s">
        <v>21</v>
      </c>
      <c r="X598" s="9">
        <v>0</v>
      </c>
      <c r="Y598" s="9">
        <v>1</v>
      </c>
      <c r="Z598" s="9">
        <v>0</v>
      </c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</row>
    <row r="599" spans="1:47" ht="12.75">
      <c r="A599" s="8" t="str">
        <f t="shared" si="72"/>
        <v>2020Marcelo Barbur</v>
      </c>
      <c r="B599" s="8" t="str">
        <f t="shared" si="73"/>
        <v>2019Marcelo Barbur</v>
      </c>
      <c r="C599" s="8" t="str">
        <f t="shared" si="74"/>
        <v>2018Marcelo Barbur</v>
      </c>
      <c r="D599" s="8" t="str">
        <f t="shared" si="75"/>
        <v>2017Marcelo Barbur</v>
      </c>
      <c r="E599" s="8" t="str">
        <f t="shared" si="76"/>
        <v>noMarcelo Barbur</v>
      </c>
      <c r="F599" s="8" t="str">
        <f t="shared" si="77"/>
        <v>noMarcelo Barbur</v>
      </c>
      <c r="G599" s="14">
        <v>22</v>
      </c>
      <c r="H599" s="10" t="s">
        <v>812</v>
      </c>
      <c r="I599" s="9" t="s">
        <v>829</v>
      </c>
      <c r="J599" s="11">
        <v>43080</v>
      </c>
      <c r="K599" s="9" t="s">
        <v>839</v>
      </c>
      <c r="L599" s="9" t="s">
        <v>815</v>
      </c>
      <c r="M599" s="25">
        <v>2017</v>
      </c>
      <c r="N599" s="21" t="str">
        <f t="shared" si="78"/>
        <v>no</v>
      </c>
      <c r="O599" s="21" t="str">
        <f>IF(AND($M599&lt;=O$1,$T599&gt;=O$1),O$1,"no")</f>
        <v>no</v>
      </c>
      <c r="P599" s="21">
        <f>IF(AND($M599&lt;=P$1,$T599&gt;=P$1),P$1,"no")</f>
        <v>2017</v>
      </c>
      <c r="Q599" s="21">
        <f>IF(AND($M599&lt;=Q$1,$T599&gt;=Q$1),Q$1,"no")</f>
        <v>2018</v>
      </c>
      <c r="R599" s="21">
        <f t="shared" si="79"/>
        <v>2019</v>
      </c>
      <c r="S599" s="21">
        <f>IF(AND($M599&lt;=S$1,$T599&gt;=S$1),S$1,"no")</f>
        <v>2020</v>
      </c>
      <c r="T599" s="9" t="s">
        <v>50</v>
      </c>
      <c r="U599" s="9" t="s">
        <v>18</v>
      </c>
      <c r="V599" s="9">
        <v>0</v>
      </c>
      <c r="W599" s="9" t="s">
        <v>840</v>
      </c>
      <c r="X599" s="9">
        <v>0</v>
      </c>
      <c r="Y599" s="9">
        <v>1</v>
      </c>
      <c r="Z599" s="9">
        <v>0</v>
      </c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</row>
    <row r="600" spans="1:47" ht="12.75">
      <c r="A600" s="8" t="str">
        <f t="shared" si="72"/>
        <v>noLeonardo Gorbacz</v>
      </c>
      <c r="B600" s="8" t="str">
        <f t="shared" si="73"/>
        <v>2019Leonardo Gorbacz</v>
      </c>
      <c r="C600" s="8" t="str">
        <f t="shared" si="74"/>
        <v>2018Leonardo Gorbacz</v>
      </c>
      <c r="D600" s="8" t="str">
        <f t="shared" si="75"/>
        <v>2017Leonardo Gorbacz</v>
      </c>
      <c r="E600" s="8" t="str">
        <f t="shared" si="76"/>
        <v>2016Leonardo Gorbacz</v>
      </c>
      <c r="F600" s="8" t="str">
        <f t="shared" si="77"/>
        <v>2015Leonardo Gorbacz</v>
      </c>
      <c r="G600" s="14">
        <v>23</v>
      </c>
      <c r="H600" s="12" t="s">
        <v>841</v>
      </c>
      <c r="I600" s="14" t="s">
        <v>842</v>
      </c>
      <c r="J600" s="15">
        <v>42355</v>
      </c>
      <c r="K600" s="14" t="s">
        <v>843</v>
      </c>
      <c r="L600" s="14" t="s">
        <v>111</v>
      </c>
      <c r="M600" s="25">
        <v>2015</v>
      </c>
      <c r="N600" s="21">
        <f t="shared" si="78"/>
        <v>2015</v>
      </c>
      <c r="O600" s="21">
        <f>IF(AND($M600&lt;=O$1,$T600&gt;=O$1),O$1,"no")</f>
        <v>2016</v>
      </c>
      <c r="P600" s="21">
        <f>IF(AND($M600&lt;=P$1,$T600&gt;=P$1),P$1,"no")</f>
        <v>2017</v>
      </c>
      <c r="Q600" s="21">
        <f>IF(AND($M600&lt;=Q$1,$T600&gt;=Q$1),Q$1,"no")</f>
        <v>2018</v>
      </c>
      <c r="R600" s="21">
        <f t="shared" si="79"/>
        <v>2019</v>
      </c>
      <c r="S600" s="21" t="str">
        <f>IF(AND($M600&lt;=S$1,$T600&gt;=S$1),S$1,"no")</f>
        <v>no</v>
      </c>
      <c r="T600" s="14">
        <v>2019</v>
      </c>
      <c r="U600" s="14" t="s">
        <v>18</v>
      </c>
      <c r="V600" s="14">
        <v>0</v>
      </c>
      <c r="W600" s="14" t="s">
        <v>45</v>
      </c>
      <c r="X600" s="14">
        <v>0</v>
      </c>
      <c r="Y600" s="14">
        <v>1</v>
      </c>
      <c r="Z600" s="14">
        <v>0</v>
      </c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</row>
    <row r="601" spans="1:47" ht="12.75">
      <c r="A601" s="8" t="str">
        <f t="shared" si="72"/>
        <v>noGastón Díaz</v>
      </c>
      <c r="B601" s="8" t="str">
        <f t="shared" si="73"/>
        <v>noGastón Díaz</v>
      </c>
      <c r="C601" s="8" t="str">
        <f t="shared" si="74"/>
        <v>noGastón Díaz</v>
      </c>
      <c r="D601" s="8" t="str">
        <f t="shared" si="75"/>
        <v>noGastón Díaz</v>
      </c>
      <c r="E601" s="8" t="str">
        <f t="shared" si="76"/>
        <v>2016Gastón Díaz</v>
      </c>
      <c r="F601" s="8" t="str">
        <f t="shared" si="77"/>
        <v>2015Gastón Díaz</v>
      </c>
      <c r="G601" s="14">
        <v>23</v>
      </c>
      <c r="H601" s="12" t="s">
        <v>841</v>
      </c>
      <c r="I601" s="14" t="s">
        <v>842</v>
      </c>
      <c r="J601" s="15">
        <v>42355</v>
      </c>
      <c r="K601" s="14" t="s">
        <v>844</v>
      </c>
      <c r="L601" s="14" t="s">
        <v>111</v>
      </c>
      <c r="M601" s="25">
        <v>2015</v>
      </c>
      <c r="N601" s="21">
        <f t="shared" si="78"/>
        <v>2015</v>
      </c>
      <c r="O601" s="21">
        <f>IF(AND($M601&lt;=O$1,$T601&gt;=O$1),O$1,"no")</f>
        <v>2016</v>
      </c>
      <c r="P601" s="21" t="str">
        <f>IF(AND($M601&lt;=P$1,$T601&gt;=P$1),P$1,"no")</f>
        <v>no</v>
      </c>
      <c r="Q601" s="21" t="str">
        <f>IF(AND($M601&lt;=Q$1,$T601&gt;=Q$1),Q$1,"no")</f>
        <v>no</v>
      </c>
      <c r="R601" s="21" t="str">
        <f t="shared" si="79"/>
        <v>no</v>
      </c>
      <c r="S601" s="21" t="str">
        <f>IF(AND($M601&lt;=S$1,$T601&gt;=S$1),S$1,"no")</f>
        <v>no</v>
      </c>
      <c r="T601" s="14">
        <v>2016</v>
      </c>
      <c r="U601" s="14" t="s">
        <v>18</v>
      </c>
      <c r="V601" s="14">
        <v>0</v>
      </c>
      <c r="W601" s="14" t="s">
        <v>845</v>
      </c>
      <c r="X601" s="14">
        <v>1</v>
      </c>
      <c r="Y601" s="14">
        <v>1</v>
      </c>
      <c r="Z601" s="14">
        <v>0</v>
      </c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</row>
    <row r="602" spans="1:47" ht="12.75">
      <c r="A602" s="8" t="str">
        <f t="shared" si="72"/>
        <v>noJosé Luis Álvarez</v>
      </c>
      <c r="B602" s="8" t="str">
        <f t="shared" si="73"/>
        <v>2019José Luis Álvarez</v>
      </c>
      <c r="C602" s="8" t="str">
        <f t="shared" si="74"/>
        <v>2018José Luis Álvarez</v>
      </c>
      <c r="D602" s="8" t="str">
        <f t="shared" si="75"/>
        <v>2017José Luis Álvarez</v>
      </c>
      <c r="E602" s="8" t="str">
        <f t="shared" si="76"/>
        <v>2016José Luis Álvarez</v>
      </c>
      <c r="F602" s="8" t="str">
        <f t="shared" si="77"/>
        <v>noJosé Luis Álvarez</v>
      </c>
      <c r="G602" s="14">
        <v>23</v>
      </c>
      <c r="H602" s="12" t="s">
        <v>841</v>
      </c>
      <c r="I602" s="14" t="s">
        <v>842</v>
      </c>
      <c r="J602" s="15">
        <v>42355</v>
      </c>
      <c r="K602" s="14" t="s">
        <v>846</v>
      </c>
      <c r="L602" s="14" t="s">
        <v>111</v>
      </c>
      <c r="M602" s="25">
        <v>2016</v>
      </c>
      <c r="N602" s="21" t="str">
        <f t="shared" si="78"/>
        <v>no</v>
      </c>
      <c r="O602" s="21">
        <f>IF(AND($M602&lt;=O$1,$T602&gt;=O$1),O$1,"no")</f>
        <v>2016</v>
      </c>
      <c r="P602" s="21">
        <f>IF(AND($M602&lt;=P$1,$T602&gt;=P$1),P$1,"no")</f>
        <v>2017</v>
      </c>
      <c r="Q602" s="21">
        <f>IF(AND($M602&lt;=Q$1,$T602&gt;=Q$1),Q$1,"no")</f>
        <v>2018</v>
      </c>
      <c r="R602" s="21">
        <f t="shared" si="79"/>
        <v>2019</v>
      </c>
      <c r="S602" s="21" t="str">
        <f>IF(AND($M602&lt;=S$1,$T602&gt;=S$1),S$1,"no")</f>
        <v>no</v>
      </c>
      <c r="T602" s="14">
        <v>2019</v>
      </c>
      <c r="U602" s="14" t="s">
        <v>18</v>
      </c>
      <c r="V602" s="14">
        <v>0</v>
      </c>
      <c r="W602" s="14" t="s">
        <v>845</v>
      </c>
      <c r="X602" s="14">
        <v>0</v>
      </c>
      <c r="Y602" s="14">
        <v>1</v>
      </c>
      <c r="Z602" s="14">
        <v>0</v>
      </c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</row>
    <row r="603" spans="1:47" ht="12.75">
      <c r="A603" s="8" t="str">
        <f t="shared" si="72"/>
        <v>noJosé Labroca</v>
      </c>
      <c r="B603" s="8" t="str">
        <f t="shared" si="73"/>
        <v>2019José Labroca</v>
      </c>
      <c r="C603" s="8" t="str">
        <f t="shared" si="74"/>
        <v>2018José Labroca</v>
      </c>
      <c r="D603" s="8" t="str">
        <f t="shared" si="75"/>
        <v>2017José Labroca</v>
      </c>
      <c r="E603" s="8" t="str">
        <f t="shared" si="76"/>
        <v>2016José Labroca</v>
      </c>
      <c r="F603" s="8" t="str">
        <f t="shared" si="77"/>
        <v>2015José Labroca</v>
      </c>
      <c r="G603" s="14">
        <v>23</v>
      </c>
      <c r="H603" s="12" t="s">
        <v>841</v>
      </c>
      <c r="I603" s="14" t="s">
        <v>842</v>
      </c>
      <c r="J603" s="15">
        <v>42355</v>
      </c>
      <c r="K603" s="14" t="s">
        <v>847</v>
      </c>
      <c r="L603" s="14" t="s">
        <v>111</v>
      </c>
      <c r="M603" s="25">
        <v>2015</v>
      </c>
      <c r="N603" s="21">
        <f t="shared" si="78"/>
        <v>2015</v>
      </c>
      <c r="O603" s="21">
        <f>IF(AND($M603&lt;=O$1,$T603&gt;=O$1),O$1,"no")</f>
        <v>2016</v>
      </c>
      <c r="P603" s="21">
        <f>IF(AND($M603&lt;=P$1,$T603&gt;=P$1),P$1,"no")</f>
        <v>2017</v>
      </c>
      <c r="Q603" s="21">
        <f>IF(AND($M603&lt;=Q$1,$T603&gt;=Q$1),Q$1,"no")</f>
        <v>2018</v>
      </c>
      <c r="R603" s="21">
        <f t="shared" si="79"/>
        <v>2019</v>
      </c>
      <c r="S603" s="21" t="str">
        <f>IF(AND($M603&lt;=S$1,$T603&gt;=S$1),S$1,"no")</f>
        <v>no</v>
      </c>
      <c r="T603" s="14">
        <v>2019</v>
      </c>
      <c r="U603" s="14" t="s">
        <v>18</v>
      </c>
      <c r="V603" s="14">
        <v>0</v>
      </c>
      <c r="W603" s="14" t="s">
        <v>21</v>
      </c>
      <c r="X603" s="14">
        <v>0</v>
      </c>
      <c r="Y603" s="14">
        <v>1</v>
      </c>
      <c r="Z603" s="14">
        <v>0</v>
      </c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</row>
    <row r="604" spans="1:47" ht="12.75">
      <c r="A604" s="8" t="str">
        <f t="shared" si="72"/>
        <v>noPaula Gargiulo</v>
      </c>
      <c r="B604" s="8" t="str">
        <f t="shared" si="73"/>
        <v>2019Paula Gargiulo</v>
      </c>
      <c r="C604" s="8" t="str">
        <f t="shared" si="74"/>
        <v>2018Paula Gargiulo</v>
      </c>
      <c r="D604" s="8" t="str">
        <f t="shared" si="75"/>
        <v>2017Paula Gargiulo</v>
      </c>
      <c r="E604" s="8" t="str">
        <f t="shared" si="76"/>
        <v>2016Paula Gargiulo</v>
      </c>
      <c r="F604" s="8" t="str">
        <f t="shared" si="77"/>
        <v>2015Paula Gargiulo</v>
      </c>
      <c r="G604" s="14">
        <v>23</v>
      </c>
      <c r="H604" s="12" t="s">
        <v>841</v>
      </c>
      <c r="I604" s="14" t="s">
        <v>842</v>
      </c>
      <c r="J604" s="15">
        <v>42355</v>
      </c>
      <c r="K604" s="14" t="s">
        <v>848</v>
      </c>
      <c r="L604" s="14" t="s">
        <v>111</v>
      </c>
      <c r="M604" s="25">
        <v>2015</v>
      </c>
      <c r="N604" s="21">
        <f t="shared" si="78"/>
        <v>2015</v>
      </c>
      <c r="O604" s="21">
        <f>IF(AND($M604&lt;=O$1,$T604&gt;=O$1),O$1,"no")</f>
        <v>2016</v>
      </c>
      <c r="P604" s="21">
        <f>IF(AND($M604&lt;=P$1,$T604&gt;=P$1),P$1,"no")</f>
        <v>2017</v>
      </c>
      <c r="Q604" s="21">
        <f>IF(AND($M604&lt;=Q$1,$T604&gt;=Q$1),Q$1,"no")</f>
        <v>2018</v>
      </c>
      <c r="R604" s="21">
        <f t="shared" si="79"/>
        <v>2019</v>
      </c>
      <c r="S604" s="21" t="str">
        <f>IF(AND($M604&lt;=S$1,$T604&gt;=S$1),S$1,"no")</f>
        <v>no</v>
      </c>
      <c r="T604" s="14">
        <v>2019</v>
      </c>
      <c r="U604" s="14" t="s">
        <v>34</v>
      </c>
      <c r="V604" s="14">
        <v>1</v>
      </c>
      <c r="W604" s="14" t="s">
        <v>32</v>
      </c>
      <c r="X604" s="14">
        <v>0</v>
      </c>
      <c r="Y604" s="14">
        <v>1</v>
      </c>
      <c r="Z604" s="14">
        <v>0</v>
      </c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</row>
    <row r="605" spans="1:47" ht="12.75">
      <c r="A605" s="8" t="str">
        <f t="shared" si="72"/>
        <v>noMarcos Colman</v>
      </c>
      <c r="B605" s="8" t="str">
        <f t="shared" si="73"/>
        <v>2019Marcos Colman</v>
      </c>
      <c r="C605" s="8" t="str">
        <f t="shared" si="74"/>
        <v>2018Marcos Colman</v>
      </c>
      <c r="D605" s="8" t="str">
        <f t="shared" si="75"/>
        <v>2017Marcos Colman</v>
      </c>
      <c r="E605" s="8" t="str">
        <f t="shared" si="76"/>
        <v>2016Marcos Colman</v>
      </c>
      <c r="F605" s="8" t="str">
        <f t="shared" si="77"/>
        <v>2015Marcos Colman</v>
      </c>
      <c r="G605" s="14">
        <v>23</v>
      </c>
      <c r="H605" s="12" t="s">
        <v>841</v>
      </c>
      <c r="I605" s="14" t="s">
        <v>842</v>
      </c>
      <c r="J605" s="15">
        <v>42355</v>
      </c>
      <c r="K605" s="14" t="s">
        <v>849</v>
      </c>
      <c r="L605" s="14" t="s">
        <v>111</v>
      </c>
      <c r="M605" s="25">
        <v>2015</v>
      </c>
      <c r="N605" s="21">
        <f t="shared" si="78"/>
        <v>2015</v>
      </c>
      <c r="O605" s="21">
        <f>IF(AND($M605&lt;=O$1,$T605&gt;=O$1),O$1,"no")</f>
        <v>2016</v>
      </c>
      <c r="P605" s="21">
        <f>IF(AND($M605&lt;=P$1,$T605&gt;=P$1),P$1,"no")</f>
        <v>2017</v>
      </c>
      <c r="Q605" s="21">
        <f>IF(AND($M605&lt;=Q$1,$T605&gt;=Q$1),Q$1,"no")</f>
        <v>2018</v>
      </c>
      <c r="R605" s="21">
        <f t="shared" si="79"/>
        <v>2019</v>
      </c>
      <c r="S605" s="21" t="str">
        <f>IF(AND($M605&lt;=S$1,$T605&gt;=S$1),S$1,"no")</f>
        <v>no</v>
      </c>
      <c r="T605" s="14">
        <v>2019</v>
      </c>
      <c r="U605" s="14" t="s">
        <v>18</v>
      </c>
      <c r="V605" s="14">
        <v>0</v>
      </c>
      <c r="W605" s="14" t="s">
        <v>35</v>
      </c>
      <c r="X605" s="14">
        <v>0</v>
      </c>
      <c r="Y605" s="14">
        <v>1</v>
      </c>
      <c r="Z605" s="14">
        <v>0</v>
      </c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</row>
    <row r="606" spans="1:47" ht="12.75">
      <c r="A606" s="8" t="str">
        <f t="shared" si="72"/>
        <v>noRamiro Caballero</v>
      </c>
      <c r="B606" s="8" t="str">
        <f t="shared" si="73"/>
        <v>2019Ramiro Caballero</v>
      </c>
      <c r="C606" s="8" t="str">
        <f t="shared" si="74"/>
        <v>2018Ramiro Caballero</v>
      </c>
      <c r="D606" s="8" t="str">
        <f t="shared" si="75"/>
        <v>2017Ramiro Caballero</v>
      </c>
      <c r="E606" s="8" t="str">
        <f t="shared" si="76"/>
        <v>2016Ramiro Caballero</v>
      </c>
      <c r="F606" s="8" t="str">
        <f t="shared" si="77"/>
        <v>2015Ramiro Caballero</v>
      </c>
      <c r="G606" s="14">
        <v>23</v>
      </c>
      <c r="H606" s="12" t="s">
        <v>841</v>
      </c>
      <c r="I606" s="14" t="s">
        <v>842</v>
      </c>
      <c r="J606" s="15">
        <v>42355</v>
      </c>
      <c r="K606" s="14" t="s">
        <v>850</v>
      </c>
      <c r="L606" s="14" t="s">
        <v>111</v>
      </c>
      <c r="M606" s="25">
        <v>2015</v>
      </c>
      <c r="N606" s="21">
        <f t="shared" si="78"/>
        <v>2015</v>
      </c>
      <c r="O606" s="21">
        <f>IF(AND($M606&lt;=O$1,$T606&gt;=O$1),O$1,"no")</f>
        <v>2016</v>
      </c>
      <c r="P606" s="21">
        <f>IF(AND($M606&lt;=P$1,$T606&gt;=P$1),P$1,"no")</f>
        <v>2017</v>
      </c>
      <c r="Q606" s="21">
        <f>IF(AND($M606&lt;=Q$1,$T606&gt;=Q$1),Q$1,"no")</f>
        <v>2018</v>
      </c>
      <c r="R606" s="21">
        <f t="shared" si="79"/>
        <v>2019</v>
      </c>
      <c r="S606" s="21" t="str">
        <f>IF(AND($M606&lt;=S$1,$T606&gt;=S$1),S$1,"no")</f>
        <v>no</v>
      </c>
      <c r="T606" s="14">
        <v>2019</v>
      </c>
      <c r="U606" s="14" t="s">
        <v>18</v>
      </c>
      <c r="V606" s="14">
        <v>0</v>
      </c>
      <c r="W606" s="14" t="s">
        <v>309</v>
      </c>
      <c r="X606" s="14">
        <v>0</v>
      </c>
      <c r="Y606" s="14">
        <v>1</v>
      </c>
      <c r="Z606" s="14">
        <v>0</v>
      </c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</row>
    <row r="607" spans="1:47" ht="12.75">
      <c r="A607" s="8" t="str">
        <f t="shared" si="72"/>
        <v>noDiego Romero</v>
      </c>
      <c r="B607" s="8" t="str">
        <f t="shared" si="73"/>
        <v>2019Diego Romero</v>
      </c>
      <c r="C607" s="8" t="str">
        <f t="shared" si="74"/>
        <v>2018Diego Romero</v>
      </c>
      <c r="D607" s="8" t="str">
        <f t="shared" si="75"/>
        <v>2017Diego Romero</v>
      </c>
      <c r="E607" s="8" t="str">
        <f t="shared" si="76"/>
        <v>2016Diego Romero</v>
      </c>
      <c r="F607" s="8" t="str">
        <f t="shared" si="77"/>
        <v>2015Diego Romero</v>
      </c>
      <c r="G607" s="14">
        <v>23</v>
      </c>
      <c r="H607" s="12" t="s">
        <v>841</v>
      </c>
      <c r="I607" s="14" t="s">
        <v>842</v>
      </c>
      <c r="J607" s="15">
        <v>42355</v>
      </c>
      <c r="K607" s="14" t="s">
        <v>851</v>
      </c>
      <c r="L607" s="14" t="s">
        <v>111</v>
      </c>
      <c r="M607" s="25">
        <v>2015</v>
      </c>
      <c r="N607" s="21">
        <f t="shared" si="78"/>
        <v>2015</v>
      </c>
      <c r="O607" s="21">
        <f>IF(AND($M607&lt;=O$1,$T607&gt;=O$1),O$1,"no")</f>
        <v>2016</v>
      </c>
      <c r="P607" s="21">
        <f>IF(AND($M607&lt;=P$1,$T607&gt;=P$1),P$1,"no")</f>
        <v>2017</v>
      </c>
      <c r="Q607" s="21">
        <f>IF(AND($M607&lt;=Q$1,$T607&gt;=Q$1),Q$1,"no")</f>
        <v>2018</v>
      </c>
      <c r="R607" s="21">
        <f t="shared" si="79"/>
        <v>2019</v>
      </c>
      <c r="S607" s="21" t="str">
        <f>IF(AND($M607&lt;=S$1,$T607&gt;=S$1),S$1,"no")</f>
        <v>no</v>
      </c>
      <c r="T607" s="14">
        <v>2019</v>
      </c>
      <c r="U607" s="14" t="s">
        <v>18</v>
      </c>
      <c r="V607" s="14">
        <v>0</v>
      </c>
      <c r="W607" s="14" t="s">
        <v>116</v>
      </c>
      <c r="X607" s="14">
        <v>0</v>
      </c>
      <c r="Y607" s="14">
        <v>1</v>
      </c>
      <c r="Z607" s="14">
        <v>0</v>
      </c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</row>
    <row r="608" spans="1:47" ht="12.75">
      <c r="A608" s="8" t="str">
        <f t="shared" si="72"/>
        <v>noGabriel Koremblit</v>
      </c>
      <c r="B608" s="8" t="str">
        <f t="shared" si="73"/>
        <v>2019Gabriel Koremblit</v>
      </c>
      <c r="C608" s="8" t="str">
        <f t="shared" si="74"/>
        <v>2018Gabriel Koremblit</v>
      </c>
      <c r="D608" s="8" t="str">
        <f t="shared" si="75"/>
        <v>2017Gabriel Koremblit</v>
      </c>
      <c r="E608" s="8" t="str">
        <f t="shared" si="76"/>
        <v>2016Gabriel Koremblit</v>
      </c>
      <c r="F608" s="8" t="str">
        <f t="shared" si="77"/>
        <v>2015Gabriel Koremblit</v>
      </c>
      <c r="G608" s="14">
        <v>23</v>
      </c>
      <c r="H608" s="12" t="s">
        <v>841</v>
      </c>
      <c r="I608" s="14" t="s">
        <v>842</v>
      </c>
      <c r="J608" s="15">
        <v>42355</v>
      </c>
      <c r="K608" s="14" t="s">
        <v>852</v>
      </c>
      <c r="L608" s="14" t="s">
        <v>111</v>
      </c>
      <c r="M608" s="25">
        <v>2015</v>
      </c>
      <c r="N608" s="21">
        <f t="shared" si="78"/>
        <v>2015</v>
      </c>
      <c r="O608" s="21">
        <f>IF(AND($M608&lt;=O$1,$T608&gt;=O$1),O$1,"no")</f>
        <v>2016</v>
      </c>
      <c r="P608" s="21">
        <f>IF(AND($M608&lt;=P$1,$T608&gt;=P$1),P$1,"no")</f>
        <v>2017</v>
      </c>
      <c r="Q608" s="21">
        <f>IF(AND($M608&lt;=Q$1,$T608&gt;=Q$1),Q$1,"no")</f>
        <v>2018</v>
      </c>
      <c r="R608" s="21">
        <f t="shared" si="79"/>
        <v>2019</v>
      </c>
      <c r="S608" s="21" t="str">
        <f>IF(AND($M608&lt;=S$1,$T608&gt;=S$1),S$1,"no")</f>
        <v>no</v>
      </c>
      <c r="T608" s="14">
        <v>2019</v>
      </c>
      <c r="U608" s="14" t="s">
        <v>18</v>
      </c>
      <c r="V608" s="14">
        <v>0</v>
      </c>
      <c r="W608" s="14" t="s">
        <v>276</v>
      </c>
      <c r="X608" s="14">
        <v>0</v>
      </c>
      <c r="Y608" s="14">
        <v>1</v>
      </c>
      <c r="Z608" s="14">
        <v>0</v>
      </c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</row>
    <row r="609" spans="1:47" ht="12.75">
      <c r="A609" s="8" t="str">
        <f t="shared" si="72"/>
        <v>noDaniel Rivarola</v>
      </c>
      <c r="B609" s="8" t="str">
        <f t="shared" si="73"/>
        <v>noDaniel Rivarola</v>
      </c>
      <c r="C609" s="8" t="str">
        <f t="shared" si="74"/>
        <v>noDaniel Rivarola</v>
      </c>
      <c r="D609" s="8" t="str">
        <f t="shared" si="75"/>
        <v>noDaniel Rivarola</v>
      </c>
      <c r="E609" s="8" t="str">
        <f t="shared" si="76"/>
        <v>2016Daniel Rivarola</v>
      </c>
      <c r="F609" s="8" t="str">
        <f t="shared" si="77"/>
        <v>2015Daniel Rivarola</v>
      </c>
      <c r="G609" s="14">
        <v>23</v>
      </c>
      <c r="H609" s="12" t="s">
        <v>841</v>
      </c>
      <c r="I609" s="14" t="s">
        <v>842</v>
      </c>
      <c r="J609" s="15">
        <v>42355</v>
      </c>
      <c r="K609" s="14" t="s">
        <v>853</v>
      </c>
      <c r="L609" s="14" t="s">
        <v>111</v>
      </c>
      <c r="M609" s="25">
        <v>2015</v>
      </c>
      <c r="N609" s="21">
        <f t="shared" si="78"/>
        <v>2015</v>
      </c>
      <c r="O609" s="21">
        <f>IF(AND($M609&lt;=O$1,$T609&gt;=O$1),O$1,"no")</f>
        <v>2016</v>
      </c>
      <c r="P609" s="21" t="str">
        <f>IF(AND($M609&lt;=P$1,$T609&gt;=P$1),P$1,"no")</f>
        <v>no</v>
      </c>
      <c r="Q609" s="21" t="str">
        <f>IF(AND($M609&lt;=Q$1,$T609&gt;=Q$1),Q$1,"no")</f>
        <v>no</v>
      </c>
      <c r="R609" s="21" t="str">
        <f t="shared" si="79"/>
        <v>no</v>
      </c>
      <c r="S609" s="21" t="str">
        <f>IF(AND($M609&lt;=S$1,$T609&gt;=S$1),S$1,"no")</f>
        <v>no</v>
      </c>
      <c r="T609" s="14">
        <v>2016</v>
      </c>
      <c r="U609" s="14" t="s">
        <v>18</v>
      </c>
      <c r="V609" s="14">
        <v>0</v>
      </c>
      <c r="W609" s="14" t="s">
        <v>766</v>
      </c>
      <c r="X609" s="14">
        <v>1</v>
      </c>
      <c r="Y609" s="14">
        <v>1</v>
      </c>
      <c r="Z609" s="14">
        <v>0</v>
      </c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</row>
    <row r="610" spans="1:47" ht="12.75">
      <c r="A610" s="8" t="str">
        <f t="shared" si="72"/>
        <v>noClaudio Carrera</v>
      </c>
      <c r="B610" s="8" t="str">
        <f t="shared" si="73"/>
        <v>2019Claudio Carrera</v>
      </c>
      <c r="C610" s="8" t="str">
        <f t="shared" si="74"/>
        <v>2018Claudio Carrera</v>
      </c>
      <c r="D610" s="8" t="str">
        <f t="shared" si="75"/>
        <v>2017Claudio Carrera</v>
      </c>
      <c r="E610" s="8" t="str">
        <f t="shared" si="76"/>
        <v>2016Claudio Carrera</v>
      </c>
      <c r="F610" s="8" t="str">
        <f t="shared" si="77"/>
        <v>noClaudio Carrera</v>
      </c>
      <c r="G610" s="14">
        <v>23</v>
      </c>
      <c r="H610" s="12" t="s">
        <v>841</v>
      </c>
      <c r="I610" s="14" t="s">
        <v>842</v>
      </c>
      <c r="J610" s="15">
        <v>42355</v>
      </c>
      <c r="K610" s="14" t="s">
        <v>854</v>
      </c>
      <c r="L610" s="14" t="s">
        <v>111</v>
      </c>
      <c r="M610" s="25">
        <v>2016</v>
      </c>
      <c r="N610" s="21" t="str">
        <f t="shared" si="78"/>
        <v>no</v>
      </c>
      <c r="O610" s="21">
        <f>IF(AND($M610&lt;=O$1,$T610&gt;=O$1),O$1,"no")</f>
        <v>2016</v>
      </c>
      <c r="P610" s="21">
        <f>IF(AND($M610&lt;=P$1,$T610&gt;=P$1),P$1,"no")</f>
        <v>2017</v>
      </c>
      <c r="Q610" s="21">
        <f>IF(AND($M610&lt;=Q$1,$T610&gt;=Q$1),Q$1,"no")</f>
        <v>2018</v>
      </c>
      <c r="R610" s="21">
        <f t="shared" si="79"/>
        <v>2019</v>
      </c>
      <c r="S610" s="21" t="str">
        <f>IF(AND($M610&lt;=S$1,$T610&gt;=S$1),S$1,"no")</f>
        <v>no</v>
      </c>
      <c r="T610" s="14">
        <v>2019</v>
      </c>
      <c r="U610" s="14" t="s">
        <v>18</v>
      </c>
      <c r="V610" s="14">
        <v>0</v>
      </c>
      <c r="W610" s="14" t="s">
        <v>766</v>
      </c>
      <c r="X610" s="14">
        <v>0</v>
      </c>
      <c r="Y610" s="14">
        <v>1</v>
      </c>
      <c r="Z610" s="14">
        <v>0</v>
      </c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</row>
    <row r="611" spans="1:47" ht="12.75">
      <c r="A611" s="8" t="str">
        <f t="shared" si="72"/>
        <v>noEmiliano Olmedo</v>
      </c>
      <c r="B611" s="8" t="str">
        <f t="shared" si="73"/>
        <v>2019Emiliano Olmedo</v>
      </c>
      <c r="C611" s="8" t="str">
        <f t="shared" si="74"/>
        <v>2018Emiliano Olmedo</v>
      </c>
      <c r="D611" s="8" t="str">
        <f t="shared" si="75"/>
        <v>2017Emiliano Olmedo</v>
      </c>
      <c r="E611" s="8" t="str">
        <f t="shared" si="76"/>
        <v>2016Emiliano Olmedo</v>
      </c>
      <c r="F611" s="8" t="str">
        <f t="shared" si="77"/>
        <v>2015Emiliano Olmedo</v>
      </c>
      <c r="G611" s="14">
        <v>23</v>
      </c>
      <c r="H611" s="12" t="s">
        <v>841</v>
      </c>
      <c r="I611" s="14" t="s">
        <v>842</v>
      </c>
      <c r="J611" s="15">
        <v>42355</v>
      </c>
      <c r="K611" s="14" t="s">
        <v>855</v>
      </c>
      <c r="L611" s="14" t="s">
        <v>111</v>
      </c>
      <c r="M611" s="25">
        <v>2015</v>
      </c>
      <c r="N611" s="21">
        <f t="shared" si="78"/>
        <v>2015</v>
      </c>
      <c r="O611" s="21">
        <f>IF(AND($M611&lt;=O$1,$T611&gt;=O$1),O$1,"no")</f>
        <v>2016</v>
      </c>
      <c r="P611" s="21">
        <f>IF(AND($M611&lt;=P$1,$T611&gt;=P$1),P$1,"no")</f>
        <v>2017</v>
      </c>
      <c r="Q611" s="21">
        <f>IF(AND($M611&lt;=Q$1,$T611&gt;=Q$1),Q$1,"no")</f>
        <v>2018</v>
      </c>
      <c r="R611" s="21">
        <f t="shared" si="79"/>
        <v>2019</v>
      </c>
      <c r="S611" s="21" t="str">
        <f>IF(AND($M611&lt;=S$1,$T611&gt;=S$1),S$1,"no")</f>
        <v>no</v>
      </c>
      <c r="T611" s="14">
        <v>2019</v>
      </c>
      <c r="U611" s="14" t="s">
        <v>18</v>
      </c>
      <c r="V611" s="14">
        <v>0</v>
      </c>
      <c r="W611" s="14" t="s">
        <v>616</v>
      </c>
      <c r="X611" s="14">
        <v>0</v>
      </c>
      <c r="Y611" s="14">
        <v>1</v>
      </c>
      <c r="Z611" s="14">
        <v>0</v>
      </c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</row>
    <row r="612" spans="1:47" ht="12.75">
      <c r="A612" s="8" t="str">
        <f t="shared" si="72"/>
        <v>noJavier Eposto</v>
      </c>
      <c r="B612" s="8" t="str">
        <f t="shared" si="73"/>
        <v>noJavier Eposto</v>
      </c>
      <c r="C612" s="8" t="str">
        <f t="shared" si="74"/>
        <v>2018Javier Eposto</v>
      </c>
      <c r="D612" s="8" t="str">
        <f t="shared" si="75"/>
        <v>2017Javier Eposto</v>
      </c>
      <c r="E612" s="8" t="str">
        <f t="shared" si="76"/>
        <v>2016Javier Eposto</v>
      </c>
      <c r="F612" s="8" t="str">
        <f t="shared" si="77"/>
        <v>2015Javier Eposto</v>
      </c>
      <c r="G612" s="14">
        <v>23</v>
      </c>
      <c r="H612" s="12" t="s">
        <v>841</v>
      </c>
      <c r="I612" s="14" t="s">
        <v>842</v>
      </c>
      <c r="J612" s="15">
        <v>42355</v>
      </c>
      <c r="K612" s="14" t="s">
        <v>856</v>
      </c>
      <c r="L612" s="14" t="s">
        <v>111</v>
      </c>
      <c r="M612" s="25">
        <v>2015</v>
      </c>
      <c r="N612" s="21">
        <f t="shared" si="78"/>
        <v>2015</v>
      </c>
      <c r="O612" s="21">
        <f>IF(AND($M612&lt;=O$1,$T612&gt;=O$1),O$1,"no")</f>
        <v>2016</v>
      </c>
      <c r="P612" s="21">
        <f>IF(AND($M612&lt;=P$1,$T612&gt;=P$1),P$1,"no")</f>
        <v>2017</v>
      </c>
      <c r="Q612" s="21">
        <f>IF(AND($M612&lt;=Q$1,$T612&gt;=Q$1),Q$1,"no")</f>
        <v>2018</v>
      </c>
      <c r="R612" s="21" t="str">
        <f t="shared" si="79"/>
        <v>no</v>
      </c>
      <c r="S612" s="21" t="str">
        <f>IF(AND($M612&lt;=S$1,$T612&gt;=S$1),S$1,"no")</f>
        <v>no</v>
      </c>
      <c r="T612" s="14">
        <v>2018</v>
      </c>
      <c r="U612" s="14" t="s">
        <v>18</v>
      </c>
      <c r="V612" s="14">
        <v>0</v>
      </c>
      <c r="W612" s="14" t="s">
        <v>122</v>
      </c>
      <c r="X612" s="14">
        <v>1</v>
      </c>
      <c r="Y612" s="14">
        <v>0</v>
      </c>
      <c r="Z612" s="14">
        <v>1</v>
      </c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</row>
    <row r="613" spans="1:47" ht="12.75">
      <c r="A613" s="8" t="str">
        <f t="shared" si="72"/>
        <v>noJuan D’Angelo</v>
      </c>
      <c r="B613" s="8" t="str">
        <f t="shared" si="73"/>
        <v>2019Juan D’Angelo</v>
      </c>
      <c r="C613" s="8" t="str">
        <f t="shared" si="74"/>
        <v>2018Juan D’Angelo</v>
      </c>
      <c r="D613" s="8" t="str">
        <f t="shared" si="75"/>
        <v>noJuan D’Angelo</v>
      </c>
      <c r="E613" s="8" t="str">
        <f t="shared" si="76"/>
        <v>noJuan D’Angelo</v>
      </c>
      <c r="F613" s="8" t="str">
        <f t="shared" si="77"/>
        <v>noJuan D’Angelo</v>
      </c>
      <c r="G613" s="14">
        <v>23</v>
      </c>
      <c r="H613" s="12" t="s">
        <v>841</v>
      </c>
      <c r="I613" s="14" t="s">
        <v>842</v>
      </c>
      <c r="J613" s="15">
        <v>42355</v>
      </c>
      <c r="K613" s="14" t="s">
        <v>857</v>
      </c>
      <c r="L613" s="14" t="s">
        <v>111</v>
      </c>
      <c r="M613" s="25">
        <v>2018</v>
      </c>
      <c r="N613" s="21" t="str">
        <f t="shared" si="78"/>
        <v>no</v>
      </c>
      <c r="O613" s="21" t="str">
        <f>IF(AND($M613&lt;=O$1,$T613&gt;=O$1),O$1,"no")</f>
        <v>no</v>
      </c>
      <c r="P613" s="21" t="str">
        <f>IF(AND($M613&lt;=P$1,$T613&gt;=P$1),P$1,"no")</f>
        <v>no</v>
      </c>
      <c r="Q613" s="21">
        <f>IF(AND($M613&lt;=Q$1,$T613&gt;=Q$1),Q$1,"no")</f>
        <v>2018</v>
      </c>
      <c r="R613" s="21">
        <f t="shared" si="79"/>
        <v>2019</v>
      </c>
      <c r="S613" s="21" t="str">
        <f>IF(AND($M613&lt;=S$1,$T613&gt;=S$1),S$1,"no")</f>
        <v>no</v>
      </c>
      <c r="T613" s="14">
        <v>2019</v>
      </c>
      <c r="U613" s="14" t="s">
        <v>18</v>
      </c>
      <c r="V613" s="14">
        <v>0</v>
      </c>
      <c r="W613" s="14" t="s">
        <v>122</v>
      </c>
      <c r="X613" s="14">
        <v>0</v>
      </c>
      <c r="Y613" s="14">
        <v>0</v>
      </c>
      <c r="Z613" s="14">
        <v>1</v>
      </c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</row>
    <row r="614" spans="1:47" ht="12.75">
      <c r="A614" s="8" t="str">
        <f t="shared" si="72"/>
        <v>2020Agustín Tita</v>
      </c>
      <c r="B614" s="8" t="str">
        <f t="shared" si="73"/>
        <v>noAgustín Tita</v>
      </c>
      <c r="C614" s="8" t="str">
        <f t="shared" si="74"/>
        <v>noAgustín Tita</v>
      </c>
      <c r="D614" s="8" t="str">
        <f t="shared" si="75"/>
        <v>noAgustín Tita</v>
      </c>
      <c r="E614" s="8" t="str">
        <f t="shared" si="76"/>
        <v>noAgustín Tita</v>
      </c>
      <c r="F614" s="8" t="str">
        <f t="shared" si="77"/>
        <v>noAgustín Tita</v>
      </c>
      <c r="G614" s="14">
        <v>23</v>
      </c>
      <c r="H614" s="10" t="s">
        <v>841</v>
      </c>
      <c r="I614" s="9" t="s">
        <v>858</v>
      </c>
      <c r="J614" s="11">
        <v>43816</v>
      </c>
      <c r="K614" s="9" t="s">
        <v>859</v>
      </c>
      <c r="L614" s="9" t="s">
        <v>860</v>
      </c>
      <c r="M614" s="25">
        <v>2019</v>
      </c>
      <c r="N614" s="21" t="str">
        <f t="shared" si="78"/>
        <v>no</v>
      </c>
      <c r="O614" s="21" t="str">
        <f>IF(AND($M614&lt;=O$1,$T614&gt;=O$1),O$1,"no")</f>
        <v>no</v>
      </c>
      <c r="P614" s="21" t="str">
        <f>IF(AND($M614&lt;=P$1,$T614&gt;=P$1),P$1,"no")</f>
        <v>no</v>
      </c>
      <c r="Q614" s="21" t="str">
        <f>IF(AND($M614&lt;=Q$1,$T614&gt;=Q$1),Q$1,"no")</f>
        <v>no</v>
      </c>
      <c r="R614" s="21" t="str">
        <f t="shared" si="79"/>
        <v>no</v>
      </c>
      <c r="S614" s="21">
        <f>IF(AND($M614&lt;=S$1,$T614&gt;=S$1),S$1,"no")</f>
        <v>2020</v>
      </c>
      <c r="T614" s="9" t="s">
        <v>50</v>
      </c>
      <c r="U614" s="9" t="s">
        <v>18</v>
      </c>
      <c r="V614" s="9">
        <v>0</v>
      </c>
      <c r="W614" s="9" t="s">
        <v>861</v>
      </c>
      <c r="X614" s="9">
        <v>0</v>
      </c>
      <c r="Y614" s="9">
        <v>1</v>
      </c>
      <c r="Z614" s="9">
        <v>0</v>
      </c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</row>
    <row r="615" spans="1:47" ht="12.75">
      <c r="A615" s="8" t="str">
        <f t="shared" si="72"/>
        <v>2020Adriana Chapperon</v>
      </c>
      <c r="B615" s="8" t="str">
        <f t="shared" si="73"/>
        <v>noAdriana Chapperon</v>
      </c>
      <c r="C615" s="8" t="str">
        <f t="shared" si="74"/>
        <v>noAdriana Chapperon</v>
      </c>
      <c r="D615" s="8" t="str">
        <f t="shared" si="75"/>
        <v>noAdriana Chapperon</v>
      </c>
      <c r="E615" s="8" t="str">
        <f t="shared" si="76"/>
        <v>noAdriana Chapperon</v>
      </c>
      <c r="F615" s="8" t="str">
        <f t="shared" si="77"/>
        <v>noAdriana Chapperon</v>
      </c>
      <c r="G615" s="14">
        <v>23</v>
      </c>
      <c r="H615" s="10" t="s">
        <v>841</v>
      </c>
      <c r="I615" s="9" t="s">
        <v>858</v>
      </c>
      <c r="J615" s="11">
        <v>43816</v>
      </c>
      <c r="K615" s="9" t="s">
        <v>862</v>
      </c>
      <c r="L615" s="9" t="s">
        <v>860</v>
      </c>
      <c r="M615" s="25">
        <v>2019</v>
      </c>
      <c r="N615" s="21" t="str">
        <f t="shared" si="78"/>
        <v>no</v>
      </c>
      <c r="O615" s="21" t="str">
        <f>IF(AND($M615&lt;=O$1,$T615&gt;=O$1),O$1,"no")</f>
        <v>no</v>
      </c>
      <c r="P615" s="21" t="str">
        <f>IF(AND($M615&lt;=P$1,$T615&gt;=P$1),P$1,"no")</f>
        <v>no</v>
      </c>
      <c r="Q615" s="21" t="str">
        <f>IF(AND($M615&lt;=Q$1,$T615&gt;=Q$1),Q$1,"no")</f>
        <v>no</v>
      </c>
      <c r="R615" s="21" t="str">
        <f t="shared" si="79"/>
        <v>no</v>
      </c>
      <c r="S615" s="21">
        <f>IF(AND($M615&lt;=S$1,$T615&gt;=S$1),S$1,"no")</f>
        <v>2020</v>
      </c>
      <c r="T615" s="9" t="s">
        <v>50</v>
      </c>
      <c r="U615" s="9" t="s">
        <v>34</v>
      </c>
      <c r="V615" s="9">
        <v>1</v>
      </c>
      <c r="W615" s="9" t="s">
        <v>451</v>
      </c>
      <c r="X615" s="9">
        <v>0</v>
      </c>
      <c r="Y615" s="9">
        <v>1</v>
      </c>
      <c r="Z615" s="9">
        <v>0</v>
      </c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</row>
    <row r="616" spans="1:47" ht="12.75">
      <c r="A616" s="8" t="str">
        <f t="shared" si="72"/>
        <v>2020Guillermo Fernández</v>
      </c>
      <c r="B616" s="8" t="str">
        <f t="shared" si="73"/>
        <v>noGuillermo Fernández</v>
      </c>
      <c r="C616" s="8" t="str">
        <f t="shared" si="74"/>
        <v>noGuillermo Fernández</v>
      </c>
      <c r="D616" s="8" t="str">
        <f t="shared" si="75"/>
        <v>noGuillermo Fernández</v>
      </c>
      <c r="E616" s="8" t="str">
        <f t="shared" si="76"/>
        <v>noGuillermo Fernández</v>
      </c>
      <c r="F616" s="8" t="str">
        <f t="shared" si="77"/>
        <v>noGuillermo Fernández</v>
      </c>
      <c r="G616" s="14">
        <v>23</v>
      </c>
      <c r="H616" s="10" t="s">
        <v>841</v>
      </c>
      <c r="I616" s="9" t="s">
        <v>858</v>
      </c>
      <c r="J616" s="11">
        <v>43816</v>
      </c>
      <c r="K616" s="9" t="s">
        <v>863</v>
      </c>
      <c r="L616" s="9" t="s">
        <v>860</v>
      </c>
      <c r="M616" s="25">
        <v>2019</v>
      </c>
      <c r="N616" s="21" t="str">
        <f t="shared" si="78"/>
        <v>no</v>
      </c>
      <c r="O616" s="21" t="str">
        <f>IF(AND($M616&lt;=O$1,$T616&gt;=O$1),O$1,"no")</f>
        <v>no</v>
      </c>
      <c r="P616" s="21" t="str">
        <f>IF(AND($M616&lt;=P$1,$T616&gt;=P$1),P$1,"no")</f>
        <v>no</v>
      </c>
      <c r="Q616" s="21" t="str">
        <f>IF(AND($M616&lt;=Q$1,$T616&gt;=Q$1),Q$1,"no")</f>
        <v>no</v>
      </c>
      <c r="R616" s="21" t="str">
        <f t="shared" si="79"/>
        <v>no</v>
      </c>
      <c r="S616" s="21">
        <f>IF(AND($M616&lt;=S$1,$T616&gt;=S$1),S$1,"no")</f>
        <v>2020</v>
      </c>
      <c r="T616" s="9" t="s">
        <v>50</v>
      </c>
      <c r="U616" s="9" t="s">
        <v>18</v>
      </c>
      <c r="V616" s="9">
        <v>0</v>
      </c>
      <c r="W616" s="9" t="s">
        <v>864</v>
      </c>
      <c r="X616" s="9">
        <v>0</v>
      </c>
      <c r="Y616" s="9">
        <v>1</v>
      </c>
      <c r="Z616" s="9">
        <v>0</v>
      </c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</row>
    <row r="617" spans="1:47" ht="12.75">
      <c r="A617" s="8" t="str">
        <f t="shared" si="72"/>
        <v>2020Gabriela Castillo</v>
      </c>
      <c r="B617" s="8" t="str">
        <f t="shared" si="73"/>
        <v>noGabriela Castillo</v>
      </c>
      <c r="C617" s="8" t="str">
        <f t="shared" si="74"/>
        <v>noGabriela Castillo</v>
      </c>
      <c r="D617" s="8" t="str">
        <f t="shared" si="75"/>
        <v>noGabriela Castillo</v>
      </c>
      <c r="E617" s="8" t="str">
        <f t="shared" si="76"/>
        <v>noGabriela Castillo</v>
      </c>
      <c r="F617" s="8" t="str">
        <f t="shared" si="77"/>
        <v>noGabriela Castillo</v>
      </c>
      <c r="G617" s="14">
        <v>23</v>
      </c>
      <c r="H617" s="10" t="s">
        <v>841</v>
      </c>
      <c r="I617" s="9" t="s">
        <v>858</v>
      </c>
      <c r="J617" s="11">
        <v>43816</v>
      </c>
      <c r="K617" s="9" t="s">
        <v>865</v>
      </c>
      <c r="L617" s="9" t="s">
        <v>860</v>
      </c>
      <c r="M617" s="25">
        <v>2019</v>
      </c>
      <c r="N617" s="21" t="str">
        <f t="shared" si="78"/>
        <v>no</v>
      </c>
      <c r="O617" s="21" t="str">
        <f>IF(AND($M617&lt;=O$1,$T617&gt;=O$1),O$1,"no")</f>
        <v>no</v>
      </c>
      <c r="P617" s="21" t="str">
        <f>IF(AND($M617&lt;=P$1,$T617&gt;=P$1),P$1,"no")</f>
        <v>no</v>
      </c>
      <c r="Q617" s="21" t="str">
        <f>IF(AND($M617&lt;=Q$1,$T617&gt;=Q$1),Q$1,"no")</f>
        <v>no</v>
      </c>
      <c r="R617" s="21" t="str">
        <f t="shared" si="79"/>
        <v>no</v>
      </c>
      <c r="S617" s="21">
        <f>IF(AND($M617&lt;=S$1,$T617&gt;=S$1),S$1,"no")</f>
        <v>2020</v>
      </c>
      <c r="T617" s="9" t="s">
        <v>50</v>
      </c>
      <c r="U617" s="9" t="s">
        <v>34</v>
      </c>
      <c r="V617" s="9">
        <v>1</v>
      </c>
      <c r="W617" s="9" t="s">
        <v>316</v>
      </c>
      <c r="X617" s="9">
        <v>0</v>
      </c>
      <c r="Y617" s="9">
        <v>1</v>
      </c>
      <c r="Z617" s="9">
        <v>0</v>
      </c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</row>
    <row r="618" spans="1:47" ht="12.75">
      <c r="A618" s="8" t="str">
        <f t="shared" si="72"/>
        <v>2020Sonia Castiglione</v>
      </c>
      <c r="B618" s="8" t="str">
        <f t="shared" si="73"/>
        <v>noSonia Castiglione</v>
      </c>
      <c r="C618" s="8" t="str">
        <f t="shared" si="74"/>
        <v>noSonia Castiglione</v>
      </c>
      <c r="D618" s="8" t="str">
        <f t="shared" si="75"/>
        <v>noSonia Castiglione</v>
      </c>
      <c r="E618" s="8" t="str">
        <f t="shared" si="76"/>
        <v>noSonia Castiglione</v>
      </c>
      <c r="F618" s="8" t="str">
        <f t="shared" si="77"/>
        <v>noSonia Castiglione</v>
      </c>
      <c r="G618" s="14">
        <v>23</v>
      </c>
      <c r="H618" s="10" t="s">
        <v>841</v>
      </c>
      <c r="I618" s="9" t="s">
        <v>858</v>
      </c>
      <c r="J618" s="11">
        <v>43816</v>
      </c>
      <c r="K618" s="9" t="s">
        <v>866</v>
      </c>
      <c r="L618" s="9" t="s">
        <v>860</v>
      </c>
      <c r="M618" s="25">
        <v>2019</v>
      </c>
      <c r="N618" s="21" t="str">
        <f t="shared" si="78"/>
        <v>no</v>
      </c>
      <c r="O618" s="21" t="str">
        <f>IF(AND($M618&lt;=O$1,$T618&gt;=O$1),O$1,"no")</f>
        <v>no</v>
      </c>
      <c r="P618" s="21" t="str">
        <f>IF(AND($M618&lt;=P$1,$T618&gt;=P$1),P$1,"no")</f>
        <v>no</v>
      </c>
      <c r="Q618" s="21" t="str">
        <f>IF(AND($M618&lt;=Q$1,$T618&gt;=Q$1),Q$1,"no")</f>
        <v>no</v>
      </c>
      <c r="R618" s="21" t="str">
        <f t="shared" si="79"/>
        <v>no</v>
      </c>
      <c r="S618" s="21">
        <f>IF(AND($M618&lt;=S$1,$T618&gt;=S$1),S$1,"no")</f>
        <v>2020</v>
      </c>
      <c r="T618" s="9" t="s">
        <v>50</v>
      </c>
      <c r="U618" s="9" t="s">
        <v>34</v>
      </c>
      <c r="V618" s="9">
        <v>1</v>
      </c>
      <c r="W618" s="9" t="s">
        <v>363</v>
      </c>
      <c r="X618" s="9">
        <v>0</v>
      </c>
      <c r="Y618" s="9">
        <v>1</v>
      </c>
      <c r="Z618" s="9">
        <v>0</v>
      </c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</row>
    <row r="619" spans="1:47" ht="12.75">
      <c r="A619" s="8" t="str">
        <f t="shared" si="72"/>
        <v>2020Judith Di Giglio</v>
      </c>
      <c r="B619" s="8" t="str">
        <f t="shared" si="73"/>
        <v>noJudith Di Giglio</v>
      </c>
      <c r="C619" s="8" t="str">
        <f t="shared" si="74"/>
        <v>noJudith Di Giglio</v>
      </c>
      <c r="D619" s="8" t="str">
        <f t="shared" si="75"/>
        <v>noJudith Di Giglio</v>
      </c>
      <c r="E619" s="8" t="str">
        <f t="shared" si="76"/>
        <v>noJudith Di Giglio</v>
      </c>
      <c r="F619" s="8" t="str">
        <f t="shared" si="77"/>
        <v>noJudith Di Giglio</v>
      </c>
      <c r="G619" s="14">
        <v>23</v>
      </c>
      <c r="H619" s="10" t="s">
        <v>841</v>
      </c>
      <c r="I619" s="9" t="s">
        <v>858</v>
      </c>
      <c r="J619" s="11">
        <v>43816</v>
      </c>
      <c r="K619" s="9" t="s">
        <v>867</v>
      </c>
      <c r="L619" s="9" t="s">
        <v>860</v>
      </c>
      <c r="M619" s="25">
        <v>2019</v>
      </c>
      <c r="N619" s="21" t="str">
        <f t="shared" si="78"/>
        <v>no</v>
      </c>
      <c r="O619" s="21" t="str">
        <f>IF(AND($M619&lt;=O$1,$T619&gt;=O$1),O$1,"no")</f>
        <v>no</v>
      </c>
      <c r="P619" s="21" t="str">
        <f>IF(AND($M619&lt;=P$1,$T619&gt;=P$1),P$1,"no")</f>
        <v>no</v>
      </c>
      <c r="Q619" s="21" t="str">
        <f>IF(AND($M619&lt;=Q$1,$T619&gt;=Q$1),Q$1,"no")</f>
        <v>no</v>
      </c>
      <c r="R619" s="21" t="str">
        <f t="shared" si="79"/>
        <v>no</v>
      </c>
      <c r="S619" s="21">
        <f>IF(AND($M619&lt;=S$1,$T619&gt;=S$1),S$1,"no")</f>
        <v>2020</v>
      </c>
      <c r="T619" s="9" t="s">
        <v>50</v>
      </c>
      <c r="U619" s="9" t="s">
        <v>34</v>
      </c>
      <c r="V619" s="9">
        <v>1</v>
      </c>
      <c r="W619" s="9" t="s">
        <v>35</v>
      </c>
      <c r="X619" s="9">
        <v>0</v>
      </c>
      <c r="Y619" s="9">
        <v>1</v>
      </c>
      <c r="Z619" s="9">
        <v>0</v>
      </c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</row>
    <row r="620" spans="1:47" ht="12.75">
      <c r="A620" s="8" t="str">
        <f t="shared" si="72"/>
        <v>2020Verónica González</v>
      </c>
      <c r="B620" s="8" t="str">
        <f t="shared" si="73"/>
        <v>noVerónica González</v>
      </c>
      <c r="C620" s="8" t="str">
        <f t="shared" si="74"/>
        <v>noVerónica González</v>
      </c>
      <c r="D620" s="8" t="str">
        <f t="shared" si="75"/>
        <v>noVerónica González</v>
      </c>
      <c r="E620" s="8" t="str">
        <f t="shared" si="76"/>
        <v>noVerónica González</v>
      </c>
      <c r="F620" s="8" t="str">
        <f t="shared" si="77"/>
        <v>noVerónica González</v>
      </c>
      <c r="G620" s="14">
        <v>23</v>
      </c>
      <c r="H620" s="10" t="s">
        <v>841</v>
      </c>
      <c r="I620" s="9" t="s">
        <v>858</v>
      </c>
      <c r="J620" s="11">
        <v>43816</v>
      </c>
      <c r="K620" s="9" t="s">
        <v>868</v>
      </c>
      <c r="L620" s="9" t="s">
        <v>860</v>
      </c>
      <c r="M620" s="25">
        <v>2019</v>
      </c>
      <c r="N620" s="21" t="str">
        <f t="shared" si="78"/>
        <v>no</v>
      </c>
      <c r="O620" s="21" t="str">
        <f>IF(AND($M620&lt;=O$1,$T620&gt;=O$1),O$1,"no")</f>
        <v>no</v>
      </c>
      <c r="P620" s="21" t="str">
        <f>IF(AND($M620&lt;=P$1,$T620&gt;=P$1),P$1,"no")</f>
        <v>no</v>
      </c>
      <c r="Q620" s="21" t="str">
        <f>IF(AND($M620&lt;=Q$1,$T620&gt;=Q$1),Q$1,"no")</f>
        <v>no</v>
      </c>
      <c r="R620" s="21" t="str">
        <f t="shared" si="79"/>
        <v>no</v>
      </c>
      <c r="S620" s="21">
        <f>IF(AND($M620&lt;=S$1,$T620&gt;=S$1),S$1,"no")</f>
        <v>2020</v>
      </c>
      <c r="T620" s="9" t="s">
        <v>50</v>
      </c>
      <c r="U620" s="9" t="s">
        <v>34</v>
      </c>
      <c r="V620" s="9">
        <v>1</v>
      </c>
      <c r="W620" s="9" t="s">
        <v>375</v>
      </c>
      <c r="X620" s="9">
        <v>0</v>
      </c>
      <c r="Y620" s="9">
        <v>1</v>
      </c>
      <c r="Z620" s="9">
        <v>0</v>
      </c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</row>
    <row r="621" spans="1:47" ht="12.75">
      <c r="A621" s="8" t="str">
        <f t="shared" si="72"/>
        <v>2020Analía Cubino</v>
      </c>
      <c r="B621" s="8" t="str">
        <f t="shared" si="73"/>
        <v>noAnalía Cubino</v>
      </c>
      <c r="C621" s="8" t="str">
        <f t="shared" si="74"/>
        <v>noAnalía Cubino</v>
      </c>
      <c r="D621" s="8" t="str">
        <f t="shared" si="75"/>
        <v>noAnalía Cubino</v>
      </c>
      <c r="E621" s="8" t="str">
        <f t="shared" si="76"/>
        <v>noAnalía Cubino</v>
      </c>
      <c r="F621" s="8" t="str">
        <f t="shared" si="77"/>
        <v>noAnalía Cubino</v>
      </c>
      <c r="G621" s="14">
        <v>23</v>
      </c>
      <c r="H621" s="10" t="s">
        <v>841</v>
      </c>
      <c r="I621" s="9" t="s">
        <v>858</v>
      </c>
      <c r="J621" s="11">
        <v>43816</v>
      </c>
      <c r="K621" s="9" t="s">
        <v>869</v>
      </c>
      <c r="L621" s="9" t="s">
        <v>860</v>
      </c>
      <c r="M621" s="25">
        <v>2019</v>
      </c>
      <c r="N621" s="21" t="str">
        <f t="shared" si="78"/>
        <v>no</v>
      </c>
      <c r="O621" s="21" t="str">
        <f>IF(AND($M621&lt;=O$1,$T621&gt;=O$1),O$1,"no")</f>
        <v>no</v>
      </c>
      <c r="P621" s="21" t="str">
        <f>IF(AND($M621&lt;=P$1,$T621&gt;=P$1),P$1,"no")</f>
        <v>no</v>
      </c>
      <c r="Q621" s="21" t="str">
        <f>IF(AND($M621&lt;=Q$1,$T621&gt;=Q$1),Q$1,"no")</f>
        <v>no</v>
      </c>
      <c r="R621" s="21" t="str">
        <f t="shared" si="79"/>
        <v>no</v>
      </c>
      <c r="S621" s="21">
        <f>IF(AND($M621&lt;=S$1,$T621&gt;=S$1),S$1,"no")</f>
        <v>2020</v>
      </c>
      <c r="T621" s="9" t="s">
        <v>50</v>
      </c>
      <c r="U621" s="9" t="s">
        <v>34</v>
      </c>
      <c r="V621" s="9">
        <v>1</v>
      </c>
      <c r="W621" s="9" t="s">
        <v>168</v>
      </c>
      <c r="X621" s="9">
        <v>0</v>
      </c>
      <c r="Y621" s="9">
        <v>1</v>
      </c>
      <c r="Z621" s="9">
        <v>0</v>
      </c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</row>
    <row r="622" spans="1:47" ht="12.75">
      <c r="A622" s="8" t="str">
        <f t="shared" si="72"/>
        <v>2020Marcelo Romero</v>
      </c>
      <c r="B622" s="8" t="str">
        <f t="shared" si="73"/>
        <v>noMarcelo Romero</v>
      </c>
      <c r="C622" s="8" t="str">
        <f t="shared" si="74"/>
        <v>noMarcelo Romero</v>
      </c>
      <c r="D622" s="8" t="str">
        <f t="shared" si="75"/>
        <v>noMarcelo Romero</v>
      </c>
      <c r="E622" s="8" t="str">
        <f t="shared" si="76"/>
        <v>noMarcelo Romero</v>
      </c>
      <c r="F622" s="8" t="str">
        <f t="shared" si="77"/>
        <v>noMarcelo Romero</v>
      </c>
      <c r="G622" s="14">
        <v>23</v>
      </c>
      <c r="H622" s="10" t="s">
        <v>841</v>
      </c>
      <c r="I622" s="9" t="s">
        <v>858</v>
      </c>
      <c r="J622" s="11">
        <v>43816</v>
      </c>
      <c r="K622" s="9" t="s">
        <v>933</v>
      </c>
      <c r="L622" s="9" t="s">
        <v>860</v>
      </c>
      <c r="M622" s="25">
        <v>2019</v>
      </c>
      <c r="N622" s="21" t="str">
        <f t="shared" si="78"/>
        <v>no</v>
      </c>
      <c r="O622" s="21" t="str">
        <f>IF(AND($M622&lt;=O$1,$T622&gt;=O$1),O$1,"no")</f>
        <v>no</v>
      </c>
      <c r="P622" s="21" t="str">
        <f>IF(AND($M622&lt;=P$1,$T622&gt;=P$1),P$1,"no")</f>
        <v>no</v>
      </c>
      <c r="Q622" s="21" t="str">
        <f>IF(AND($M622&lt;=Q$1,$T622&gt;=Q$1),Q$1,"no")</f>
        <v>no</v>
      </c>
      <c r="R622" s="21" t="str">
        <f t="shared" si="79"/>
        <v>no</v>
      </c>
      <c r="S622" s="21">
        <f>IF(AND($M622&lt;=S$1,$T622&gt;=S$1),S$1,"no")</f>
        <v>2020</v>
      </c>
      <c r="T622" s="9" t="s">
        <v>50</v>
      </c>
      <c r="U622" s="9" t="s">
        <v>18</v>
      </c>
      <c r="V622" s="9">
        <v>0</v>
      </c>
      <c r="W622" s="9" t="s">
        <v>429</v>
      </c>
      <c r="X622" s="9">
        <v>0</v>
      </c>
      <c r="Y622" s="9">
        <v>1</v>
      </c>
      <c r="Z622" s="9">
        <v>0</v>
      </c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</row>
    <row r="623" spans="1:47" ht="12.75">
      <c r="A623" s="8" t="str">
        <f t="shared" si="72"/>
        <v>noCarolina Vargas Aignasse</v>
      </c>
      <c r="B623" s="8" t="str">
        <f t="shared" si="73"/>
        <v>2019Carolina Vargas Aignasse</v>
      </c>
      <c r="C623" s="8" t="str">
        <f t="shared" si="74"/>
        <v>2018Carolina Vargas Aignasse</v>
      </c>
      <c r="D623" s="8" t="str">
        <f t="shared" si="75"/>
        <v>2017Carolina Vargas Aignasse</v>
      </c>
      <c r="E623" s="8" t="str">
        <f t="shared" si="76"/>
        <v>2016Carolina Vargas Aignasse</v>
      </c>
      <c r="F623" s="8" t="str">
        <f t="shared" si="77"/>
        <v>2015Carolina Vargas Aignasse</v>
      </c>
      <c r="G623" s="14">
        <v>24</v>
      </c>
      <c r="H623" s="12" t="s">
        <v>870</v>
      </c>
      <c r="I623" s="14" t="s">
        <v>871</v>
      </c>
      <c r="J623" s="15">
        <v>42306</v>
      </c>
      <c r="K623" s="14" t="s">
        <v>872</v>
      </c>
      <c r="L623" s="14" t="s">
        <v>111</v>
      </c>
      <c r="M623" s="25">
        <v>2015</v>
      </c>
      <c r="N623" s="21">
        <f t="shared" si="78"/>
        <v>2015</v>
      </c>
      <c r="O623" s="21">
        <f>IF(AND($M623&lt;=O$1,$T623&gt;=O$1),O$1,"no")</f>
        <v>2016</v>
      </c>
      <c r="P623" s="21">
        <f>IF(AND($M623&lt;=P$1,$T623&gt;=P$1),P$1,"no")</f>
        <v>2017</v>
      </c>
      <c r="Q623" s="21">
        <f>IF(AND($M623&lt;=Q$1,$T623&gt;=Q$1),Q$1,"no")</f>
        <v>2018</v>
      </c>
      <c r="R623" s="21">
        <f t="shared" si="79"/>
        <v>2019</v>
      </c>
      <c r="S623" s="21" t="str">
        <f>IF(AND($M623&lt;=S$1,$T623&gt;=S$1),S$1,"no")</f>
        <v>no</v>
      </c>
      <c r="T623" s="14">
        <v>2019</v>
      </c>
      <c r="U623" s="14" t="s">
        <v>34</v>
      </c>
      <c r="V623" s="14">
        <v>1</v>
      </c>
      <c r="W623" s="14" t="s">
        <v>112</v>
      </c>
      <c r="X623" s="14">
        <v>0</v>
      </c>
      <c r="Y623" s="14">
        <v>1</v>
      </c>
      <c r="Z623" s="14">
        <v>0</v>
      </c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</row>
    <row r="624" spans="1:47" ht="12.75">
      <c r="A624" s="8" t="str">
        <f t="shared" si="72"/>
        <v>noMiguel Acevedo</v>
      </c>
      <c r="B624" s="8" t="str">
        <f t="shared" si="73"/>
        <v>2019Miguel Acevedo</v>
      </c>
      <c r="C624" s="8" t="str">
        <f t="shared" si="74"/>
        <v>2018Miguel Acevedo</v>
      </c>
      <c r="D624" s="8" t="str">
        <f t="shared" si="75"/>
        <v>2017Miguel Acevedo</v>
      </c>
      <c r="E624" s="8" t="str">
        <f t="shared" si="76"/>
        <v>2016Miguel Acevedo</v>
      </c>
      <c r="F624" s="8" t="str">
        <f t="shared" si="77"/>
        <v>2015Miguel Acevedo</v>
      </c>
      <c r="G624" s="14">
        <v>24</v>
      </c>
      <c r="H624" s="12" t="s">
        <v>870</v>
      </c>
      <c r="I624" s="14" t="s">
        <v>871</v>
      </c>
      <c r="J624" s="15">
        <v>42306</v>
      </c>
      <c r="K624" s="14" t="s">
        <v>873</v>
      </c>
      <c r="L624" s="14" t="s">
        <v>111</v>
      </c>
      <c r="M624" s="25">
        <v>2015</v>
      </c>
      <c r="N624" s="21">
        <f t="shared" si="78"/>
        <v>2015</v>
      </c>
      <c r="O624" s="21">
        <f>IF(AND($M624&lt;=O$1,$T624&gt;=O$1),O$1,"no")</f>
        <v>2016</v>
      </c>
      <c r="P624" s="21">
        <f>IF(AND($M624&lt;=P$1,$T624&gt;=P$1),P$1,"no")</f>
        <v>2017</v>
      </c>
      <c r="Q624" s="21">
        <f>IF(AND($M624&lt;=Q$1,$T624&gt;=Q$1),Q$1,"no")</f>
        <v>2018</v>
      </c>
      <c r="R624" s="21">
        <f t="shared" si="79"/>
        <v>2019</v>
      </c>
      <c r="S624" s="21" t="str">
        <f>IF(AND($M624&lt;=S$1,$T624&gt;=S$1),S$1,"no")</f>
        <v>no</v>
      </c>
      <c r="T624" s="14">
        <v>2019</v>
      </c>
      <c r="U624" s="14" t="s">
        <v>18</v>
      </c>
      <c r="V624" s="14">
        <v>0</v>
      </c>
      <c r="W624" s="14" t="s">
        <v>874</v>
      </c>
      <c r="X624" s="14">
        <v>0</v>
      </c>
      <c r="Y624" s="14">
        <v>1</v>
      </c>
      <c r="Z624" s="14">
        <v>0</v>
      </c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</row>
    <row r="625" spans="1:47" ht="12.75">
      <c r="A625" s="8" t="str">
        <f t="shared" si="72"/>
        <v>noRossana Chahla</v>
      </c>
      <c r="B625" s="8" t="str">
        <f t="shared" si="73"/>
        <v>2019Rossana Chahla</v>
      </c>
      <c r="C625" s="8" t="str">
        <f t="shared" si="74"/>
        <v>2018Rossana Chahla</v>
      </c>
      <c r="D625" s="8" t="str">
        <f t="shared" si="75"/>
        <v>2017Rossana Chahla</v>
      </c>
      <c r="E625" s="8" t="str">
        <f t="shared" si="76"/>
        <v>2016Rossana Chahla</v>
      </c>
      <c r="F625" s="8" t="str">
        <f t="shared" si="77"/>
        <v>2015Rossana Chahla</v>
      </c>
      <c r="G625" s="14">
        <v>24</v>
      </c>
      <c r="H625" s="12" t="s">
        <v>870</v>
      </c>
      <c r="I625" s="14" t="s">
        <v>871</v>
      </c>
      <c r="J625" s="15">
        <v>42306</v>
      </c>
      <c r="K625" s="14" t="s">
        <v>875</v>
      </c>
      <c r="L625" s="14" t="s">
        <v>111</v>
      </c>
      <c r="M625" s="25">
        <v>2015</v>
      </c>
      <c r="N625" s="21">
        <f t="shared" si="78"/>
        <v>2015</v>
      </c>
      <c r="O625" s="21">
        <f>IF(AND($M625&lt;=O$1,$T625&gt;=O$1),O$1,"no")</f>
        <v>2016</v>
      </c>
      <c r="P625" s="21">
        <f>IF(AND($M625&lt;=P$1,$T625&gt;=P$1),P$1,"no")</f>
        <v>2017</v>
      </c>
      <c r="Q625" s="21">
        <f>IF(AND($M625&lt;=Q$1,$T625&gt;=Q$1),Q$1,"no")</f>
        <v>2018</v>
      </c>
      <c r="R625" s="21">
        <f t="shared" si="79"/>
        <v>2019</v>
      </c>
      <c r="S625" s="21" t="str">
        <f>IF(AND($M625&lt;=S$1,$T625&gt;=S$1),S$1,"no")</f>
        <v>no</v>
      </c>
      <c r="T625" s="14">
        <v>2019</v>
      </c>
      <c r="U625" s="14" t="s">
        <v>34</v>
      </c>
      <c r="V625" s="14">
        <v>1</v>
      </c>
      <c r="W625" s="14" t="s">
        <v>35</v>
      </c>
      <c r="X625" s="14">
        <v>0</v>
      </c>
      <c r="Y625" s="14">
        <v>1</v>
      </c>
      <c r="Z625" s="14">
        <v>0</v>
      </c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</row>
    <row r="626" spans="1:47" ht="12.75">
      <c r="A626" s="8" t="str">
        <f t="shared" si="72"/>
        <v>noJuan Pablo Lichtmajer</v>
      </c>
      <c r="B626" s="8" t="str">
        <f t="shared" si="73"/>
        <v>2019Juan Pablo Lichtmajer</v>
      </c>
      <c r="C626" s="8" t="str">
        <f t="shared" si="74"/>
        <v>2018Juan Pablo Lichtmajer</v>
      </c>
      <c r="D626" s="8" t="str">
        <f t="shared" si="75"/>
        <v>2017Juan Pablo Lichtmajer</v>
      </c>
      <c r="E626" s="8" t="str">
        <f t="shared" si="76"/>
        <v>2016Juan Pablo Lichtmajer</v>
      </c>
      <c r="F626" s="8" t="str">
        <f t="shared" si="77"/>
        <v>2015Juan Pablo Lichtmajer</v>
      </c>
      <c r="G626" s="14">
        <v>24</v>
      </c>
      <c r="H626" s="12" t="s">
        <v>870</v>
      </c>
      <c r="I626" s="14" t="s">
        <v>871</v>
      </c>
      <c r="J626" s="15">
        <v>42306</v>
      </c>
      <c r="K626" s="14" t="s">
        <v>891</v>
      </c>
      <c r="L626" s="14" t="s">
        <v>111</v>
      </c>
      <c r="M626" s="25">
        <v>2015</v>
      </c>
      <c r="N626" s="21">
        <f t="shared" si="78"/>
        <v>2015</v>
      </c>
      <c r="O626" s="21">
        <f>IF(AND($M626&lt;=O$1,$T626&gt;=O$1),O$1,"no")</f>
        <v>2016</v>
      </c>
      <c r="P626" s="21">
        <f>IF(AND($M626&lt;=P$1,$T626&gt;=P$1),P$1,"no")</f>
        <v>2017</v>
      </c>
      <c r="Q626" s="21">
        <f>IF(AND($M626&lt;=Q$1,$T626&gt;=Q$1),Q$1,"no")</f>
        <v>2018</v>
      </c>
      <c r="R626" s="21">
        <f t="shared" si="79"/>
        <v>2019</v>
      </c>
      <c r="S626" s="21" t="str">
        <f>IF(AND($M626&lt;=S$1,$T626&gt;=S$1),S$1,"no")</f>
        <v>no</v>
      </c>
      <c r="T626" s="14">
        <v>2019</v>
      </c>
      <c r="U626" s="14" t="s">
        <v>18</v>
      </c>
      <c r="V626" s="14">
        <v>0</v>
      </c>
      <c r="W626" s="14" t="s">
        <v>27</v>
      </c>
      <c r="X626" s="14">
        <v>0</v>
      </c>
      <c r="Y626" s="14">
        <v>1</v>
      </c>
      <c r="Z626" s="14">
        <v>0</v>
      </c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</row>
    <row r="627" spans="1:47" ht="12.75">
      <c r="A627" s="8" t="str">
        <f t="shared" si="72"/>
        <v>noLuis Fernández</v>
      </c>
      <c r="B627" s="8" t="str">
        <f t="shared" si="73"/>
        <v>2019Luis Fernández</v>
      </c>
      <c r="C627" s="8" t="str">
        <f t="shared" si="74"/>
        <v>2018Luis Fernández</v>
      </c>
      <c r="D627" s="8" t="str">
        <f t="shared" si="75"/>
        <v>2017Luis Fernández</v>
      </c>
      <c r="E627" s="8" t="str">
        <f t="shared" si="76"/>
        <v>2016Luis Fernández</v>
      </c>
      <c r="F627" s="8" t="str">
        <f t="shared" si="77"/>
        <v>2015Luis Fernández</v>
      </c>
      <c r="G627" s="14">
        <v>24</v>
      </c>
      <c r="H627" s="12" t="s">
        <v>870</v>
      </c>
      <c r="I627" s="14" t="s">
        <v>871</v>
      </c>
      <c r="J627" s="15">
        <v>42306</v>
      </c>
      <c r="K627" s="14" t="s">
        <v>876</v>
      </c>
      <c r="L627" s="14" t="s">
        <v>111</v>
      </c>
      <c r="M627" s="25">
        <v>2015</v>
      </c>
      <c r="N627" s="21">
        <f t="shared" si="78"/>
        <v>2015</v>
      </c>
      <c r="O627" s="21">
        <f>IF(AND($M627&lt;=O$1,$T627&gt;=O$1),O$1,"no")</f>
        <v>2016</v>
      </c>
      <c r="P627" s="21">
        <f>IF(AND($M627&lt;=P$1,$T627&gt;=P$1),P$1,"no")</f>
        <v>2017</v>
      </c>
      <c r="Q627" s="21">
        <f>IF(AND($M627&lt;=Q$1,$T627&gt;=Q$1),Q$1,"no")</f>
        <v>2018</v>
      </c>
      <c r="R627" s="21">
        <f t="shared" si="79"/>
        <v>2019</v>
      </c>
      <c r="S627" s="21" t="str">
        <f>IF(AND($M627&lt;=S$1,$T627&gt;=S$1),S$1,"no")</f>
        <v>no</v>
      </c>
      <c r="T627" s="14">
        <v>2019</v>
      </c>
      <c r="U627" s="14" t="s">
        <v>18</v>
      </c>
      <c r="V627" s="14">
        <v>0</v>
      </c>
      <c r="W627" s="14" t="s">
        <v>877</v>
      </c>
      <c r="X627" s="14">
        <v>0</v>
      </c>
      <c r="Y627" s="14">
        <v>1</v>
      </c>
      <c r="Z627" s="14">
        <v>0</v>
      </c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</row>
    <row r="628" spans="1:47" ht="12.75">
      <c r="A628" s="8" t="str">
        <f t="shared" si="72"/>
        <v>noGabriel Yedlin</v>
      </c>
      <c r="B628" s="8" t="str">
        <f t="shared" si="73"/>
        <v>2019Gabriel Yedlin</v>
      </c>
      <c r="C628" s="8" t="str">
        <f t="shared" si="74"/>
        <v>2018Gabriel Yedlin</v>
      </c>
      <c r="D628" s="8" t="str">
        <f t="shared" si="75"/>
        <v>2017Gabriel Yedlin</v>
      </c>
      <c r="E628" s="8" t="str">
        <f t="shared" si="76"/>
        <v>2016Gabriel Yedlin</v>
      </c>
      <c r="F628" s="8" t="str">
        <f t="shared" si="77"/>
        <v>2015Gabriel Yedlin</v>
      </c>
      <c r="G628" s="14">
        <v>24</v>
      </c>
      <c r="H628" s="12" t="s">
        <v>870</v>
      </c>
      <c r="I628" s="14" t="s">
        <v>871</v>
      </c>
      <c r="J628" s="15">
        <v>42306</v>
      </c>
      <c r="K628" s="14" t="s">
        <v>934</v>
      </c>
      <c r="L628" s="14" t="s">
        <v>111</v>
      </c>
      <c r="M628" s="25">
        <v>2015</v>
      </c>
      <c r="N628" s="21">
        <f t="shared" si="78"/>
        <v>2015</v>
      </c>
      <c r="O628" s="21">
        <f>IF(AND($M628&lt;=O$1,$T628&gt;=O$1),O$1,"no")</f>
        <v>2016</v>
      </c>
      <c r="P628" s="21">
        <f>IF(AND($M628&lt;=P$1,$T628&gt;=P$1),P$1,"no")</f>
        <v>2017</v>
      </c>
      <c r="Q628" s="21">
        <f>IF(AND($M628&lt;=Q$1,$T628&gt;=Q$1),Q$1,"no")</f>
        <v>2018</v>
      </c>
      <c r="R628" s="21">
        <f t="shared" si="79"/>
        <v>2019</v>
      </c>
      <c r="S628" s="21" t="str">
        <f>IF(AND($M628&lt;=S$1,$T628&gt;=S$1),S$1,"no")</f>
        <v>no</v>
      </c>
      <c r="T628" s="14">
        <v>2019</v>
      </c>
      <c r="U628" s="14" t="s">
        <v>18</v>
      </c>
      <c r="V628" s="14">
        <v>0</v>
      </c>
      <c r="W628" s="14" t="s">
        <v>32</v>
      </c>
      <c r="X628" s="14">
        <v>0</v>
      </c>
      <c r="Y628" s="14">
        <v>1</v>
      </c>
      <c r="Z628" s="14">
        <v>0</v>
      </c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</row>
    <row r="629" spans="1:47" ht="12.75">
      <c r="A629" s="8" t="str">
        <f t="shared" si="72"/>
        <v>noClaudio Maley</v>
      </c>
      <c r="B629" s="8" t="str">
        <f t="shared" si="73"/>
        <v>2019Claudio Maley</v>
      </c>
      <c r="C629" s="8" t="str">
        <f t="shared" si="74"/>
        <v>2018Claudio Maley</v>
      </c>
      <c r="D629" s="8" t="str">
        <f t="shared" si="75"/>
        <v>2017Claudio Maley</v>
      </c>
      <c r="E629" s="8" t="str">
        <f t="shared" si="76"/>
        <v>2016Claudio Maley</v>
      </c>
      <c r="F629" s="8" t="str">
        <f t="shared" si="77"/>
        <v>2015Claudio Maley</v>
      </c>
      <c r="G629" s="14">
        <v>24</v>
      </c>
      <c r="H629" s="12" t="s">
        <v>870</v>
      </c>
      <c r="I629" s="14" t="s">
        <v>871</v>
      </c>
      <c r="J629" s="15">
        <v>42306</v>
      </c>
      <c r="K629" s="14" t="s">
        <v>878</v>
      </c>
      <c r="L629" s="14" t="s">
        <v>111</v>
      </c>
      <c r="M629" s="25">
        <v>2015</v>
      </c>
      <c r="N629" s="21">
        <f t="shared" si="78"/>
        <v>2015</v>
      </c>
      <c r="O629" s="21">
        <f>IF(AND($M629&lt;=O$1,$T629&gt;=O$1),O$1,"no")</f>
        <v>2016</v>
      </c>
      <c r="P629" s="21">
        <f>IF(AND($M629&lt;=P$1,$T629&gt;=P$1),P$1,"no")</f>
        <v>2017</v>
      </c>
      <c r="Q629" s="21">
        <f>IF(AND($M629&lt;=Q$1,$T629&gt;=Q$1),Q$1,"no")</f>
        <v>2018</v>
      </c>
      <c r="R629" s="21">
        <f t="shared" si="79"/>
        <v>2019</v>
      </c>
      <c r="S629" s="21" t="str">
        <f>IF(AND($M629&lt;=S$1,$T629&gt;=S$1),S$1,"no")</f>
        <v>no</v>
      </c>
      <c r="T629" s="14">
        <v>2019</v>
      </c>
      <c r="U629" s="14" t="s">
        <v>18</v>
      </c>
      <c r="V629" s="14">
        <v>0</v>
      </c>
      <c r="W629" s="14" t="s">
        <v>23</v>
      </c>
      <c r="X629" s="14">
        <v>0</v>
      </c>
      <c r="Y629" s="14">
        <v>1</v>
      </c>
      <c r="Z629" s="14">
        <v>0</v>
      </c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</row>
    <row r="630" spans="1:47" ht="12.75">
      <c r="A630" s="8" t="str">
        <f t="shared" si="72"/>
        <v>noEduardo Garvich</v>
      </c>
      <c r="B630" s="8" t="str">
        <f t="shared" si="73"/>
        <v>2019Eduardo Garvich</v>
      </c>
      <c r="C630" s="8" t="str">
        <f t="shared" si="74"/>
        <v>2018Eduardo Garvich</v>
      </c>
      <c r="D630" s="8" t="str">
        <f t="shared" si="75"/>
        <v>2017Eduardo Garvich</v>
      </c>
      <c r="E630" s="8" t="str">
        <f t="shared" si="76"/>
        <v>2016Eduardo Garvich</v>
      </c>
      <c r="F630" s="8" t="str">
        <f t="shared" si="77"/>
        <v>2015Eduardo Garvich</v>
      </c>
      <c r="G630" s="14">
        <v>24</v>
      </c>
      <c r="H630" s="12" t="s">
        <v>870</v>
      </c>
      <c r="I630" s="14" t="s">
        <v>871</v>
      </c>
      <c r="J630" s="15">
        <v>42306</v>
      </c>
      <c r="K630" s="14" t="s">
        <v>879</v>
      </c>
      <c r="L630" s="14" t="s">
        <v>111</v>
      </c>
      <c r="M630" s="25">
        <v>2015</v>
      </c>
      <c r="N630" s="21">
        <f t="shared" si="78"/>
        <v>2015</v>
      </c>
      <c r="O630" s="21">
        <f>IF(AND($M630&lt;=O$1,$T630&gt;=O$1),O$1,"no")</f>
        <v>2016</v>
      </c>
      <c r="P630" s="21">
        <f>IF(AND($M630&lt;=P$1,$T630&gt;=P$1),P$1,"no")</f>
        <v>2017</v>
      </c>
      <c r="Q630" s="21">
        <f>IF(AND($M630&lt;=Q$1,$T630&gt;=Q$1),Q$1,"no")</f>
        <v>2018</v>
      </c>
      <c r="R630" s="21">
        <f t="shared" si="79"/>
        <v>2019</v>
      </c>
      <c r="S630" s="21" t="str">
        <f>IF(AND($M630&lt;=S$1,$T630&gt;=S$1),S$1,"no")</f>
        <v>no</v>
      </c>
      <c r="T630" s="14">
        <v>2019</v>
      </c>
      <c r="U630" s="14" t="s">
        <v>18</v>
      </c>
      <c r="V630" s="14">
        <v>0</v>
      </c>
      <c r="W630" s="14" t="s">
        <v>21</v>
      </c>
      <c r="X630" s="14">
        <v>0</v>
      </c>
      <c r="Y630" s="14">
        <v>1</v>
      </c>
      <c r="Z630" s="14">
        <v>0</v>
      </c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</row>
    <row r="631" spans="1:47" ht="12.75">
      <c r="A631" s="8" t="str">
        <f t="shared" si="72"/>
        <v>noSilvia Pérez</v>
      </c>
      <c r="B631" s="8" t="str">
        <f t="shared" si="73"/>
        <v>2019Silvia Pérez</v>
      </c>
      <c r="C631" s="8" t="str">
        <f t="shared" si="74"/>
        <v>2018Silvia Pérez</v>
      </c>
      <c r="D631" s="8" t="str">
        <f t="shared" si="75"/>
        <v>2017Silvia Pérez</v>
      </c>
      <c r="E631" s="8" t="str">
        <f t="shared" si="76"/>
        <v>2016Silvia Pérez</v>
      </c>
      <c r="F631" s="8" t="str">
        <f t="shared" si="77"/>
        <v>2015Silvia Pérez</v>
      </c>
      <c r="G631" s="14">
        <v>24</v>
      </c>
      <c r="H631" s="12" t="s">
        <v>870</v>
      </c>
      <c r="I631" s="14" t="s">
        <v>871</v>
      </c>
      <c r="J631" s="15">
        <v>42306</v>
      </c>
      <c r="K631" s="14" t="s">
        <v>880</v>
      </c>
      <c r="L631" s="14" t="s">
        <v>111</v>
      </c>
      <c r="M631" s="25">
        <v>2015</v>
      </c>
      <c r="N631" s="21">
        <f t="shared" si="78"/>
        <v>2015</v>
      </c>
      <c r="O631" s="21">
        <f>IF(AND($M631&lt;=O$1,$T631&gt;=O$1),O$1,"no")</f>
        <v>2016</v>
      </c>
      <c r="P631" s="21">
        <f>IF(AND($M631&lt;=P$1,$T631&gt;=P$1),P$1,"no")</f>
        <v>2017</v>
      </c>
      <c r="Q631" s="21">
        <f>IF(AND($M631&lt;=Q$1,$T631&gt;=Q$1),Q$1,"no")</f>
        <v>2018</v>
      </c>
      <c r="R631" s="21">
        <f t="shared" si="79"/>
        <v>2019</v>
      </c>
      <c r="S631" s="21" t="str">
        <f>IF(AND($M631&lt;=S$1,$T631&gt;=S$1),S$1,"no")</f>
        <v>no</v>
      </c>
      <c r="T631" s="14">
        <v>2019</v>
      </c>
      <c r="U631" s="14" t="s">
        <v>34</v>
      </c>
      <c r="V631" s="14">
        <v>1</v>
      </c>
      <c r="W631" s="14" t="s">
        <v>122</v>
      </c>
      <c r="X631" s="14">
        <v>0</v>
      </c>
      <c r="Y631" s="14">
        <v>0</v>
      </c>
      <c r="Z631" s="14">
        <v>1</v>
      </c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</row>
    <row r="632" spans="1:47" ht="12.75">
      <c r="A632" s="8" t="str">
        <f t="shared" si="72"/>
        <v>2020Juan Luis Fernández</v>
      </c>
      <c r="B632" s="8" t="str">
        <f t="shared" si="73"/>
        <v>noJuan Luis Fernández</v>
      </c>
      <c r="C632" s="8" t="str">
        <f t="shared" si="74"/>
        <v>noJuan Luis Fernández</v>
      </c>
      <c r="D632" s="8" t="str">
        <f t="shared" si="75"/>
        <v>noJuan Luis Fernández</v>
      </c>
      <c r="E632" s="8" t="str">
        <f t="shared" si="76"/>
        <v>noJuan Luis Fernández</v>
      </c>
      <c r="F632" s="8" t="str">
        <f t="shared" si="77"/>
        <v>noJuan Luis Fernández</v>
      </c>
      <c r="G632" s="14">
        <v>24</v>
      </c>
      <c r="H632" s="10" t="s">
        <v>870</v>
      </c>
      <c r="I632" s="9" t="s">
        <v>881</v>
      </c>
      <c r="J632" s="11">
        <v>43767</v>
      </c>
      <c r="K632" s="9" t="s">
        <v>882</v>
      </c>
      <c r="L632" s="9" t="s">
        <v>883</v>
      </c>
      <c r="M632" s="25">
        <v>2019</v>
      </c>
      <c r="N632" s="21" t="str">
        <f t="shared" si="78"/>
        <v>no</v>
      </c>
      <c r="O632" s="21" t="str">
        <f>IF(AND($M632&lt;=O$1,$T632&gt;=O$1),O$1,"no")</f>
        <v>no</v>
      </c>
      <c r="P632" s="21" t="str">
        <f>IF(AND($M632&lt;=P$1,$T632&gt;=P$1),P$1,"no")</f>
        <v>no</v>
      </c>
      <c r="Q632" s="21" t="str">
        <f>IF(AND($M632&lt;=Q$1,$T632&gt;=Q$1),Q$1,"no")</f>
        <v>no</v>
      </c>
      <c r="R632" s="21" t="str">
        <f t="shared" si="79"/>
        <v>no</v>
      </c>
      <c r="S632" s="21">
        <f>IF(AND($M632&lt;=S$1,$T632&gt;=S$1),S$1,"no")</f>
        <v>2020</v>
      </c>
      <c r="T632" s="9" t="s">
        <v>50</v>
      </c>
      <c r="U632" s="9" t="s">
        <v>18</v>
      </c>
      <c r="V632" s="9">
        <v>0</v>
      </c>
      <c r="W632" s="9" t="s">
        <v>884</v>
      </c>
      <c r="X632" s="9">
        <v>0</v>
      </c>
      <c r="Y632" s="9">
        <v>1</v>
      </c>
      <c r="Z632" s="9">
        <v>0</v>
      </c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</row>
    <row r="633" spans="1:47" ht="12.75">
      <c r="A633" s="8" t="str">
        <f t="shared" si="72"/>
        <v>2020Claudio Adolfo Maley</v>
      </c>
      <c r="B633" s="8" t="str">
        <f t="shared" si="73"/>
        <v>noClaudio Adolfo Maley</v>
      </c>
      <c r="C633" s="8" t="str">
        <f t="shared" si="74"/>
        <v>noClaudio Adolfo Maley</v>
      </c>
      <c r="D633" s="8" t="str">
        <f t="shared" si="75"/>
        <v>noClaudio Adolfo Maley</v>
      </c>
      <c r="E633" s="8" t="str">
        <f t="shared" si="76"/>
        <v>noClaudio Adolfo Maley</v>
      </c>
      <c r="F633" s="8" t="str">
        <f t="shared" si="77"/>
        <v>noClaudio Adolfo Maley</v>
      </c>
      <c r="G633" s="14">
        <v>24</v>
      </c>
      <c r="H633" s="10" t="s">
        <v>870</v>
      </c>
      <c r="I633" s="9" t="s">
        <v>881</v>
      </c>
      <c r="J633" s="11">
        <v>43767</v>
      </c>
      <c r="K633" s="9" t="s">
        <v>885</v>
      </c>
      <c r="L633" s="9" t="s">
        <v>883</v>
      </c>
      <c r="M633" s="25">
        <v>2019</v>
      </c>
      <c r="N633" s="21" t="str">
        <f t="shared" si="78"/>
        <v>no</v>
      </c>
      <c r="O633" s="21" t="str">
        <f>IF(AND($M633&lt;=O$1,$T633&gt;=O$1),O$1,"no")</f>
        <v>no</v>
      </c>
      <c r="P633" s="21" t="str">
        <f>IF(AND($M633&lt;=P$1,$T633&gt;=P$1),P$1,"no")</f>
        <v>no</v>
      </c>
      <c r="Q633" s="21" t="str">
        <f>IF(AND($M633&lt;=Q$1,$T633&gt;=Q$1),Q$1,"no")</f>
        <v>no</v>
      </c>
      <c r="R633" s="21" t="str">
        <f t="shared" si="79"/>
        <v>no</v>
      </c>
      <c r="S633" s="21">
        <f>IF(AND($M633&lt;=S$1,$T633&gt;=S$1),S$1,"no")</f>
        <v>2020</v>
      </c>
      <c r="T633" s="9" t="s">
        <v>50</v>
      </c>
      <c r="U633" s="9" t="s">
        <v>18</v>
      </c>
      <c r="V633" s="9">
        <v>0</v>
      </c>
      <c r="W633" s="9" t="s">
        <v>23</v>
      </c>
      <c r="X633" s="9">
        <v>0</v>
      </c>
      <c r="Y633" s="9">
        <v>1</v>
      </c>
      <c r="Z633" s="9">
        <v>0</v>
      </c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</row>
    <row r="634" spans="1:47" ht="12.75">
      <c r="A634" s="8" t="str">
        <f t="shared" si="72"/>
        <v>2020Eduardo Samuel Garvich</v>
      </c>
      <c r="B634" s="8" t="str">
        <f t="shared" si="73"/>
        <v>noEduardo Samuel Garvich</v>
      </c>
      <c r="C634" s="8" t="str">
        <f t="shared" si="74"/>
        <v>noEduardo Samuel Garvich</v>
      </c>
      <c r="D634" s="8" t="str">
        <f t="shared" si="75"/>
        <v>noEduardo Samuel Garvich</v>
      </c>
      <c r="E634" s="8" t="str">
        <f t="shared" si="76"/>
        <v>noEduardo Samuel Garvich</v>
      </c>
      <c r="F634" s="8" t="str">
        <f t="shared" si="77"/>
        <v>noEduardo Samuel Garvich</v>
      </c>
      <c r="G634" s="14">
        <v>24</v>
      </c>
      <c r="H634" s="10" t="s">
        <v>870</v>
      </c>
      <c r="I634" s="9" t="s">
        <v>881</v>
      </c>
      <c r="J634" s="11">
        <v>43767</v>
      </c>
      <c r="K634" s="9" t="s">
        <v>886</v>
      </c>
      <c r="L634" s="9" t="s">
        <v>883</v>
      </c>
      <c r="M634" s="25">
        <v>2019</v>
      </c>
      <c r="N634" s="21" t="str">
        <f t="shared" si="78"/>
        <v>no</v>
      </c>
      <c r="O634" s="21" t="str">
        <f>IF(AND($M634&lt;=O$1,$T634&gt;=O$1),O$1,"no")</f>
        <v>no</v>
      </c>
      <c r="P634" s="21" t="str">
        <f>IF(AND($M634&lt;=P$1,$T634&gt;=P$1),P$1,"no")</f>
        <v>no</v>
      </c>
      <c r="Q634" s="21" t="str">
        <f>IF(AND($M634&lt;=Q$1,$T634&gt;=Q$1),Q$1,"no")</f>
        <v>no</v>
      </c>
      <c r="R634" s="21" t="str">
        <f t="shared" si="79"/>
        <v>no</v>
      </c>
      <c r="S634" s="21">
        <f>IF(AND($M634&lt;=S$1,$T634&gt;=S$1),S$1,"no")</f>
        <v>2020</v>
      </c>
      <c r="T634" s="9" t="s">
        <v>50</v>
      </c>
      <c r="U634" s="9" t="s">
        <v>18</v>
      </c>
      <c r="V634" s="9">
        <v>0</v>
      </c>
      <c r="W634" s="9" t="s">
        <v>21</v>
      </c>
      <c r="X634" s="9">
        <v>0</v>
      </c>
      <c r="Y634" s="9">
        <v>1</v>
      </c>
      <c r="Z634" s="9">
        <v>0</v>
      </c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</row>
    <row r="635" spans="1:47" ht="12.75">
      <c r="A635" s="8" t="str">
        <f t="shared" si="72"/>
        <v>2020Rosana Helena Chahla</v>
      </c>
      <c r="B635" s="8" t="str">
        <f t="shared" si="73"/>
        <v>noRosana Helena Chahla</v>
      </c>
      <c r="C635" s="8" t="str">
        <f t="shared" si="74"/>
        <v>noRosana Helena Chahla</v>
      </c>
      <c r="D635" s="8" t="str">
        <f t="shared" si="75"/>
        <v>noRosana Helena Chahla</v>
      </c>
      <c r="E635" s="8" t="str">
        <f t="shared" si="76"/>
        <v>noRosana Helena Chahla</v>
      </c>
      <c r="F635" s="8" t="str">
        <f t="shared" si="77"/>
        <v>noRosana Helena Chahla</v>
      </c>
      <c r="G635" s="14">
        <v>24</v>
      </c>
      <c r="H635" s="10" t="s">
        <v>870</v>
      </c>
      <c r="I635" s="9" t="s">
        <v>881</v>
      </c>
      <c r="J635" s="11">
        <v>43767</v>
      </c>
      <c r="K635" s="9" t="s">
        <v>887</v>
      </c>
      <c r="L635" s="9" t="s">
        <v>883</v>
      </c>
      <c r="M635" s="25">
        <v>2019</v>
      </c>
      <c r="N635" s="21" t="str">
        <f t="shared" si="78"/>
        <v>no</v>
      </c>
      <c r="O635" s="21" t="str">
        <f>IF(AND($M635&lt;=O$1,$T635&gt;=O$1),O$1,"no")</f>
        <v>no</v>
      </c>
      <c r="P635" s="21" t="str">
        <f>IF(AND($M635&lt;=P$1,$T635&gt;=P$1),P$1,"no")</f>
        <v>no</v>
      </c>
      <c r="Q635" s="21" t="str">
        <f>IF(AND($M635&lt;=Q$1,$T635&gt;=Q$1),Q$1,"no")</f>
        <v>no</v>
      </c>
      <c r="R635" s="21" t="str">
        <f t="shared" si="79"/>
        <v>no</v>
      </c>
      <c r="S635" s="21">
        <f>IF(AND($M635&lt;=S$1,$T635&gt;=S$1),S$1,"no")</f>
        <v>2020</v>
      </c>
      <c r="T635" s="9" t="s">
        <v>50</v>
      </c>
      <c r="U635" s="9" t="s">
        <v>34</v>
      </c>
      <c r="V635" s="9">
        <v>1</v>
      </c>
      <c r="W635" s="9" t="s">
        <v>304</v>
      </c>
      <c r="X635" s="9">
        <v>0</v>
      </c>
      <c r="Y635" s="9">
        <v>1</v>
      </c>
      <c r="Z635" s="9">
        <v>0</v>
      </c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</row>
    <row r="636" spans="1:47" ht="12.75">
      <c r="A636" s="8" t="str">
        <f t="shared" si="72"/>
        <v>2020Gabriel Eduardo Yedlin</v>
      </c>
      <c r="B636" s="8" t="str">
        <f t="shared" si="73"/>
        <v>noGabriel Eduardo Yedlin</v>
      </c>
      <c r="C636" s="8" t="str">
        <f t="shared" si="74"/>
        <v>noGabriel Eduardo Yedlin</v>
      </c>
      <c r="D636" s="8" t="str">
        <f t="shared" si="75"/>
        <v>noGabriel Eduardo Yedlin</v>
      </c>
      <c r="E636" s="8" t="str">
        <f t="shared" si="76"/>
        <v>noGabriel Eduardo Yedlin</v>
      </c>
      <c r="F636" s="8" t="str">
        <f t="shared" si="77"/>
        <v>noGabriel Eduardo Yedlin</v>
      </c>
      <c r="G636" s="14">
        <v>24</v>
      </c>
      <c r="H636" s="10" t="s">
        <v>870</v>
      </c>
      <c r="I636" s="9" t="s">
        <v>881</v>
      </c>
      <c r="J636" s="11">
        <v>43767</v>
      </c>
      <c r="K636" s="9" t="s">
        <v>888</v>
      </c>
      <c r="L636" s="9" t="s">
        <v>883</v>
      </c>
      <c r="M636" s="25">
        <v>2019</v>
      </c>
      <c r="N636" s="21" t="str">
        <f t="shared" si="78"/>
        <v>no</v>
      </c>
      <c r="O636" s="21" t="str">
        <f>IF(AND($M636&lt;=O$1,$T636&gt;=O$1),O$1,"no")</f>
        <v>no</v>
      </c>
      <c r="P636" s="21" t="str">
        <f>IF(AND($M636&lt;=P$1,$T636&gt;=P$1),P$1,"no")</f>
        <v>no</v>
      </c>
      <c r="Q636" s="21" t="str">
        <f>IF(AND($M636&lt;=Q$1,$T636&gt;=Q$1),Q$1,"no")</f>
        <v>no</v>
      </c>
      <c r="R636" s="21" t="str">
        <f t="shared" si="79"/>
        <v>no</v>
      </c>
      <c r="S636" s="21">
        <f>IF(AND($M636&lt;=S$1,$T636&gt;=S$1),S$1,"no")</f>
        <v>2020</v>
      </c>
      <c r="T636" s="9" t="s">
        <v>50</v>
      </c>
      <c r="U636" s="9" t="s">
        <v>18</v>
      </c>
      <c r="V636" s="9">
        <v>0</v>
      </c>
      <c r="W636" s="9" t="s">
        <v>32</v>
      </c>
      <c r="X636" s="9">
        <v>0</v>
      </c>
      <c r="Y636" s="9">
        <v>1</v>
      </c>
      <c r="Z636" s="9">
        <v>0</v>
      </c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</row>
    <row r="637" spans="1:47" ht="12.75">
      <c r="A637" s="8" t="str">
        <f t="shared" si="72"/>
        <v>2020Miguel Ángel Acevedo</v>
      </c>
      <c r="B637" s="8" t="str">
        <f t="shared" si="73"/>
        <v>noMiguel Ángel Acevedo</v>
      </c>
      <c r="C637" s="8" t="str">
        <f t="shared" si="74"/>
        <v>noMiguel Ángel Acevedo</v>
      </c>
      <c r="D637" s="8" t="str">
        <f t="shared" si="75"/>
        <v>noMiguel Ángel Acevedo</v>
      </c>
      <c r="E637" s="8" t="str">
        <f t="shared" si="76"/>
        <v>noMiguel Ángel Acevedo</v>
      </c>
      <c r="F637" s="8" t="str">
        <f t="shared" si="77"/>
        <v>noMiguel Ángel Acevedo</v>
      </c>
      <c r="G637" s="14">
        <v>24</v>
      </c>
      <c r="H637" s="10" t="s">
        <v>870</v>
      </c>
      <c r="I637" s="9" t="s">
        <v>881</v>
      </c>
      <c r="J637" s="11">
        <v>43767</v>
      </c>
      <c r="K637" s="9" t="s">
        <v>889</v>
      </c>
      <c r="L637" s="9" t="s">
        <v>883</v>
      </c>
      <c r="M637" s="25">
        <v>2019</v>
      </c>
      <c r="N637" s="21" t="str">
        <f t="shared" si="78"/>
        <v>no</v>
      </c>
      <c r="O637" s="21" t="str">
        <f>IF(AND($M637&lt;=O$1,$T637&gt;=O$1),O$1,"no")</f>
        <v>no</v>
      </c>
      <c r="P637" s="21" t="str">
        <f>IF(AND($M637&lt;=P$1,$T637&gt;=P$1),P$1,"no")</f>
        <v>no</v>
      </c>
      <c r="Q637" s="21" t="str">
        <f>IF(AND($M637&lt;=Q$1,$T637&gt;=Q$1),Q$1,"no")</f>
        <v>no</v>
      </c>
      <c r="R637" s="21" t="str">
        <f t="shared" si="79"/>
        <v>no</v>
      </c>
      <c r="S637" s="21">
        <f>IF(AND($M637&lt;=S$1,$T637&gt;=S$1),S$1,"no")</f>
        <v>2020</v>
      </c>
      <c r="T637" s="9" t="s">
        <v>50</v>
      </c>
      <c r="U637" s="9" t="s">
        <v>18</v>
      </c>
      <c r="V637" s="9">
        <v>0</v>
      </c>
      <c r="W637" s="9" t="s">
        <v>874</v>
      </c>
      <c r="X637" s="9">
        <v>0</v>
      </c>
      <c r="Y637" s="9">
        <v>1</v>
      </c>
      <c r="Z637" s="9">
        <v>0</v>
      </c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</row>
    <row r="638" spans="1:47" ht="12.75">
      <c r="A638" s="8" t="str">
        <f t="shared" si="72"/>
        <v>2020María Carolina Vargas Aignasse</v>
      </c>
      <c r="B638" s="8" t="str">
        <f t="shared" si="73"/>
        <v>noMaría Carolina Vargas Aignasse</v>
      </c>
      <c r="C638" s="8" t="str">
        <f t="shared" si="74"/>
        <v>noMaría Carolina Vargas Aignasse</v>
      </c>
      <c r="D638" s="8" t="str">
        <f t="shared" si="75"/>
        <v>noMaría Carolina Vargas Aignasse</v>
      </c>
      <c r="E638" s="8" t="str">
        <f t="shared" si="76"/>
        <v>noMaría Carolina Vargas Aignasse</v>
      </c>
      <c r="F638" s="8" t="str">
        <f t="shared" si="77"/>
        <v>noMaría Carolina Vargas Aignasse</v>
      </c>
      <c r="G638" s="14">
        <v>24</v>
      </c>
      <c r="H638" s="10" t="s">
        <v>870</v>
      </c>
      <c r="I638" s="9" t="s">
        <v>881</v>
      </c>
      <c r="J638" s="11">
        <v>43767</v>
      </c>
      <c r="K638" s="9" t="s">
        <v>890</v>
      </c>
      <c r="L638" s="9" t="s">
        <v>883</v>
      </c>
      <c r="M638" s="25">
        <v>2019</v>
      </c>
      <c r="N638" s="21" t="str">
        <f t="shared" si="78"/>
        <v>no</v>
      </c>
      <c r="O638" s="21" t="str">
        <f>IF(AND($M638&lt;=O$1,$T638&gt;=O$1),O$1,"no")</f>
        <v>no</v>
      </c>
      <c r="P638" s="21" t="str">
        <f>IF(AND($M638&lt;=P$1,$T638&gt;=P$1),P$1,"no")</f>
        <v>no</v>
      </c>
      <c r="Q638" s="21" t="str">
        <f>IF(AND($M638&lt;=Q$1,$T638&gt;=Q$1),Q$1,"no")</f>
        <v>no</v>
      </c>
      <c r="R638" s="21" t="str">
        <f t="shared" si="79"/>
        <v>no</v>
      </c>
      <c r="S638" s="21">
        <f>IF(AND($M638&lt;=S$1,$T638&gt;=S$1),S$1,"no")</f>
        <v>2020</v>
      </c>
      <c r="T638" s="9" t="s">
        <v>50</v>
      </c>
      <c r="U638" s="9" t="s">
        <v>34</v>
      </c>
      <c r="V638" s="9">
        <v>1</v>
      </c>
      <c r="W638" s="9" t="s">
        <v>112</v>
      </c>
      <c r="X638" s="9">
        <v>0</v>
      </c>
      <c r="Y638" s="9">
        <v>1</v>
      </c>
      <c r="Z638" s="9">
        <v>0</v>
      </c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</row>
    <row r="639" spans="1:47" ht="12.75">
      <c r="A639" s="8" t="str">
        <f t="shared" si="72"/>
        <v>2020Juan Pablo Lichtmajer</v>
      </c>
      <c r="B639" s="8" t="str">
        <f t="shared" si="73"/>
        <v>noJuan Pablo Lichtmajer</v>
      </c>
      <c r="C639" s="8" t="str">
        <f t="shared" si="74"/>
        <v>noJuan Pablo Lichtmajer</v>
      </c>
      <c r="D639" s="8" t="str">
        <f t="shared" si="75"/>
        <v>noJuan Pablo Lichtmajer</v>
      </c>
      <c r="E639" s="8" t="str">
        <f t="shared" si="76"/>
        <v>noJuan Pablo Lichtmajer</v>
      </c>
      <c r="F639" s="8" t="str">
        <f t="shared" si="77"/>
        <v>noJuan Pablo Lichtmajer</v>
      </c>
      <c r="G639" s="14">
        <v>24</v>
      </c>
      <c r="H639" s="10" t="s">
        <v>870</v>
      </c>
      <c r="I639" s="9" t="s">
        <v>881</v>
      </c>
      <c r="J639" s="11">
        <v>43767</v>
      </c>
      <c r="K639" s="9" t="s">
        <v>891</v>
      </c>
      <c r="L639" s="9" t="s">
        <v>883</v>
      </c>
      <c r="M639" s="25">
        <v>2019</v>
      </c>
      <c r="N639" s="21" t="str">
        <f t="shared" si="78"/>
        <v>no</v>
      </c>
      <c r="O639" s="21" t="str">
        <f>IF(AND($M639&lt;=O$1,$T639&gt;=O$1),O$1,"no")</f>
        <v>no</v>
      </c>
      <c r="P639" s="21" t="str">
        <f>IF(AND($M639&lt;=P$1,$T639&gt;=P$1),P$1,"no")</f>
        <v>no</v>
      </c>
      <c r="Q639" s="21" t="str">
        <f>IF(AND($M639&lt;=Q$1,$T639&gt;=Q$1),Q$1,"no")</f>
        <v>no</v>
      </c>
      <c r="R639" s="21" t="str">
        <f t="shared" si="79"/>
        <v>no</v>
      </c>
      <c r="S639" s="21">
        <f>IF(AND($M639&lt;=S$1,$T639&gt;=S$1),S$1,"no")</f>
        <v>2020</v>
      </c>
      <c r="T639" s="9" t="s">
        <v>50</v>
      </c>
      <c r="U639" s="9" t="s">
        <v>18</v>
      </c>
      <c r="V639" s="9">
        <v>0</v>
      </c>
      <c r="W639" s="9" t="s">
        <v>27</v>
      </c>
      <c r="X639" s="9">
        <v>0</v>
      </c>
      <c r="Y639" s="9">
        <v>1</v>
      </c>
      <c r="Z639" s="9">
        <v>0</v>
      </c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</row>
    <row r="640" spans="1:47" ht="12.75">
      <c r="A640" s="8" t="str">
        <f t="shared" si="72"/>
        <v>2020Silvia Laura Pérez</v>
      </c>
      <c r="B640" s="8" t="str">
        <f t="shared" si="73"/>
        <v>noSilvia Laura Pérez</v>
      </c>
      <c r="C640" s="8" t="str">
        <f t="shared" si="74"/>
        <v>noSilvia Laura Pérez</v>
      </c>
      <c r="D640" s="8" t="str">
        <f t="shared" si="75"/>
        <v>noSilvia Laura Pérez</v>
      </c>
      <c r="E640" s="8" t="str">
        <f t="shared" si="76"/>
        <v>noSilvia Laura Pérez</v>
      </c>
      <c r="F640" s="8" t="str">
        <f t="shared" si="77"/>
        <v>noSilvia Laura Pérez</v>
      </c>
      <c r="G640" s="14">
        <v>24</v>
      </c>
      <c r="H640" s="10" t="s">
        <v>870</v>
      </c>
      <c r="I640" s="9" t="s">
        <v>881</v>
      </c>
      <c r="J640" s="11">
        <v>43767</v>
      </c>
      <c r="K640" s="9" t="s">
        <v>892</v>
      </c>
      <c r="L640" s="9" t="s">
        <v>883</v>
      </c>
      <c r="M640" s="25">
        <v>2019</v>
      </c>
      <c r="N640" s="21" t="str">
        <f t="shared" si="78"/>
        <v>no</v>
      </c>
      <c r="O640" s="21" t="str">
        <f>IF(AND($M640&lt;=O$1,$T640&gt;=O$1),O$1,"no")</f>
        <v>no</v>
      </c>
      <c r="P640" s="21" t="str">
        <f>IF(AND($M640&lt;=P$1,$T640&gt;=P$1),P$1,"no")</f>
        <v>no</v>
      </c>
      <c r="Q640" s="21" t="str">
        <f>IF(AND($M640&lt;=Q$1,$T640&gt;=Q$1),Q$1,"no")</f>
        <v>no</v>
      </c>
      <c r="R640" s="21" t="str">
        <f t="shared" si="79"/>
        <v>no</v>
      </c>
      <c r="S640" s="21">
        <f>IF(AND($M640&lt;=S$1,$T640&gt;=S$1),S$1,"no")</f>
        <v>2020</v>
      </c>
      <c r="T640" s="9" t="s">
        <v>50</v>
      </c>
      <c r="U640" s="9" t="s">
        <v>34</v>
      </c>
      <c r="V640" s="9">
        <v>1</v>
      </c>
      <c r="W640" s="9" t="s">
        <v>122</v>
      </c>
      <c r="X640" s="9">
        <v>0</v>
      </c>
      <c r="Y640" s="9">
        <v>0</v>
      </c>
      <c r="Z640" s="9">
        <v>1</v>
      </c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</row>
    <row r="641" spans="7:47" ht="12.75">
      <c r="G641" s="9"/>
      <c r="H641" s="10"/>
      <c r="I641" s="9"/>
      <c r="J641" s="11"/>
      <c r="K641" s="9"/>
      <c r="L641" s="9"/>
      <c r="M641" s="23"/>
      <c r="N641" s="23"/>
      <c r="O641" s="22"/>
      <c r="P641" s="22"/>
      <c r="Q641" s="22"/>
      <c r="R641" s="22"/>
      <c r="S641" s="22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</row>
    <row r="642" spans="7:47" ht="12.75">
      <c r="G642" s="9"/>
      <c r="H642" s="10"/>
      <c r="I642" s="10"/>
      <c r="J642" s="10"/>
      <c r="K642" s="10"/>
      <c r="L642" s="10"/>
      <c r="M642" s="23"/>
      <c r="N642" s="23"/>
      <c r="O642" s="22"/>
      <c r="P642" s="22"/>
      <c r="Q642" s="22"/>
      <c r="R642" s="22"/>
      <c r="S642" s="22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</row>
    <row r="643" spans="7:47" ht="12.75">
      <c r="G643" s="9"/>
      <c r="H643" s="10"/>
      <c r="I643" s="10"/>
      <c r="J643" s="10"/>
      <c r="K643" s="10"/>
      <c r="L643" s="10"/>
      <c r="M643" s="23"/>
      <c r="N643" s="23"/>
      <c r="O643" s="22"/>
      <c r="P643" s="22"/>
      <c r="Q643" s="22"/>
      <c r="R643" s="22"/>
      <c r="S643" s="22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</row>
    <row r="644" spans="7:47" ht="12.75">
      <c r="G644" s="9"/>
      <c r="H644" s="10"/>
      <c r="I644" s="10"/>
      <c r="J644" s="10"/>
      <c r="K644" s="10"/>
      <c r="L644" s="10"/>
      <c r="M644" s="23"/>
      <c r="N644" s="23"/>
      <c r="O644" s="22"/>
      <c r="P644" s="22"/>
      <c r="Q644" s="22"/>
      <c r="R644" s="22"/>
      <c r="S644" s="22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</row>
    <row r="645" spans="7:47" ht="12.75">
      <c r="G645" s="9"/>
      <c r="H645" s="10"/>
      <c r="I645" s="10"/>
      <c r="J645" s="10"/>
      <c r="K645" s="10"/>
      <c r="L645" s="10"/>
      <c r="M645" s="23"/>
      <c r="N645" s="23"/>
      <c r="O645" s="22"/>
      <c r="P645" s="22"/>
      <c r="Q645" s="22"/>
      <c r="R645" s="22"/>
      <c r="S645" s="22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</row>
    <row r="646" spans="7:47" ht="12.75">
      <c r="G646" s="9"/>
      <c r="H646" s="10"/>
      <c r="I646" s="10"/>
      <c r="J646" s="10"/>
      <c r="K646" s="10"/>
      <c r="L646" s="10"/>
      <c r="M646" s="23"/>
      <c r="N646" s="23"/>
      <c r="O646" s="22"/>
      <c r="P646" s="22"/>
      <c r="Q646" s="22"/>
      <c r="R646" s="22"/>
      <c r="S646" s="22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</row>
    <row r="647" spans="7:47" ht="12.75">
      <c r="G647" s="9"/>
      <c r="H647" s="10"/>
      <c r="I647" s="10"/>
      <c r="J647" s="10"/>
      <c r="K647" s="10"/>
      <c r="L647" s="10"/>
      <c r="M647" s="23"/>
      <c r="N647" s="23"/>
      <c r="O647" s="22"/>
      <c r="P647" s="22"/>
      <c r="Q647" s="22"/>
      <c r="R647" s="22"/>
      <c r="S647" s="22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</row>
    <row r="648" spans="7:47" ht="12.75">
      <c r="G648" s="9"/>
      <c r="H648" s="10"/>
      <c r="I648" s="10"/>
      <c r="J648" s="10"/>
      <c r="K648" s="10"/>
      <c r="L648" s="10"/>
      <c r="M648" s="23"/>
      <c r="N648" s="23"/>
      <c r="O648" s="22"/>
      <c r="P648" s="22"/>
      <c r="Q648" s="22"/>
      <c r="R648" s="22"/>
      <c r="S648" s="22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</row>
    <row r="649" spans="7:47" ht="12.75">
      <c r="G649" s="9"/>
      <c r="H649" s="10"/>
      <c r="I649" s="10"/>
      <c r="J649" s="10"/>
      <c r="K649" s="10"/>
      <c r="L649" s="10"/>
      <c r="M649" s="23"/>
      <c r="N649" s="23"/>
      <c r="O649" s="22"/>
      <c r="P649" s="22"/>
      <c r="Q649" s="22"/>
      <c r="R649" s="22"/>
      <c r="S649" s="22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</row>
    <row r="650" spans="7:47" ht="12.75">
      <c r="G650" s="9"/>
      <c r="H650" s="10"/>
      <c r="I650" s="10"/>
      <c r="J650" s="10"/>
      <c r="K650" s="10"/>
      <c r="L650" s="10"/>
      <c r="M650" s="23"/>
      <c r="N650" s="23"/>
      <c r="O650" s="22"/>
      <c r="P650" s="22"/>
      <c r="Q650" s="22"/>
      <c r="R650" s="22"/>
      <c r="S650" s="22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</row>
    <row r="651" spans="7:47" ht="12.75">
      <c r="G651" s="9"/>
      <c r="H651" s="10"/>
      <c r="I651" s="10"/>
      <c r="J651" s="10"/>
      <c r="K651" s="10"/>
      <c r="L651" s="10"/>
      <c r="M651" s="23"/>
      <c r="N651" s="23"/>
      <c r="O651" s="22"/>
      <c r="P651" s="22"/>
      <c r="Q651" s="22"/>
      <c r="R651" s="22"/>
      <c r="S651" s="22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</row>
    <row r="652" spans="7:47" ht="12.75">
      <c r="G652" s="9"/>
      <c r="H652" s="10"/>
      <c r="I652" s="10"/>
      <c r="J652" s="10"/>
      <c r="K652" s="10"/>
      <c r="L652" s="10"/>
      <c r="M652" s="23"/>
      <c r="N652" s="23"/>
      <c r="O652" s="22"/>
      <c r="P652" s="22"/>
      <c r="Q652" s="22"/>
      <c r="R652" s="22"/>
      <c r="S652" s="22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</row>
    <row r="653" spans="7:47" ht="12.75">
      <c r="G653" s="9"/>
      <c r="H653" s="10"/>
      <c r="I653" s="10"/>
      <c r="J653" s="10"/>
      <c r="K653" s="10"/>
      <c r="L653" s="10"/>
      <c r="M653" s="23"/>
      <c r="N653" s="23"/>
      <c r="O653" s="22"/>
      <c r="P653" s="22"/>
      <c r="Q653" s="22"/>
      <c r="R653" s="22"/>
      <c r="S653" s="22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</row>
    <row r="654" spans="7:47" ht="12.75">
      <c r="G654" s="9"/>
      <c r="H654" s="10"/>
      <c r="I654" s="10"/>
      <c r="J654" s="10"/>
      <c r="K654" s="10"/>
      <c r="L654" s="10"/>
      <c r="M654" s="23"/>
      <c r="N654" s="23"/>
      <c r="O654" s="23"/>
      <c r="P654" s="23"/>
      <c r="Q654" s="23"/>
      <c r="R654" s="23"/>
      <c r="S654" s="23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</row>
    <row r="655" spans="7:47" ht="12.75">
      <c r="G655" s="9"/>
      <c r="H655" s="10"/>
      <c r="I655" s="10"/>
      <c r="J655" s="10"/>
      <c r="K655" s="10"/>
      <c r="L655" s="10"/>
      <c r="M655" s="23"/>
      <c r="N655" s="23"/>
      <c r="O655" s="23"/>
      <c r="P655" s="23"/>
      <c r="Q655" s="23"/>
      <c r="R655" s="23"/>
      <c r="S655" s="23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</row>
    <row r="656" spans="7:47" ht="12.75">
      <c r="G656" s="9"/>
      <c r="H656" s="10"/>
      <c r="I656" s="10"/>
      <c r="J656" s="10"/>
      <c r="K656" s="10"/>
      <c r="L656" s="10"/>
      <c r="M656" s="23"/>
      <c r="N656" s="23"/>
      <c r="O656" s="23"/>
      <c r="P656" s="23"/>
      <c r="Q656" s="23"/>
      <c r="R656" s="23"/>
      <c r="S656" s="23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</row>
    <row r="657" spans="7:47" ht="12.75">
      <c r="G657" s="9"/>
      <c r="H657" s="10"/>
      <c r="I657" s="10"/>
      <c r="J657" s="10"/>
      <c r="K657" s="10"/>
      <c r="L657" s="10"/>
      <c r="M657" s="23"/>
      <c r="N657" s="23"/>
      <c r="O657" s="23"/>
      <c r="P657" s="23"/>
      <c r="Q657" s="23"/>
      <c r="R657" s="23"/>
      <c r="S657" s="23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</row>
    <row r="658" spans="7:47" ht="12.75">
      <c r="G658" s="9"/>
      <c r="H658" s="10"/>
      <c r="I658" s="10"/>
      <c r="J658" s="10"/>
      <c r="K658" s="10"/>
      <c r="L658" s="10"/>
      <c r="M658" s="23"/>
      <c r="N658" s="23"/>
      <c r="O658" s="23"/>
      <c r="P658" s="23"/>
      <c r="Q658" s="23"/>
      <c r="R658" s="23"/>
      <c r="S658" s="23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</row>
    <row r="659" spans="7:47" ht="12.75">
      <c r="G659" s="9"/>
      <c r="H659" s="10"/>
      <c r="I659" s="10"/>
      <c r="J659" s="10"/>
      <c r="K659" s="10"/>
      <c r="L659" s="10"/>
      <c r="M659" s="23"/>
      <c r="N659" s="23"/>
      <c r="O659" s="23"/>
      <c r="P659" s="23"/>
      <c r="Q659" s="23"/>
      <c r="R659" s="23"/>
      <c r="S659" s="23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</row>
    <row r="660" spans="7:47" ht="12.75">
      <c r="G660" s="9"/>
      <c r="H660" s="10"/>
      <c r="I660" s="10"/>
      <c r="J660" s="10"/>
      <c r="K660" s="10"/>
      <c r="L660" s="10"/>
      <c r="M660" s="23"/>
      <c r="N660" s="23"/>
      <c r="O660" s="23"/>
      <c r="P660" s="23"/>
      <c r="Q660" s="23"/>
      <c r="R660" s="23"/>
      <c r="S660" s="23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</row>
    <row r="661" spans="7:47" ht="12.75">
      <c r="G661" s="9"/>
      <c r="H661" s="10"/>
      <c r="I661" s="10"/>
      <c r="J661" s="10"/>
      <c r="K661" s="10"/>
      <c r="L661" s="10"/>
      <c r="M661" s="23"/>
      <c r="N661" s="23"/>
      <c r="O661" s="23"/>
      <c r="P661" s="23"/>
      <c r="Q661" s="23"/>
      <c r="R661" s="23"/>
      <c r="S661" s="23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</row>
    <row r="662" spans="7:47" ht="12.75">
      <c r="G662" s="9"/>
      <c r="H662" s="10"/>
      <c r="I662" s="10"/>
      <c r="J662" s="10"/>
      <c r="K662" s="10"/>
      <c r="L662" s="10"/>
      <c r="M662" s="23"/>
      <c r="N662" s="23"/>
      <c r="O662" s="23"/>
      <c r="P662" s="23"/>
      <c r="Q662" s="23"/>
      <c r="R662" s="23"/>
      <c r="S662" s="23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</row>
    <row r="663" spans="7:47" ht="12.75">
      <c r="G663" s="9"/>
      <c r="H663" s="10"/>
      <c r="I663" s="10"/>
      <c r="J663" s="10"/>
      <c r="K663" s="10"/>
      <c r="L663" s="10"/>
      <c r="M663" s="23"/>
      <c r="N663" s="23"/>
      <c r="O663" s="23"/>
      <c r="P663" s="23"/>
      <c r="Q663" s="23"/>
      <c r="R663" s="23"/>
      <c r="S663" s="23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</row>
    <row r="664" spans="7:47" ht="12.75">
      <c r="G664" s="9"/>
      <c r="H664" s="10"/>
      <c r="I664" s="10"/>
      <c r="J664" s="10"/>
      <c r="K664" s="10"/>
      <c r="L664" s="10"/>
      <c r="M664" s="23"/>
      <c r="N664" s="23"/>
      <c r="O664" s="23"/>
      <c r="P664" s="23"/>
      <c r="Q664" s="23"/>
      <c r="R664" s="23"/>
      <c r="S664" s="23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</row>
    <row r="665" spans="7:47" ht="12.75">
      <c r="G665" s="9"/>
      <c r="H665" s="10"/>
      <c r="I665" s="10"/>
      <c r="J665" s="10"/>
      <c r="K665" s="10"/>
      <c r="L665" s="10"/>
      <c r="M665" s="23"/>
      <c r="N665" s="23"/>
      <c r="O665" s="23"/>
      <c r="P665" s="23"/>
      <c r="Q665" s="23"/>
      <c r="R665" s="23"/>
      <c r="S665" s="23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</row>
    <row r="666" spans="7:47" ht="12.75">
      <c r="G666" s="9"/>
      <c r="H666" s="10"/>
      <c r="I666" s="10"/>
      <c r="J666" s="10"/>
      <c r="K666" s="10"/>
      <c r="L666" s="10"/>
      <c r="M666" s="23"/>
      <c r="N666" s="23"/>
      <c r="O666" s="23"/>
      <c r="P666" s="23"/>
      <c r="Q666" s="23"/>
      <c r="R666" s="23"/>
      <c r="S666" s="23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</row>
    <row r="667" spans="7:47" ht="12.75">
      <c r="G667" s="9"/>
      <c r="H667" s="10"/>
      <c r="I667" s="10"/>
      <c r="J667" s="10"/>
      <c r="K667" s="10"/>
      <c r="L667" s="10"/>
      <c r="M667" s="23"/>
      <c r="N667" s="23"/>
      <c r="O667" s="23"/>
      <c r="P667" s="23"/>
      <c r="Q667" s="23"/>
      <c r="R667" s="23"/>
      <c r="S667" s="23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</row>
    <row r="668" spans="7:47" ht="12.75">
      <c r="G668" s="9"/>
      <c r="H668" s="10"/>
      <c r="I668" s="10"/>
      <c r="J668" s="10"/>
      <c r="K668" s="10"/>
      <c r="L668" s="10"/>
      <c r="M668" s="23"/>
      <c r="N668" s="23"/>
      <c r="O668" s="23"/>
      <c r="P668" s="23"/>
      <c r="Q668" s="23"/>
      <c r="R668" s="23"/>
      <c r="S668" s="23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</row>
    <row r="669" spans="7:47" ht="12.75">
      <c r="G669" s="9"/>
      <c r="H669" s="10"/>
      <c r="I669" s="10"/>
      <c r="J669" s="10"/>
      <c r="K669" s="10"/>
      <c r="L669" s="10"/>
      <c r="M669" s="23"/>
      <c r="N669" s="23"/>
      <c r="O669" s="23"/>
      <c r="P669" s="23"/>
      <c r="Q669" s="23"/>
      <c r="R669" s="23"/>
      <c r="S669" s="23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</row>
    <row r="670" spans="7:47" ht="12.75">
      <c r="G670" s="9"/>
      <c r="H670" s="10"/>
      <c r="I670" s="10"/>
      <c r="J670" s="10"/>
      <c r="K670" s="10"/>
      <c r="L670" s="10"/>
      <c r="M670" s="23"/>
      <c r="N670" s="23"/>
      <c r="O670" s="23"/>
      <c r="P670" s="23"/>
      <c r="Q670" s="23"/>
      <c r="R670" s="23"/>
      <c r="S670" s="23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</row>
    <row r="671" spans="7:47" ht="12.75">
      <c r="G671" s="9"/>
      <c r="H671" s="10"/>
      <c r="I671" s="10"/>
      <c r="J671" s="10"/>
      <c r="K671" s="10"/>
      <c r="L671" s="10"/>
      <c r="M671" s="23"/>
      <c r="N671" s="23"/>
      <c r="O671" s="23"/>
      <c r="P671" s="23"/>
      <c r="Q671" s="23"/>
      <c r="R671" s="23"/>
      <c r="S671" s="23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</row>
    <row r="672" spans="7:47" ht="12.75">
      <c r="G672" s="9"/>
      <c r="H672" s="10"/>
      <c r="I672" s="10"/>
      <c r="J672" s="10"/>
      <c r="K672" s="10"/>
      <c r="L672" s="10"/>
      <c r="M672" s="23"/>
      <c r="N672" s="23"/>
      <c r="O672" s="23"/>
      <c r="P672" s="23"/>
      <c r="Q672" s="23"/>
      <c r="R672" s="23"/>
      <c r="S672" s="23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</row>
    <row r="673" spans="7:47" ht="12.75">
      <c r="G673" s="9"/>
      <c r="H673" s="10"/>
      <c r="I673" s="10"/>
      <c r="J673" s="10"/>
      <c r="K673" s="10"/>
      <c r="L673" s="10"/>
      <c r="M673" s="23"/>
      <c r="N673" s="23"/>
      <c r="O673" s="23"/>
      <c r="P673" s="23"/>
      <c r="Q673" s="23"/>
      <c r="R673" s="23"/>
      <c r="S673" s="23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</row>
    <row r="674" spans="7:47" ht="12.75">
      <c r="G674" s="9"/>
      <c r="H674" s="10"/>
      <c r="I674" s="10"/>
      <c r="J674" s="10"/>
      <c r="K674" s="10"/>
      <c r="L674" s="10"/>
      <c r="M674" s="23"/>
      <c r="N674" s="23"/>
      <c r="O674" s="23"/>
      <c r="P674" s="23"/>
      <c r="Q674" s="23"/>
      <c r="R674" s="23"/>
      <c r="S674" s="23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</row>
    <row r="675" spans="7:47" ht="12.75">
      <c r="G675" s="9"/>
      <c r="H675" s="10"/>
      <c r="I675" s="10"/>
      <c r="J675" s="10"/>
      <c r="K675" s="10"/>
      <c r="L675" s="10"/>
      <c r="M675" s="23"/>
      <c r="N675" s="23"/>
      <c r="O675" s="23"/>
      <c r="P675" s="23"/>
      <c r="Q675" s="23"/>
      <c r="R675" s="23"/>
      <c r="S675" s="23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</row>
    <row r="676" spans="7:47" ht="12.75">
      <c r="G676" s="9"/>
      <c r="H676" s="10"/>
      <c r="I676" s="10"/>
      <c r="J676" s="10"/>
      <c r="K676" s="10"/>
      <c r="L676" s="10"/>
      <c r="M676" s="23"/>
      <c r="N676" s="23"/>
      <c r="O676" s="23"/>
      <c r="P676" s="23"/>
      <c r="Q676" s="23"/>
      <c r="R676" s="23"/>
      <c r="S676" s="23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</row>
    <row r="677" spans="7:47" ht="12.75">
      <c r="G677" s="9"/>
      <c r="H677" s="10"/>
      <c r="I677" s="10"/>
      <c r="J677" s="10"/>
      <c r="K677" s="10"/>
      <c r="L677" s="10"/>
      <c r="M677" s="23"/>
      <c r="N677" s="23"/>
      <c r="O677" s="23"/>
      <c r="P677" s="23"/>
      <c r="Q677" s="23"/>
      <c r="R677" s="23"/>
      <c r="S677" s="23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</row>
    <row r="678" spans="7:47" ht="12.75">
      <c r="G678" s="9"/>
      <c r="H678" s="10"/>
      <c r="I678" s="10"/>
      <c r="J678" s="10"/>
      <c r="K678" s="10"/>
      <c r="L678" s="10"/>
      <c r="M678" s="23"/>
      <c r="N678" s="23"/>
      <c r="O678" s="23"/>
      <c r="P678" s="23"/>
      <c r="Q678" s="23"/>
      <c r="R678" s="23"/>
      <c r="S678" s="23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</row>
    <row r="679" spans="7:47" ht="12.75">
      <c r="G679" s="9"/>
      <c r="H679" s="10"/>
      <c r="I679" s="10"/>
      <c r="J679" s="10"/>
      <c r="K679" s="10"/>
      <c r="L679" s="10"/>
      <c r="M679" s="23"/>
      <c r="N679" s="23"/>
      <c r="O679" s="23"/>
      <c r="P679" s="23"/>
      <c r="Q679" s="23"/>
      <c r="R679" s="23"/>
      <c r="S679" s="23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</row>
    <row r="680" spans="7:47" ht="12.75">
      <c r="G680" s="9"/>
      <c r="H680" s="10"/>
      <c r="I680" s="10"/>
      <c r="J680" s="10"/>
      <c r="K680" s="10"/>
      <c r="L680" s="10"/>
      <c r="M680" s="23"/>
      <c r="N680" s="23"/>
      <c r="O680" s="23"/>
      <c r="P680" s="23"/>
      <c r="Q680" s="23"/>
      <c r="R680" s="23"/>
      <c r="S680" s="23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</row>
    <row r="681" spans="7:47" ht="12.75">
      <c r="G681" s="9"/>
      <c r="H681" s="10"/>
      <c r="I681" s="10"/>
      <c r="J681" s="10"/>
      <c r="K681" s="10"/>
      <c r="L681" s="10"/>
      <c r="M681" s="23"/>
      <c r="N681" s="23"/>
      <c r="O681" s="23"/>
      <c r="P681" s="23"/>
      <c r="Q681" s="23"/>
      <c r="R681" s="23"/>
      <c r="S681" s="23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</row>
    <row r="682" spans="7:47" ht="12.75">
      <c r="G682" s="9"/>
      <c r="H682" s="10"/>
      <c r="I682" s="10"/>
      <c r="J682" s="10"/>
      <c r="K682" s="10"/>
      <c r="L682" s="10"/>
      <c r="M682" s="23"/>
      <c r="N682" s="23"/>
      <c r="O682" s="23"/>
      <c r="P682" s="23"/>
      <c r="Q682" s="23"/>
      <c r="R682" s="23"/>
      <c r="S682" s="23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</row>
    <row r="683" spans="7:47" ht="12.75">
      <c r="G683" s="9"/>
      <c r="H683" s="10"/>
      <c r="I683" s="10"/>
      <c r="J683" s="10"/>
      <c r="K683" s="10"/>
      <c r="L683" s="10"/>
      <c r="M683" s="23"/>
      <c r="N683" s="23"/>
      <c r="O683" s="23"/>
      <c r="P683" s="23"/>
      <c r="Q683" s="23"/>
      <c r="R683" s="23"/>
      <c r="S683" s="23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</row>
    <row r="684" spans="7:47" ht="12.75">
      <c r="G684" s="9"/>
      <c r="H684" s="10"/>
      <c r="I684" s="10"/>
      <c r="J684" s="10"/>
      <c r="K684" s="10"/>
      <c r="L684" s="10"/>
      <c r="M684" s="23"/>
      <c r="N684" s="23"/>
      <c r="O684" s="23"/>
      <c r="P684" s="23"/>
      <c r="Q684" s="23"/>
      <c r="R684" s="23"/>
      <c r="S684" s="23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</row>
    <row r="685" spans="7:47" ht="12.75">
      <c r="G685" s="9"/>
      <c r="H685" s="10"/>
      <c r="I685" s="10"/>
      <c r="J685" s="10"/>
      <c r="K685" s="10"/>
      <c r="L685" s="10"/>
      <c r="M685" s="23"/>
      <c r="N685" s="23"/>
      <c r="O685" s="23"/>
      <c r="P685" s="23"/>
      <c r="Q685" s="23"/>
      <c r="R685" s="23"/>
      <c r="S685" s="23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</row>
    <row r="686" spans="7:47" ht="12.75">
      <c r="G686" s="9"/>
      <c r="H686" s="10"/>
      <c r="I686" s="10"/>
      <c r="J686" s="10"/>
      <c r="K686" s="10"/>
      <c r="L686" s="10"/>
      <c r="M686" s="23"/>
      <c r="N686" s="23"/>
      <c r="O686" s="23"/>
      <c r="P686" s="23"/>
      <c r="Q686" s="23"/>
      <c r="R686" s="23"/>
      <c r="S686" s="23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</row>
    <row r="687" spans="7:47" ht="12.75">
      <c r="G687" s="9"/>
      <c r="H687" s="10"/>
      <c r="I687" s="10"/>
      <c r="J687" s="10"/>
      <c r="K687" s="10"/>
      <c r="L687" s="10"/>
      <c r="M687" s="23"/>
      <c r="N687" s="23"/>
      <c r="O687" s="23"/>
      <c r="P687" s="23"/>
      <c r="Q687" s="23"/>
      <c r="R687" s="23"/>
      <c r="S687" s="23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</row>
    <row r="688" spans="7:47" ht="12.75">
      <c r="G688" s="9"/>
      <c r="H688" s="10"/>
      <c r="I688" s="10"/>
      <c r="J688" s="10"/>
      <c r="K688" s="10"/>
      <c r="L688" s="10"/>
      <c r="M688" s="23"/>
      <c r="N688" s="23"/>
      <c r="O688" s="23"/>
      <c r="P688" s="23"/>
      <c r="Q688" s="23"/>
      <c r="R688" s="23"/>
      <c r="S688" s="23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</row>
    <row r="689" spans="7:47" ht="12.75">
      <c r="G689" s="9"/>
      <c r="H689" s="10"/>
      <c r="I689" s="10"/>
      <c r="J689" s="10"/>
      <c r="K689" s="10"/>
      <c r="L689" s="10"/>
      <c r="M689" s="23"/>
      <c r="N689" s="23"/>
      <c r="O689" s="23"/>
      <c r="P689" s="23"/>
      <c r="Q689" s="23"/>
      <c r="R689" s="23"/>
      <c r="S689" s="23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</row>
    <row r="690" spans="7:47" ht="12.75">
      <c r="G690" s="9"/>
      <c r="H690" s="10"/>
      <c r="I690" s="10"/>
      <c r="J690" s="10"/>
      <c r="K690" s="10"/>
      <c r="L690" s="10"/>
      <c r="M690" s="23"/>
      <c r="N690" s="23"/>
      <c r="O690" s="23"/>
      <c r="P690" s="23"/>
      <c r="Q690" s="23"/>
      <c r="R690" s="23"/>
      <c r="S690" s="23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</row>
    <row r="691" spans="7:47" ht="12.75">
      <c r="G691" s="9"/>
      <c r="H691" s="10"/>
      <c r="I691" s="10"/>
      <c r="J691" s="10"/>
      <c r="K691" s="10"/>
      <c r="L691" s="10"/>
      <c r="M691" s="23"/>
      <c r="N691" s="23"/>
      <c r="O691" s="23"/>
      <c r="P691" s="23"/>
      <c r="Q691" s="23"/>
      <c r="R691" s="23"/>
      <c r="S691" s="23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</row>
    <row r="692" spans="7:47" ht="12.75">
      <c r="G692" s="9"/>
      <c r="H692" s="10"/>
      <c r="I692" s="10"/>
      <c r="J692" s="10"/>
      <c r="K692" s="10"/>
      <c r="L692" s="10"/>
      <c r="M692" s="23"/>
      <c r="N692" s="23"/>
      <c r="O692" s="23"/>
      <c r="P692" s="23"/>
      <c r="Q692" s="23"/>
      <c r="R692" s="23"/>
      <c r="S692" s="23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</row>
    <row r="693" spans="7:47" ht="12.75">
      <c r="G693" s="9"/>
      <c r="H693" s="10"/>
      <c r="I693" s="10"/>
      <c r="J693" s="10"/>
      <c r="K693" s="10"/>
      <c r="L693" s="10"/>
      <c r="M693" s="23"/>
      <c r="N693" s="23"/>
      <c r="O693" s="23"/>
      <c r="P693" s="23"/>
      <c r="Q693" s="23"/>
      <c r="R693" s="23"/>
      <c r="S693" s="23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</row>
    <row r="694" spans="7:47" ht="12.75">
      <c r="G694" s="9"/>
      <c r="H694" s="10"/>
      <c r="I694" s="10"/>
      <c r="J694" s="10"/>
      <c r="K694" s="10"/>
      <c r="L694" s="10"/>
      <c r="M694" s="23"/>
      <c r="N694" s="23"/>
      <c r="O694" s="23"/>
      <c r="P694" s="23"/>
      <c r="Q694" s="23"/>
      <c r="R694" s="23"/>
      <c r="S694" s="23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</row>
    <row r="695" spans="7:47" ht="12.75">
      <c r="G695" s="9"/>
      <c r="H695" s="10"/>
      <c r="I695" s="10"/>
      <c r="J695" s="10"/>
      <c r="K695" s="10"/>
      <c r="L695" s="10"/>
      <c r="M695" s="23"/>
      <c r="N695" s="23"/>
      <c r="O695" s="23"/>
      <c r="P695" s="23"/>
      <c r="Q695" s="23"/>
      <c r="R695" s="23"/>
      <c r="S695" s="23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</row>
    <row r="696" spans="7:47" ht="12.75">
      <c r="G696" s="9"/>
      <c r="H696" s="10"/>
      <c r="I696" s="10"/>
      <c r="J696" s="10"/>
      <c r="K696" s="10"/>
      <c r="L696" s="10"/>
      <c r="M696" s="23"/>
      <c r="N696" s="23"/>
      <c r="O696" s="23"/>
      <c r="P696" s="23"/>
      <c r="Q696" s="23"/>
      <c r="R696" s="23"/>
      <c r="S696" s="23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</row>
    <row r="697" spans="7:47" ht="12.75">
      <c r="G697" s="9"/>
      <c r="H697" s="10"/>
      <c r="I697" s="10"/>
      <c r="J697" s="10"/>
      <c r="K697" s="10"/>
      <c r="L697" s="10"/>
      <c r="M697" s="23"/>
      <c r="N697" s="23"/>
      <c r="O697" s="23"/>
      <c r="P697" s="23"/>
      <c r="Q697" s="23"/>
      <c r="R697" s="23"/>
      <c r="S697" s="23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</row>
    <row r="698" spans="7:47" ht="12.75">
      <c r="G698" s="9"/>
      <c r="H698" s="10"/>
      <c r="I698" s="10"/>
      <c r="J698" s="10"/>
      <c r="K698" s="10"/>
      <c r="L698" s="10"/>
      <c r="M698" s="23"/>
      <c r="N698" s="23"/>
      <c r="O698" s="23"/>
      <c r="P698" s="23"/>
      <c r="Q698" s="23"/>
      <c r="R698" s="23"/>
      <c r="S698" s="23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</row>
    <row r="699" spans="7:47" ht="12.75">
      <c r="G699" s="9"/>
      <c r="H699" s="10"/>
      <c r="I699" s="10"/>
      <c r="J699" s="10"/>
      <c r="K699" s="10"/>
      <c r="L699" s="10"/>
      <c r="M699" s="23"/>
      <c r="N699" s="23"/>
      <c r="O699" s="23"/>
      <c r="P699" s="23"/>
      <c r="Q699" s="23"/>
      <c r="R699" s="23"/>
      <c r="S699" s="23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</row>
    <row r="700" spans="7:47" ht="12.75">
      <c r="G700" s="9"/>
      <c r="H700" s="10"/>
      <c r="I700" s="10"/>
      <c r="J700" s="10"/>
      <c r="K700" s="10"/>
      <c r="L700" s="10"/>
      <c r="M700" s="23"/>
      <c r="N700" s="23"/>
      <c r="O700" s="23"/>
      <c r="P700" s="23"/>
      <c r="Q700" s="23"/>
      <c r="R700" s="23"/>
      <c r="S700" s="23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</row>
    <row r="701" spans="7:47" ht="12.75">
      <c r="G701" s="9"/>
      <c r="H701" s="10"/>
      <c r="I701" s="10"/>
      <c r="J701" s="10"/>
      <c r="K701" s="10"/>
      <c r="L701" s="10"/>
      <c r="M701" s="23"/>
      <c r="N701" s="23"/>
      <c r="O701" s="23"/>
      <c r="P701" s="23"/>
      <c r="Q701" s="23"/>
      <c r="R701" s="23"/>
      <c r="S701" s="23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</row>
    <row r="702" spans="7:47" ht="12.75">
      <c r="G702" s="9"/>
      <c r="H702" s="10"/>
      <c r="I702" s="10"/>
      <c r="J702" s="10"/>
      <c r="K702" s="10"/>
      <c r="L702" s="10"/>
      <c r="M702" s="23"/>
      <c r="N702" s="23"/>
      <c r="O702" s="23"/>
      <c r="P702" s="23"/>
      <c r="Q702" s="23"/>
      <c r="R702" s="23"/>
      <c r="S702" s="23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</row>
    <row r="703" spans="7:47" ht="12.75">
      <c r="G703" s="9"/>
      <c r="H703" s="10"/>
      <c r="I703" s="10"/>
      <c r="J703" s="10"/>
      <c r="K703" s="10"/>
      <c r="L703" s="10"/>
      <c r="M703" s="23"/>
      <c r="N703" s="23"/>
      <c r="O703" s="23"/>
      <c r="P703" s="23"/>
      <c r="Q703" s="23"/>
      <c r="R703" s="23"/>
      <c r="S703" s="23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</row>
    <row r="704" spans="7:47" ht="12.75">
      <c r="G704" s="9"/>
      <c r="H704" s="10"/>
      <c r="I704" s="10"/>
      <c r="J704" s="10"/>
      <c r="K704" s="10"/>
      <c r="L704" s="10"/>
      <c r="M704" s="23"/>
      <c r="N704" s="23"/>
      <c r="O704" s="23"/>
      <c r="P704" s="23"/>
      <c r="Q704" s="23"/>
      <c r="R704" s="23"/>
      <c r="S704" s="23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</row>
    <row r="705" spans="7:47" ht="12.75">
      <c r="G705" s="9"/>
      <c r="H705" s="10"/>
      <c r="I705" s="10"/>
      <c r="J705" s="10"/>
      <c r="K705" s="10"/>
      <c r="L705" s="10"/>
      <c r="M705" s="23"/>
      <c r="N705" s="23"/>
      <c r="O705" s="23"/>
      <c r="P705" s="23"/>
      <c r="Q705" s="23"/>
      <c r="R705" s="23"/>
      <c r="S705" s="23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</row>
    <row r="706" spans="7:47" ht="12.75">
      <c r="G706" s="9"/>
      <c r="H706" s="10"/>
      <c r="I706" s="10"/>
      <c r="J706" s="10"/>
      <c r="K706" s="10"/>
      <c r="L706" s="10"/>
      <c r="M706" s="23"/>
      <c r="N706" s="23"/>
      <c r="O706" s="23"/>
      <c r="P706" s="23"/>
      <c r="Q706" s="23"/>
      <c r="R706" s="23"/>
      <c r="S706" s="23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</row>
    <row r="707" spans="7:47" ht="12.75">
      <c r="G707" s="9"/>
      <c r="H707" s="10"/>
      <c r="I707" s="10"/>
      <c r="J707" s="10"/>
      <c r="K707" s="10"/>
      <c r="L707" s="10"/>
      <c r="M707" s="23"/>
      <c r="N707" s="23"/>
      <c r="O707" s="23"/>
      <c r="P707" s="23"/>
      <c r="Q707" s="23"/>
      <c r="R707" s="23"/>
      <c r="S707" s="23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</row>
    <row r="708" spans="7:47" ht="12.75">
      <c r="G708" s="9"/>
      <c r="H708" s="10"/>
      <c r="I708" s="10"/>
      <c r="J708" s="10"/>
      <c r="K708" s="10"/>
      <c r="L708" s="10"/>
      <c r="M708" s="23"/>
      <c r="N708" s="23"/>
      <c r="O708" s="23"/>
      <c r="P708" s="23"/>
      <c r="Q708" s="23"/>
      <c r="R708" s="23"/>
      <c r="S708" s="23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</row>
    <row r="709" spans="7:47" ht="12.75">
      <c r="G709" s="9"/>
      <c r="H709" s="10"/>
      <c r="I709" s="10"/>
      <c r="J709" s="10"/>
      <c r="K709" s="10"/>
      <c r="L709" s="10"/>
      <c r="M709" s="23"/>
      <c r="N709" s="23"/>
      <c r="O709" s="23"/>
      <c r="P709" s="23"/>
      <c r="Q709" s="23"/>
      <c r="R709" s="23"/>
      <c r="S709" s="23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</row>
    <row r="710" spans="7:47" ht="12.75">
      <c r="G710" s="9"/>
      <c r="H710" s="10"/>
      <c r="I710" s="10"/>
      <c r="J710" s="10"/>
      <c r="K710" s="10"/>
      <c r="L710" s="10"/>
      <c r="M710" s="23"/>
      <c r="N710" s="23"/>
      <c r="O710" s="23"/>
      <c r="P710" s="23"/>
      <c r="Q710" s="23"/>
      <c r="R710" s="23"/>
      <c r="S710" s="23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</row>
    <row r="711" spans="7:47" ht="12.75">
      <c r="G711" s="9"/>
      <c r="H711" s="10"/>
      <c r="I711" s="10"/>
      <c r="J711" s="10"/>
      <c r="K711" s="10"/>
      <c r="L711" s="10"/>
      <c r="M711" s="23"/>
      <c r="N711" s="23"/>
      <c r="O711" s="23"/>
      <c r="P711" s="23"/>
      <c r="Q711" s="23"/>
      <c r="R711" s="23"/>
      <c r="S711" s="23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</row>
    <row r="712" spans="7:47" ht="12.75">
      <c r="G712" s="9"/>
      <c r="H712" s="10"/>
      <c r="I712" s="10"/>
      <c r="J712" s="10"/>
      <c r="K712" s="10"/>
      <c r="L712" s="10"/>
      <c r="M712" s="23"/>
      <c r="N712" s="23"/>
      <c r="O712" s="23"/>
      <c r="P712" s="23"/>
      <c r="Q712" s="23"/>
      <c r="R712" s="23"/>
      <c r="S712" s="23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</row>
    <row r="713" spans="7:47" ht="12.75">
      <c r="G713" s="9"/>
      <c r="H713" s="10"/>
      <c r="I713" s="10"/>
      <c r="J713" s="10"/>
      <c r="K713" s="10"/>
      <c r="L713" s="10"/>
      <c r="M713" s="23"/>
      <c r="N713" s="23"/>
      <c r="O713" s="23"/>
      <c r="P713" s="23"/>
      <c r="Q713" s="23"/>
      <c r="R713" s="23"/>
      <c r="S713" s="23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</row>
    <row r="714" spans="7:47" ht="12.75">
      <c r="G714" s="9"/>
      <c r="H714" s="10"/>
      <c r="I714" s="10"/>
      <c r="J714" s="10"/>
      <c r="K714" s="10"/>
      <c r="L714" s="10"/>
      <c r="M714" s="23"/>
      <c r="N714" s="23"/>
      <c r="O714" s="23"/>
      <c r="P714" s="23"/>
      <c r="Q714" s="23"/>
      <c r="R714" s="23"/>
      <c r="S714" s="23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</row>
    <row r="715" spans="7:47" ht="12.75">
      <c r="G715" s="9"/>
      <c r="H715" s="10"/>
      <c r="I715" s="10"/>
      <c r="J715" s="10"/>
      <c r="K715" s="10"/>
      <c r="L715" s="10"/>
      <c r="M715" s="23"/>
      <c r="N715" s="23"/>
      <c r="O715" s="23"/>
      <c r="P715" s="23"/>
      <c r="Q715" s="23"/>
      <c r="R715" s="23"/>
      <c r="S715" s="23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</row>
    <row r="716" spans="7:47" ht="12.75">
      <c r="G716" s="9"/>
      <c r="H716" s="10"/>
      <c r="I716" s="10"/>
      <c r="J716" s="10"/>
      <c r="K716" s="10"/>
      <c r="L716" s="10"/>
      <c r="M716" s="23"/>
      <c r="N716" s="23"/>
      <c r="O716" s="23"/>
      <c r="P716" s="23"/>
      <c r="Q716" s="23"/>
      <c r="R716" s="23"/>
      <c r="S716" s="23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</row>
    <row r="717" spans="7:47" ht="12.75">
      <c r="G717" s="9"/>
      <c r="H717" s="10"/>
      <c r="I717" s="10"/>
      <c r="J717" s="10"/>
      <c r="K717" s="10"/>
      <c r="L717" s="10"/>
      <c r="M717" s="23"/>
      <c r="N717" s="23"/>
      <c r="O717" s="23"/>
      <c r="P717" s="23"/>
      <c r="Q717" s="23"/>
      <c r="R717" s="23"/>
      <c r="S717" s="23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</row>
    <row r="718" spans="7:47" ht="12.75">
      <c r="G718" s="9"/>
      <c r="H718" s="10"/>
      <c r="I718" s="10"/>
      <c r="J718" s="10"/>
      <c r="K718" s="10"/>
      <c r="L718" s="10"/>
      <c r="M718" s="23"/>
      <c r="N718" s="23"/>
      <c r="O718" s="23"/>
      <c r="P718" s="23"/>
      <c r="Q718" s="23"/>
      <c r="R718" s="23"/>
      <c r="S718" s="23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</row>
    <row r="719" spans="7:47" ht="12.75">
      <c r="G719" s="9"/>
      <c r="H719" s="10"/>
      <c r="I719" s="10"/>
      <c r="J719" s="10"/>
      <c r="K719" s="10"/>
      <c r="L719" s="10"/>
      <c r="M719" s="23"/>
      <c r="N719" s="23"/>
      <c r="O719" s="23"/>
      <c r="P719" s="23"/>
      <c r="Q719" s="23"/>
      <c r="R719" s="23"/>
      <c r="S719" s="23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</row>
    <row r="720" spans="7:47" ht="12.75">
      <c r="G720" s="9"/>
      <c r="H720" s="10"/>
      <c r="I720" s="10"/>
      <c r="J720" s="10"/>
      <c r="K720" s="10"/>
      <c r="L720" s="10"/>
      <c r="M720" s="23"/>
      <c r="N720" s="23"/>
      <c r="O720" s="23"/>
      <c r="P720" s="23"/>
      <c r="Q720" s="23"/>
      <c r="R720" s="23"/>
      <c r="S720" s="23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</row>
    <row r="721" spans="7:47" ht="12.75">
      <c r="G721" s="9"/>
      <c r="H721" s="10"/>
      <c r="I721" s="10"/>
      <c r="J721" s="10"/>
      <c r="K721" s="10"/>
      <c r="L721" s="10"/>
      <c r="M721" s="23"/>
      <c r="N721" s="23"/>
      <c r="O721" s="23"/>
      <c r="P721" s="23"/>
      <c r="Q721" s="23"/>
      <c r="R721" s="23"/>
      <c r="S721" s="23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</row>
    <row r="722" spans="7:47" ht="12.75">
      <c r="G722" s="9"/>
      <c r="H722" s="10"/>
      <c r="I722" s="10"/>
      <c r="J722" s="10"/>
      <c r="K722" s="10"/>
      <c r="L722" s="10"/>
      <c r="M722" s="23"/>
      <c r="N722" s="23"/>
      <c r="O722" s="23"/>
      <c r="P722" s="23"/>
      <c r="Q722" s="23"/>
      <c r="R722" s="23"/>
      <c r="S722" s="23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</row>
    <row r="723" spans="7:47" ht="12.75">
      <c r="G723" s="9"/>
      <c r="H723" s="10"/>
      <c r="I723" s="10"/>
      <c r="J723" s="10"/>
      <c r="K723" s="10"/>
      <c r="L723" s="10"/>
      <c r="M723" s="23"/>
      <c r="N723" s="23"/>
      <c r="O723" s="23"/>
      <c r="P723" s="23"/>
      <c r="Q723" s="23"/>
      <c r="R723" s="23"/>
      <c r="S723" s="23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</row>
    <row r="724" spans="7:47" ht="12.75">
      <c r="G724" s="9"/>
      <c r="H724" s="10"/>
      <c r="I724" s="10"/>
      <c r="J724" s="10"/>
      <c r="K724" s="10"/>
      <c r="L724" s="10"/>
      <c r="M724" s="23"/>
      <c r="N724" s="23"/>
      <c r="O724" s="23"/>
      <c r="P724" s="23"/>
      <c r="Q724" s="23"/>
      <c r="R724" s="23"/>
      <c r="S724" s="23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</row>
    <row r="725" spans="7:47" ht="12.75">
      <c r="G725" s="9"/>
      <c r="H725" s="10"/>
      <c r="I725" s="10"/>
      <c r="J725" s="10"/>
      <c r="K725" s="10"/>
      <c r="L725" s="10"/>
      <c r="M725" s="23"/>
      <c r="N725" s="23"/>
      <c r="O725" s="23"/>
      <c r="P725" s="23"/>
      <c r="Q725" s="23"/>
      <c r="R725" s="23"/>
      <c r="S725" s="23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</row>
    <row r="726" spans="7:47" ht="12.75">
      <c r="G726" s="9"/>
      <c r="H726" s="10"/>
      <c r="I726" s="10"/>
      <c r="J726" s="10"/>
      <c r="K726" s="10"/>
      <c r="L726" s="10"/>
      <c r="M726" s="23"/>
      <c r="N726" s="23"/>
      <c r="O726" s="23"/>
      <c r="P726" s="23"/>
      <c r="Q726" s="23"/>
      <c r="R726" s="23"/>
      <c r="S726" s="23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</row>
    <row r="727" spans="7:47" ht="12.75">
      <c r="G727" s="9"/>
      <c r="H727" s="10"/>
      <c r="I727" s="10"/>
      <c r="J727" s="10"/>
      <c r="K727" s="10"/>
      <c r="L727" s="10"/>
      <c r="M727" s="23"/>
      <c r="N727" s="23"/>
      <c r="O727" s="23"/>
      <c r="P727" s="23"/>
      <c r="Q727" s="23"/>
      <c r="R727" s="23"/>
      <c r="S727" s="23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</row>
    <row r="728" spans="7:47" ht="12.75">
      <c r="G728" s="9"/>
      <c r="H728" s="10"/>
      <c r="I728" s="10"/>
      <c r="J728" s="10"/>
      <c r="K728" s="10"/>
      <c r="L728" s="10"/>
      <c r="M728" s="23"/>
      <c r="N728" s="23"/>
      <c r="O728" s="23"/>
      <c r="P728" s="23"/>
      <c r="Q728" s="23"/>
      <c r="R728" s="23"/>
      <c r="S728" s="23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</row>
    <row r="729" spans="7:47" ht="12.75">
      <c r="G729" s="9"/>
      <c r="H729" s="10"/>
      <c r="I729" s="10"/>
      <c r="J729" s="10"/>
      <c r="K729" s="10"/>
      <c r="L729" s="10"/>
      <c r="M729" s="23"/>
      <c r="N729" s="23"/>
      <c r="O729" s="23"/>
      <c r="P729" s="23"/>
      <c r="Q729" s="23"/>
      <c r="R729" s="23"/>
      <c r="S729" s="23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</row>
    <row r="730" spans="7:47" ht="12.75">
      <c r="G730" s="9"/>
      <c r="H730" s="10"/>
      <c r="I730" s="10"/>
      <c r="J730" s="10"/>
      <c r="K730" s="10"/>
      <c r="L730" s="10"/>
      <c r="M730" s="23"/>
      <c r="N730" s="23"/>
      <c r="O730" s="23"/>
      <c r="P730" s="23"/>
      <c r="Q730" s="23"/>
      <c r="R730" s="23"/>
      <c r="S730" s="23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</row>
    <row r="731" spans="7:47" ht="12.75">
      <c r="G731" s="9"/>
      <c r="H731" s="10"/>
      <c r="I731" s="10"/>
      <c r="J731" s="10"/>
      <c r="K731" s="10"/>
      <c r="L731" s="10"/>
      <c r="M731" s="23"/>
      <c r="N731" s="23"/>
      <c r="O731" s="23"/>
      <c r="P731" s="23"/>
      <c r="Q731" s="23"/>
      <c r="R731" s="23"/>
      <c r="S731" s="23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</row>
    <row r="732" spans="7:47" ht="12.75">
      <c r="G732" s="9"/>
      <c r="H732" s="10"/>
      <c r="I732" s="10"/>
      <c r="J732" s="10"/>
      <c r="K732" s="10"/>
      <c r="L732" s="10"/>
      <c r="M732" s="23"/>
      <c r="N732" s="23"/>
      <c r="O732" s="23"/>
      <c r="P732" s="23"/>
      <c r="Q732" s="23"/>
      <c r="R732" s="23"/>
      <c r="S732" s="23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</row>
    <row r="733" spans="7:47" ht="12.75">
      <c r="G733" s="9"/>
      <c r="H733" s="10"/>
      <c r="I733" s="10"/>
      <c r="J733" s="10"/>
      <c r="K733" s="10"/>
      <c r="L733" s="10"/>
      <c r="M733" s="23"/>
      <c r="N733" s="23"/>
      <c r="O733" s="23"/>
      <c r="P733" s="23"/>
      <c r="Q733" s="23"/>
      <c r="R733" s="23"/>
      <c r="S733" s="23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</row>
    <row r="734" spans="7:47" ht="12.75">
      <c r="G734" s="9"/>
      <c r="H734" s="10"/>
      <c r="I734" s="10"/>
      <c r="J734" s="10"/>
      <c r="K734" s="10"/>
      <c r="L734" s="10"/>
      <c r="M734" s="23"/>
      <c r="N734" s="23"/>
      <c r="O734" s="23"/>
      <c r="P734" s="23"/>
      <c r="Q734" s="23"/>
      <c r="R734" s="23"/>
      <c r="S734" s="23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</row>
    <row r="735" spans="7:47" ht="12.75">
      <c r="G735" s="9"/>
      <c r="H735" s="10"/>
      <c r="I735" s="10"/>
      <c r="J735" s="10"/>
      <c r="K735" s="10"/>
      <c r="L735" s="10"/>
      <c r="M735" s="23"/>
      <c r="N735" s="23"/>
      <c r="O735" s="23"/>
      <c r="P735" s="23"/>
      <c r="Q735" s="23"/>
      <c r="R735" s="23"/>
      <c r="S735" s="23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</row>
    <row r="736" spans="7:47" ht="12.75">
      <c r="G736" s="9"/>
      <c r="H736" s="10"/>
      <c r="I736" s="10"/>
      <c r="J736" s="10"/>
      <c r="K736" s="10"/>
      <c r="L736" s="10"/>
      <c r="M736" s="23"/>
      <c r="N736" s="23"/>
      <c r="O736" s="23"/>
      <c r="P736" s="23"/>
      <c r="Q736" s="23"/>
      <c r="R736" s="23"/>
      <c r="S736" s="23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</row>
    <row r="737" spans="7:47" ht="12.75">
      <c r="G737" s="9"/>
      <c r="H737" s="10"/>
      <c r="I737" s="10"/>
      <c r="J737" s="10"/>
      <c r="K737" s="10"/>
      <c r="L737" s="10"/>
      <c r="M737" s="23"/>
      <c r="N737" s="23"/>
      <c r="O737" s="23"/>
      <c r="P737" s="23"/>
      <c r="Q737" s="23"/>
      <c r="R737" s="23"/>
      <c r="S737" s="23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</row>
    <row r="738" spans="7:47" ht="12.75">
      <c r="G738" s="9"/>
      <c r="H738" s="10"/>
      <c r="I738" s="10"/>
      <c r="J738" s="10"/>
      <c r="K738" s="10"/>
      <c r="L738" s="10"/>
      <c r="M738" s="23"/>
      <c r="N738" s="23"/>
      <c r="O738" s="23"/>
      <c r="P738" s="23"/>
      <c r="Q738" s="23"/>
      <c r="R738" s="23"/>
      <c r="S738" s="23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</row>
    <row r="739" spans="7:47" ht="12.75">
      <c r="G739" s="9"/>
      <c r="H739" s="10"/>
      <c r="I739" s="10"/>
      <c r="J739" s="10"/>
      <c r="K739" s="10"/>
      <c r="L739" s="10"/>
      <c r="M739" s="23"/>
      <c r="N739" s="23"/>
      <c r="O739" s="23"/>
      <c r="P739" s="23"/>
      <c r="Q739" s="23"/>
      <c r="R739" s="23"/>
      <c r="S739" s="23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</row>
    <row r="740" spans="7:47" ht="12.75">
      <c r="G740" s="9"/>
      <c r="H740" s="10"/>
      <c r="I740" s="10"/>
      <c r="J740" s="10"/>
      <c r="K740" s="10"/>
      <c r="L740" s="10"/>
      <c r="M740" s="23"/>
      <c r="N740" s="23"/>
      <c r="O740" s="23"/>
      <c r="P740" s="23"/>
      <c r="Q740" s="23"/>
      <c r="R740" s="23"/>
      <c r="S740" s="23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</row>
    <row r="741" spans="7:47" ht="12.75">
      <c r="G741" s="9"/>
      <c r="H741" s="10"/>
      <c r="I741" s="10"/>
      <c r="J741" s="10"/>
      <c r="K741" s="10"/>
      <c r="L741" s="10"/>
      <c r="M741" s="23"/>
      <c r="N741" s="23"/>
      <c r="O741" s="23"/>
      <c r="P741" s="23"/>
      <c r="Q741" s="23"/>
      <c r="R741" s="23"/>
      <c r="S741" s="23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</row>
    <row r="742" spans="7:47" ht="12.75">
      <c r="G742" s="9"/>
      <c r="H742" s="10"/>
      <c r="I742" s="10"/>
      <c r="J742" s="10"/>
      <c r="K742" s="10"/>
      <c r="L742" s="10"/>
      <c r="M742" s="23"/>
      <c r="N742" s="23"/>
      <c r="O742" s="23"/>
      <c r="P742" s="23"/>
      <c r="Q742" s="23"/>
      <c r="R742" s="23"/>
      <c r="S742" s="23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</row>
    <row r="743" spans="7:47" ht="12.75">
      <c r="G743" s="9"/>
      <c r="H743" s="10"/>
      <c r="I743" s="10"/>
      <c r="J743" s="10"/>
      <c r="K743" s="10"/>
      <c r="L743" s="10"/>
      <c r="M743" s="23"/>
      <c r="N743" s="23"/>
      <c r="O743" s="23"/>
      <c r="P743" s="23"/>
      <c r="Q743" s="23"/>
      <c r="R743" s="23"/>
      <c r="S743" s="23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</row>
    <row r="744" spans="7:47" ht="12.75">
      <c r="G744" s="9"/>
      <c r="H744" s="10"/>
      <c r="I744" s="10"/>
      <c r="J744" s="10"/>
      <c r="K744" s="10"/>
      <c r="L744" s="10"/>
      <c r="M744" s="23"/>
      <c r="N744" s="23"/>
      <c r="O744" s="23"/>
      <c r="P744" s="23"/>
      <c r="Q744" s="23"/>
      <c r="R744" s="23"/>
      <c r="S744" s="23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</row>
    <row r="745" spans="7:47" ht="12.75">
      <c r="G745" s="9"/>
      <c r="H745" s="10"/>
      <c r="I745" s="10"/>
      <c r="J745" s="10"/>
      <c r="K745" s="10"/>
      <c r="L745" s="10"/>
      <c r="M745" s="23"/>
      <c r="N745" s="23"/>
      <c r="O745" s="23"/>
      <c r="P745" s="23"/>
      <c r="Q745" s="23"/>
      <c r="R745" s="23"/>
      <c r="S745" s="23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</row>
    <row r="746" spans="7:47" ht="12.75">
      <c r="G746" s="9"/>
      <c r="H746" s="10"/>
      <c r="I746" s="10"/>
      <c r="J746" s="10"/>
      <c r="K746" s="10"/>
      <c r="L746" s="10"/>
      <c r="M746" s="23"/>
      <c r="N746" s="23"/>
      <c r="O746" s="23"/>
      <c r="P746" s="23"/>
      <c r="Q746" s="23"/>
      <c r="R746" s="23"/>
      <c r="S746" s="23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</row>
    <row r="747" spans="7:47" ht="12.75">
      <c r="G747" s="9"/>
      <c r="H747" s="10"/>
      <c r="I747" s="10"/>
      <c r="J747" s="10"/>
      <c r="K747" s="10"/>
      <c r="L747" s="10"/>
      <c r="M747" s="23"/>
      <c r="N747" s="23"/>
      <c r="O747" s="23"/>
      <c r="P747" s="23"/>
      <c r="Q747" s="23"/>
      <c r="R747" s="23"/>
      <c r="S747" s="23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</row>
    <row r="748" spans="7:47" ht="12.75">
      <c r="G748" s="9"/>
      <c r="H748" s="10"/>
      <c r="I748" s="10"/>
      <c r="J748" s="10"/>
      <c r="K748" s="10"/>
      <c r="L748" s="10"/>
      <c r="M748" s="23"/>
      <c r="N748" s="23"/>
      <c r="O748" s="23"/>
      <c r="P748" s="23"/>
      <c r="Q748" s="23"/>
      <c r="R748" s="23"/>
      <c r="S748" s="23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</row>
    <row r="749" spans="7:47" ht="12.75">
      <c r="G749" s="9"/>
      <c r="H749" s="10"/>
      <c r="I749" s="10"/>
      <c r="J749" s="10"/>
      <c r="K749" s="10"/>
      <c r="L749" s="10"/>
      <c r="M749" s="23"/>
      <c r="N749" s="23"/>
      <c r="O749" s="23"/>
      <c r="P749" s="23"/>
      <c r="Q749" s="23"/>
      <c r="R749" s="23"/>
      <c r="S749" s="23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</row>
    <row r="750" spans="7:47" ht="12.75">
      <c r="G750" s="9"/>
      <c r="H750" s="10"/>
      <c r="I750" s="10"/>
      <c r="J750" s="10"/>
      <c r="K750" s="10"/>
      <c r="L750" s="10"/>
      <c r="M750" s="23"/>
      <c r="N750" s="23"/>
      <c r="O750" s="23"/>
      <c r="P750" s="23"/>
      <c r="Q750" s="23"/>
      <c r="R750" s="23"/>
      <c r="S750" s="23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</row>
    <row r="751" spans="7:47" ht="12.75">
      <c r="G751" s="9"/>
      <c r="H751" s="10"/>
      <c r="I751" s="10"/>
      <c r="J751" s="10"/>
      <c r="K751" s="10"/>
      <c r="L751" s="10"/>
      <c r="M751" s="23"/>
      <c r="N751" s="23"/>
      <c r="O751" s="23"/>
      <c r="P751" s="23"/>
      <c r="Q751" s="23"/>
      <c r="R751" s="23"/>
      <c r="S751" s="23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</row>
    <row r="752" spans="7:47" ht="12.75">
      <c r="G752" s="9"/>
      <c r="H752" s="10"/>
      <c r="I752" s="10"/>
      <c r="J752" s="10"/>
      <c r="K752" s="10"/>
      <c r="L752" s="10"/>
      <c r="M752" s="23"/>
      <c r="N752" s="23"/>
      <c r="O752" s="23"/>
      <c r="P752" s="23"/>
      <c r="Q752" s="23"/>
      <c r="R752" s="23"/>
      <c r="S752" s="23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</row>
    <row r="753" spans="7:47" ht="12.75">
      <c r="G753" s="9"/>
      <c r="H753" s="10"/>
      <c r="I753" s="10"/>
      <c r="J753" s="10"/>
      <c r="K753" s="10"/>
      <c r="L753" s="10"/>
      <c r="M753" s="23"/>
      <c r="N753" s="23"/>
      <c r="O753" s="23"/>
      <c r="P753" s="23"/>
      <c r="Q753" s="23"/>
      <c r="R753" s="23"/>
      <c r="S753" s="23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</row>
    <row r="754" spans="7:47" ht="12.75">
      <c r="G754" s="9"/>
      <c r="H754" s="10"/>
      <c r="I754" s="10"/>
      <c r="J754" s="10"/>
      <c r="K754" s="10"/>
      <c r="L754" s="10"/>
      <c r="M754" s="23"/>
      <c r="N754" s="23"/>
      <c r="O754" s="23"/>
      <c r="P754" s="23"/>
      <c r="Q754" s="23"/>
      <c r="R754" s="23"/>
      <c r="S754" s="23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</row>
    <row r="755" spans="7:47" ht="12.75">
      <c r="G755" s="9"/>
      <c r="H755" s="10"/>
      <c r="I755" s="10"/>
      <c r="J755" s="10"/>
      <c r="K755" s="10"/>
      <c r="L755" s="10"/>
      <c r="M755" s="23"/>
      <c r="N755" s="23"/>
      <c r="O755" s="23"/>
      <c r="P755" s="23"/>
      <c r="Q755" s="23"/>
      <c r="R755" s="23"/>
      <c r="S755" s="23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</row>
    <row r="756" spans="7:47" ht="12.75">
      <c r="G756" s="9"/>
      <c r="H756" s="10"/>
      <c r="I756" s="10"/>
      <c r="J756" s="10"/>
      <c r="K756" s="10"/>
      <c r="L756" s="10"/>
      <c r="M756" s="23"/>
      <c r="N756" s="23"/>
      <c r="O756" s="23"/>
      <c r="P756" s="23"/>
      <c r="Q756" s="23"/>
      <c r="R756" s="23"/>
      <c r="S756" s="23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</row>
    <row r="757" spans="7:47" ht="12.75">
      <c r="G757" s="9"/>
      <c r="H757" s="10"/>
      <c r="I757" s="10"/>
      <c r="J757" s="10"/>
      <c r="K757" s="10"/>
      <c r="L757" s="10"/>
      <c r="M757" s="23"/>
      <c r="N757" s="23"/>
      <c r="O757" s="23"/>
      <c r="P757" s="23"/>
      <c r="Q757" s="23"/>
      <c r="R757" s="23"/>
      <c r="S757" s="23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</row>
    <row r="758" spans="7:47" ht="12.75">
      <c r="G758" s="9"/>
      <c r="H758" s="10"/>
      <c r="I758" s="10"/>
      <c r="J758" s="10"/>
      <c r="K758" s="10"/>
      <c r="L758" s="10"/>
      <c r="M758" s="23"/>
      <c r="N758" s="23"/>
      <c r="O758" s="23"/>
      <c r="P758" s="23"/>
      <c r="Q758" s="23"/>
      <c r="R758" s="23"/>
      <c r="S758" s="23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</row>
    <row r="759" spans="7:47" ht="12.75">
      <c r="G759" s="9"/>
      <c r="H759" s="10"/>
      <c r="I759" s="10"/>
      <c r="J759" s="10"/>
      <c r="K759" s="10"/>
      <c r="L759" s="10"/>
      <c r="M759" s="23"/>
      <c r="N759" s="23"/>
      <c r="O759" s="23"/>
      <c r="P759" s="23"/>
      <c r="Q759" s="23"/>
      <c r="R759" s="23"/>
      <c r="S759" s="23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</row>
    <row r="760" spans="7:47" ht="12.75">
      <c r="G760" s="9"/>
      <c r="H760" s="10"/>
      <c r="I760" s="10"/>
      <c r="J760" s="10"/>
      <c r="K760" s="10"/>
      <c r="L760" s="10"/>
      <c r="M760" s="23"/>
      <c r="N760" s="23"/>
      <c r="O760" s="23"/>
      <c r="P760" s="23"/>
      <c r="Q760" s="23"/>
      <c r="R760" s="23"/>
      <c r="S760" s="23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</row>
    <row r="761" spans="7:47" ht="12.75">
      <c r="G761" s="9"/>
      <c r="H761" s="10"/>
      <c r="I761" s="10"/>
      <c r="J761" s="10"/>
      <c r="K761" s="10"/>
      <c r="L761" s="10"/>
      <c r="M761" s="23"/>
      <c r="N761" s="23"/>
      <c r="O761" s="23"/>
      <c r="P761" s="23"/>
      <c r="Q761" s="23"/>
      <c r="R761" s="23"/>
      <c r="S761" s="23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</row>
    <row r="762" spans="7:47" ht="12.75">
      <c r="G762" s="9"/>
      <c r="H762" s="10"/>
      <c r="I762" s="10"/>
      <c r="J762" s="10"/>
      <c r="K762" s="10"/>
      <c r="L762" s="10"/>
      <c r="M762" s="23"/>
      <c r="N762" s="23"/>
      <c r="O762" s="23"/>
      <c r="P762" s="23"/>
      <c r="Q762" s="23"/>
      <c r="R762" s="23"/>
      <c r="S762" s="23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</row>
    <row r="763" spans="7:47" ht="12.75">
      <c r="G763" s="9"/>
      <c r="H763" s="10"/>
      <c r="I763" s="10"/>
      <c r="J763" s="10"/>
      <c r="K763" s="10"/>
      <c r="L763" s="10"/>
      <c r="M763" s="23"/>
      <c r="N763" s="23"/>
      <c r="O763" s="23"/>
      <c r="P763" s="23"/>
      <c r="Q763" s="23"/>
      <c r="R763" s="23"/>
      <c r="S763" s="23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</row>
    <row r="764" spans="7:47" ht="12.75">
      <c r="G764" s="9"/>
      <c r="H764" s="10"/>
      <c r="I764" s="10"/>
      <c r="J764" s="10"/>
      <c r="K764" s="10"/>
      <c r="L764" s="10"/>
      <c r="M764" s="23"/>
      <c r="N764" s="23"/>
      <c r="O764" s="23"/>
      <c r="P764" s="23"/>
      <c r="Q764" s="23"/>
      <c r="R764" s="23"/>
      <c r="S764" s="23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</row>
    <row r="765" spans="7:47" ht="12.75">
      <c r="G765" s="9"/>
      <c r="H765" s="10"/>
      <c r="I765" s="10"/>
      <c r="J765" s="10"/>
      <c r="K765" s="10"/>
      <c r="L765" s="10"/>
      <c r="M765" s="23"/>
      <c r="N765" s="23"/>
      <c r="O765" s="23"/>
      <c r="P765" s="23"/>
      <c r="Q765" s="23"/>
      <c r="R765" s="23"/>
      <c r="S765" s="23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</row>
    <row r="766" spans="7:47" ht="12.75">
      <c r="G766" s="9"/>
      <c r="H766" s="10"/>
      <c r="I766" s="10"/>
      <c r="J766" s="10"/>
      <c r="K766" s="10"/>
      <c r="L766" s="10"/>
      <c r="M766" s="23"/>
      <c r="N766" s="23"/>
      <c r="O766" s="23"/>
      <c r="P766" s="23"/>
      <c r="Q766" s="23"/>
      <c r="R766" s="23"/>
      <c r="S766" s="23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</row>
    <row r="767" spans="7:47" ht="12.75">
      <c r="G767" s="9"/>
      <c r="H767" s="10"/>
      <c r="I767" s="10"/>
      <c r="J767" s="10"/>
      <c r="K767" s="10"/>
      <c r="L767" s="10"/>
      <c r="M767" s="23"/>
      <c r="N767" s="23"/>
      <c r="O767" s="23"/>
      <c r="P767" s="23"/>
      <c r="Q767" s="23"/>
      <c r="R767" s="23"/>
      <c r="S767" s="23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</row>
    <row r="768" spans="7:47" ht="12.75">
      <c r="G768" s="9"/>
      <c r="H768" s="10"/>
      <c r="I768" s="10"/>
      <c r="J768" s="10"/>
      <c r="K768" s="10"/>
      <c r="L768" s="10"/>
      <c r="M768" s="23"/>
      <c r="N768" s="23"/>
      <c r="O768" s="23"/>
      <c r="P768" s="23"/>
      <c r="Q768" s="23"/>
      <c r="R768" s="23"/>
      <c r="S768" s="23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</row>
    <row r="769" spans="7:47" ht="12.75">
      <c r="G769" s="9"/>
      <c r="H769" s="10"/>
      <c r="I769" s="10"/>
      <c r="J769" s="10"/>
      <c r="K769" s="10"/>
      <c r="L769" s="10"/>
      <c r="M769" s="23"/>
      <c r="N769" s="23"/>
      <c r="O769" s="23"/>
      <c r="P769" s="23"/>
      <c r="Q769" s="23"/>
      <c r="R769" s="23"/>
      <c r="S769" s="23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</row>
    <row r="770" spans="7:47" ht="12.75">
      <c r="G770" s="9"/>
      <c r="H770" s="10"/>
      <c r="I770" s="10"/>
      <c r="J770" s="10"/>
      <c r="K770" s="10"/>
      <c r="L770" s="10"/>
      <c r="M770" s="23"/>
      <c r="N770" s="23"/>
      <c r="O770" s="23"/>
      <c r="P770" s="23"/>
      <c r="Q770" s="23"/>
      <c r="R770" s="23"/>
      <c r="S770" s="23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</row>
    <row r="771" spans="7:47" ht="12.75">
      <c r="G771" s="9"/>
      <c r="H771" s="10"/>
      <c r="I771" s="10"/>
      <c r="J771" s="10"/>
      <c r="K771" s="10"/>
      <c r="L771" s="10"/>
      <c r="M771" s="23"/>
      <c r="N771" s="23"/>
      <c r="O771" s="23"/>
      <c r="P771" s="23"/>
      <c r="Q771" s="23"/>
      <c r="R771" s="23"/>
      <c r="S771" s="23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</row>
    <row r="772" spans="7:47" ht="12.75">
      <c r="G772" s="9"/>
      <c r="H772" s="10"/>
      <c r="I772" s="10"/>
      <c r="J772" s="10"/>
      <c r="K772" s="10"/>
      <c r="L772" s="10"/>
      <c r="M772" s="23"/>
      <c r="N772" s="23"/>
      <c r="O772" s="23"/>
      <c r="P772" s="23"/>
      <c r="Q772" s="23"/>
      <c r="R772" s="23"/>
      <c r="S772" s="23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</row>
    <row r="773" spans="7:47" ht="12.75">
      <c r="G773" s="9"/>
      <c r="H773" s="10"/>
      <c r="I773" s="10"/>
      <c r="J773" s="10"/>
      <c r="K773" s="10"/>
      <c r="L773" s="10"/>
      <c r="M773" s="23"/>
      <c r="N773" s="23"/>
      <c r="O773" s="23"/>
      <c r="P773" s="23"/>
      <c r="Q773" s="23"/>
      <c r="R773" s="23"/>
      <c r="S773" s="23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</row>
    <row r="774" spans="7:47" ht="12.75">
      <c r="G774" s="9"/>
      <c r="H774" s="10"/>
      <c r="I774" s="10"/>
      <c r="J774" s="10"/>
      <c r="K774" s="10"/>
      <c r="L774" s="10"/>
      <c r="M774" s="23"/>
      <c r="N774" s="23"/>
      <c r="O774" s="23"/>
      <c r="P774" s="23"/>
      <c r="Q774" s="23"/>
      <c r="R774" s="23"/>
      <c r="S774" s="23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</row>
    <row r="775" spans="7:47" ht="12.75">
      <c r="G775" s="9"/>
      <c r="H775" s="10"/>
      <c r="I775" s="10"/>
      <c r="J775" s="10"/>
      <c r="K775" s="10"/>
      <c r="L775" s="10"/>
      <c r="M775" s="23"/>
      <c r="N775" s="23"/>
      <c r="O775" s="23"/>
      <c r="P775" s="23"/>
      <c r="Q775" s="23"/>
      <c r="R775" s="23"/>
      <c r="S775" s="23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</row>
    <row r="776" spans="7:47" ht="12.75">
      <c r="G776" s="9"/>
      <c r="H776" s="10"/>
      <c r="I776" s="10"/>
      <c r="J776" s="10"/>
      <c r="K776" s="10"/>
      <c r="L776" s="10"/>
      <c r="M776" s="23"/>
      <c r="N776" s="23"/>
      <c r="O776" s="23"/>
      <c r="P776" s="23"/>
      <c r="Q776" s="23"/>
      <c r="R776" s="23"/>
      <c r="S776" s="23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</row>
    <row r="777" spans="7:47" ht="12.75">
      <c r="G777" s="9"/>
      <c r="H777" s="10"/>
      <c r="I777" s="10"/>
      <c r="J777" s="10"/>
      <c r="K777" s="10"/>
      <c r="L777" s="10"/>
      <c r="M777" s="23"/>
      <c r="N777" s="23"/>
      <c r="O777" s="23"/>
      <c r="P777" s="23"/>
      <c r="Q777" s="23"/>
      <c r="R777" s="23"/>
      <c r="S777" s="23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</row>
    <row r="778" spans="7:47" ht="12.75">
      <c r="G778" s="9"/>
      <c r="H778" s="10"/>
      <c r="I778" s="10"/>
      <c r="J778" s="10"/>
      <c r="K778" s="10"/>
      <c r="L778" s="10"/>
      <c r="M778" s="23"/>
      <c r="N778" s="23"/>
      <c r="O778" s="23"/>
      <c r="P778" s="23"/>
      <c r="Q778" s="23"/>
      <c r="R778" s="23"/>
      <c r="S778" s="23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</row>
    <row r="779" spans="7:47" ht="12.75">
      <c r="G779" s="9"/>
      <c r="H779" s="10"/>
      <c r="I779" s="10"/>
      <c r="J779" s="10"/>
      <c r="K779" s="10"/>
      <c r="L779" s="10"/>
      <c r="M779" s="23"/>
      <c r="N779" s="23"/>
      <c r="O779" s="23"/>
      <c r="P779" s="23"/>
      <c r="Q779" s="23"/>
      <c r="R779" s="23"/>
      <c r="S779" s="23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</row>
    <row r="780" spans="7:47" ht="12.75">
      <c r="G780" s="9"/>
      <c r="H780" s="10"/>
      <c r="I780" s="10"/>
      <c r="J780" s="10"/>
      <c r="K780" s="10"/>
      <c r="L780" s="10"/>
      <c r="M780" s="23"/>
      <c r="N780" s="23"/>
      <c r="O780" s="23"/>
      <c r="P780" s="23"/>
      <c r="Q780" s="23"/>
      <c r="R780" s="23"/>
      <c r="S780" s="23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</row>
    <row r="781" spans="7:47" ht="12.75">
      <c r="G781" s="9"/>
      <c r="H781" s="10"/>
      <c r="I781" s="10"/>
      <c r="J781" s="10"/>
      <c r="K781" s="10"/>
      <c r="L781" s="10"/>
      <c r="M781" s="23"/>
      <c r="N781" s="23"/>
      <c r="O781" s="23"/>
      <c r="P781" s="23"/>
      <c r="Q781" s="23"/>
      <c r="R781" s="23"/>
      <c r="S781" s="23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</row>
    <row r="782" spans="7:47" ht="12.75">
      <c r="G782" s="9"/>
      <c r="H782" s="10"/>
      <c r="I782" s="10"/>
      <c r="J782" s="10"/>
      <c r="K782" s="10"/>
      <c r="L782" s="10"/>
      <c r="M782" s="23"/>
      <c r="N782" s="23"/>
      <c r="O782" s="23"/>
      <c r="P782" s="23"/>
      <c r="Q782" s="23"/>
      <c r="R782" s="23"/>
      <c r="S782" s="23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</row>
    <row r="783" spans="7:47" ht="12.75">
      <c r="G783" s="9"/>
      <c r="H783" s="10"/>
      <c r="I783" s="10"/>
      <c r="J783" s="10"/>
      <c r="K783" s="10"/>
      <c r="L783" s="10"/>
      <c r="M783" s="23"/>
      <c r="N783" s="23"/>
      <c r="O783" s="23"/>
      <c r="P783" s="23"/>
      <c r="Q783" s="23"/>
      <c r="R783" s="23"/>
      <c r="S783" s="23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</row>
    <row r="784" spans="7:47" ht="12.75">
      <c r="G784" s="9"/>
      <c r="H784" s="10"/>
      <c r="I784" s="10"/>
      <c r="J784" s="10"/>
      <c r="K784" s="10"/>
      <c r="L784" s="10"/>
      <c r="M784" s="23"/>
      <c r="N784" s="23"/>
      <c r="O784" s="23"/>
      <c r="P784" s="23"/>
      <c r="Q784" s="23"/>
      <c r="R784" s="23"/>
      <c r="S784" s="23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</row>
    <row r="785" spans="7:47" ht="12.75">
      <c r="G785" s="9"/>
      <c r="H785" s="10"/>
      <c r="I785" s="10"/>
      <c r="J785" s="10"/>
      <c r="K785" s="10"/>
      <c r="L785" s="10"/>
      <c r="M785" s="23"/>
      <c r="N785" s="23"/>
      <c r="O785" s="23"/>
      <c r="P785" s="23"/>
      <c r="Q785" s="23"/>
      <c r="R785" s="23"/>
      <c r="S785" s="23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</row>
    <row r="786" spans="7:47" ht="12.75">
      <c r="G786" s="9"/>
      <c r="H786" s="10"/>
      <c r="I786" s="10"/>
      <c r="J786" s="10"/>
      <c r="K786" s="10"/>
      <c r="L786" s="10"/>
      <c r="M786" s="23"/>
      <c r="N786" s="23"/>
      <c r="O786" s="23"/>
      <c r="P786" s="23"/>
      <c r="Q786" s="23"/>
      <c r="R786" s="23"/>
      <c r="S786" s="23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</row>
    <row r="787" spans="7:47" ht="12.75">
      <c r="G787" s="9"/>
      <c r="H787" s="10"/>
      <c r="I787" s="10"/>
      <c r="J787" s="10"/>
      <c r="K787" s="10"/>
      <c r="L787" s="10"/>
      <c r="M787" s="23"/>
      <c r="N787" s="23"/>
      <c r="O787" s="23"/>
      <c r="P787" s="23"/>
      <c r="Q787" s="23"/>
      <c r="R787" s="23"/>
      <c r="S787" s="23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</row>
    <row r="788" spans="7:47" ht="12.75">
      <c r="G788" s="9"/>
      <c r="H788" s="10"/>
      <c r="I788" s="10"/>
      <c r="J788" s="10"/>
      <c r="K788" s="10"/>
      <c r="L788" s="10"/>
      <c r="M788" s="23"/>
      <c r="N788" s="23"/>
      <c r="O788" s="23"/>
      <c r="P788" s="23"/>
      <c r="Q788" s="23"/>
      <c r="R788" s="23"/>
      <c r="S788" s="23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</row>
    <row r="789" spans="7:47" ht="12.75">
      <c r="G789" s="9"/>
      <c r="H789" s="10"/>
      <c r="I789" s="10"/>
      <c r="J789" s="10"/>
      <c r="K789" s="10"/>
      <c r="L789" s="10"/>
      <c r="M789" s="23"/>
      <c r="N789" s="23"/>
      <c r="O789" s="23"/>
      <c r="P789" s="23"/>
      <c r="Q789" s="23"/>
      <c r="R789" s="23"/>
      <c r="S789" s="23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</row>
    <row r="790" spans="7:47" ht="12.75">
      <c r="G790" s="9"/>
      <c r="H790" s="10"/>
      <c r="I790" s="10"/>
      <c r="J790" s="10"/>
      <c r="K790" s="10"/>
      <c r="L790" s="10"/>
      <c r="M790" s="23"/>
      <c r="N790" s="23"/>
      <c r="O790" s="23"/>
      <c r="P790" s="23"/>
      <c r="Q790" s="23"/>
      <c r="R790" s="23"/>
      <c r="S790" s="23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</row>
    <row r="791" spans="7:47" ht="12.75">
      <c r="G791" s="9"/>
      <c r="H791" s="10"/>
      <c r="I791" s="10"/>
      <c r="J791" s="10"/>
      <c r="K791" s="10"/>
      <c r="L791" s="10"/>
      <c r="M791" s="23"/>
      <c r="N791" s="23"/>
      <c r="O791" s="23"/>
      <c r="P791" s="23"/>
      <c r="Q791" s="23"/>
      <c r="R791" s="23"/>
      <c r="S791" s="23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</row>
    <row r="792" spans="7:47" ht="12.75">
      <c r="G792" s="9"/>
      <c r="H792" s="10"/>
      <c r="I792" s="10"/>
      <c r="J792" s="10"/>
      <c r="K792" s="10"/>
      <c r="L792" s="10"/>
      <c r="M792" s="23"/>
      <c r="N792" s="23"/>
      <c r="O792" s="23"/>
      <c r="P792" s="23"/>
      <c r="Q792" s="23"/>
      <c r="R792" s="23"/>
      <c r="S792" s="23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</row>
    <row r="793" spans="7:47" ht="12.75">
      <c r="G793" s="9"/>
      <c r="H793" s="10"/>
      <c r="I793" s="10"/>
      <c r="J793" s="10"/>
      <c r="K793" s="10"/>
      <c r="L793" s="10"/>
      <c r="M793" s="23"/>
      <c r="N793" s="23"/>
      <c r="O793" s="23"/>
      <c r="P793" s="23"/>
      <c r="Q793" s="23"/>
      <c r="R793" s="23"/>
      <c r="S793" s="23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</row>
    <row r="794" spans="7:47" ht="12.75">
      <c r="G794" s="9"/>
      <c r="H794" s="10"/>
      <c r="I794" s="10"/>
      <c r="J794" s="10"/>
      <c r="K794" s="10"/>
      <c r="L794" s="10"/>
      <c r="M794" s="23"/>
      <c r="N794" s="23"/>
      <c r="O794" s="23"/>
      <c r="P794" s="23"/>
      <c r="Q794" s="23"/>
      <c r="R794" s="23"/>
      <c r="S794" s="23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</row>
    <row r="795" spans="7:47" ht="12.75">
      <c r="G795" s="9"/>
      <c r="H795" s="10"/>
      <c r="I795" s="10"/>
      <c r="J795" s="10"/>
      <c r="K795" s="10"/>
      <c r="L795" s="10"/>
      <c r="M795" s="23"/>
      <c r="N795" s="23"/>
      <c r="O795" s="23"/>
      <c r="P795" s="23"/>
      <c r="Q795" s="23"/>
      <c r="R795" s="23"/>
      <c r="S795" s="23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</row>
    <row r="796" spans="7:47" ht="12.75">
      <c r="G796" s="9"/>
      <c r="H796" s="10"/>
      <c r="I796" s="10"/>
      <c r="J796" s="10"/>
      <c r="K796" s="10"/>
      <c r="L796" s="10"/>
      <c r="M796" s="23"/>
      <c r="N796" s="23"/>
      <c r="O796" s="23"/>
      <c r="P796" s="23"/>
      <c r="Q796" s="23"/>
      <c r="R796" s="23"/>
      <c r="S796" s="23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</row>
    <row r="797" spans="7:47" ht="12.75">
      <c r="G797" s="9"/>
      <c r="H797" s="10"/>
      <c r="I797" s="10"/>
      <c r="J797" s="10"/>
      <c r="K797" s="10"/>
      <c r="L797" s="10"/>
      <c r="M797" s="23"/>
      <c r="N797" s="23"/>
      <c r="O797" s="23"/>
      <c r="P797" s="23"/>
      <c r="Q797" s="23"/>
      <c r="R797" s="23"/>
      <c r="S797" s="23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</row>
    <row r="798" spans="7:47" ht="12.75">
      <c r="G798" s="9"/>
      <c r="H798" s="10"/>
      <c r="I798" s="10"/>
      <c r="J798" s="10"/>
      <c r="K798" s="10"/>
      <c r="L798" s="10"/>
      <c r="M798" s="23"/>
      <c r="N798" s="23"/>
      <c r="O798" s="23"/>
      <c r="P798" s="23"/>
      <c r="Q798" s="23"/>
      <c r="R798" s="23"/>
      <c r="S798" s="23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</row>
    <row r="799" spans="7:47" ht="12.75">
      <c r="G799" s="9"/>
      <c r="H799" s="10"/>
      <c r="I799" s="10"/>
      <c r="J799" s="10"/>
      <c r="K799" s="10"/>
      <c r="L799" s="10"/>
      <c r="M799" s="23"/>
      <c r="N799" s="23"/>
      <c r="O799" s="23"/>
      <c r="P799" s="23"/>
      <c r="Q799" s="23"/>
      <c r="R799" s="23"/>
      <c r="S799" s="23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</row>
    <row r="800" spans="7:47" ht="12.75">
      <c r="G800" s="9"/>
      <c r="H800" s="10"/>
      <c r="I800" s="10"/>
      <c r="J800" s="10"/>
      <c r="K800" s="10"/>
      <c r="L800" s="10"/>
      <c r="M800" s="23"/>
      <c r="N800" s="23"/>
      <c r="O800" s="23"/>
      <c r="P800" s="23"/>
      <c r="Q800" s="23"/>
      <c r="R800" s="23"/>
      <c r="S800" s="23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</row>
    <row r="801" spans="7:47" ht="12.75">
      <c r="G801" s="9"/>
      <c r="H801" s="10"/>
      <c r="I801" s="10"/>
      <c r="J801" s="10"/>
      <c r="K801" s="10"/>
      <c r="L801" s="10"/>
      <c r="M801" s="23"/>
      <c r="N801" s="23"/>
      <c r="O801" s="23"/>
      <c r="P801" s="23"/>
      <c r="Q801" s="23"/>
      <c r="R801" s="23"/>
      <c r="S801" s="23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</row>
    <row r="802" spans="7:47" ht="12.75">
      <c r="G802" s="9"/>
      <c r="H802" s="10"/>
      <c r="I802" s="10"/>
      <c r="J802" s="10"/>
      <c r="K802" s="10"/>
      <c r="L802" s="10"/>
      <c r="M802" s="23"/>
      <c r="N802" s="23"/>
      <c r="O802" s="23"/>
      <c r="P802" s="23"/>
      <c r="Q802" s="23"/>
      <c r="R802" s="23"/>
      <c r="S802" s="23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</row>
    <row r="803" spans="7:47" ht="12.75">
      <c r="G803" s="9"/>
      <c r="H803" s="10"/>
      <c r="I803" s="10"/>
      <c r="J803" s="10"/>
      <c r="K803" s="10"/>
      <c r="L803" s="10"/>
      <c r="M803" s="23"/>
      <c r="N803" s="23"/>
      <c r="O803" s="23"/>
      <c r="P803" s="23"/>
      <c r="Q803" s="23"/>
      <c r="R803" s="23"/>
      <c r="S803" s="23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</row>
    <row r="804" spans="7:47" ht="12.75">
      <c r="G804" s="9"/>
      <c r="H804" s="10"/>
      <c r="I804" s="10"/>
      <c r="J804" s="10"/>
      <c r="K804" s="10"/>
      <c r="L804" s="10"/>
      <c r="M804" s="23"/>
      <c r="N804" s="23"/>
      <c r="O804" s="23"/>
      <c r="P804" s="23"/>
      <c r="Q804" s="23"/>
      <c r="R804" s="23"/>
      <c r="S804" s="23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</row>
    <row r="805" spans="7:47" ht="12.75">
      <c r="G805" s="9"/>
      <c r="H805" s="10"/>
      <c r="I805" s="10"/>
      <c r="J805" s="10"/>
      <c r="K805" s="10"/>
      <c r="L805" s="10"/>
      <c r="M805" s="23"/>
      <c r="N805" s="23"/>
      <c r="O805" s="23"/>
      <c r="P805" s="23"/>
      <c r="Q805" s="23"/>
      <c r="R805" s="23"/>
      <c r="S805" s="23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</row>
    <row r="806" spans="7:47" ht="12.75">
      <c r="G806" s="9"/>
      <c r="H806" s="10"/>
      <c r="I806" s="10"/>
      <c r="J806" s="10"/>
      <c r="K806" s="10"/>
      <c r="L806" s="10"/>
      <c r="M806" s="23"/>
      <c r="N806" s="23"/>
      <c r="O806" s="23"/>
      <c r="P806" s="23"/>
      <c r="Q806" s="23"/>
      <c r="R806" s="23"/>
      <c r="S806" s="23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</row>
    <row r="807" spans="7:47" ht="12.75">
      <c r="G807" s="9"/>
      <c r="H807" s="10"/>
      <c r="I807" s="10"/>
      <c r="J807" s="10"/>
      <c r="K807" s="10"/>
      <c r="L807" s="10"/>
      <c r="M807" s="23"/>
      <c r="N807" s="23"/>
      <c r="O807" s="23"/>
      <c r="P807" s="23"/>
      <c r="Q807" s="23"/>
      <c r="R807" s="23"/>
      <c r="S807" s="23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</row>
    <row r="808" spans="7:47" ht="12.75">
      <c r="G808" s="9"/>
      <c r="H808" s="10"/>
      <c r="I808" s="10"/>
      <c r="J808" s="10"/>
      <c r="K808" s="10"/>
      <c r="L808" s="10"/>
      <c r="M808" s="23"/>
      <c r="N808" s="23"/>
      <c r="O808" s="23"/>
      <c r="P808" s="23"/>
      <c r="Q808" s="23"/>
      <c r="R808" s="23"/>
      <c r="S808" s="23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</row>
    <row r="809" spans="7:47" ht="12.75">
      <c r="G809" s="9"/>
      <c r="H809" s="10"/>
      <c r="I809" s="10"/>
      <c r="J809" s="10"/>
      <c r="K809" s="10"/>
      <c r="L809" s="10"/>
      <c r="M809" s="23"/>
      <c r="N809" s="23"/>
      <c r="O809" s="23"/>
      <c r="P809" s="23"/>
      <c r="Q809" s="23"/>
      <c r="R809" s="23"/>
      <c r="S809" s="23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</row>
    <row r="810" spans="7:47" ht="12.75">
      <c r="G810" s="9"/>
      <c r="H810" s="10"/>
      <c r="I810" s="10"/>
      <c r="J810" s="10"/>
      <c r="K810" s="10"/>
      <c r="L810" s="10"/>
      <c r="M810" s="23"/>
      <c r="N810" s="23"/>
      <c r="O810" s="23"/>
      <c r="P810" s="23"/>
      <c r="Q810" s="23"/>
      <c r="R810" s="23"/>
      <c r="S810" s="23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</row>
    <row r="811" spans="7:47" ht="12.75">
      <c r="G811" s="9"/>
      <c r="H811" s="10"/>
      <c r="I811" s="10"/>
      <c r="J811" s="10"/>
      <c r="K811" s="10"/>
      <c r="L811" s="10"/>
      <c r="M811" s="23"/>
      <c r="N811" s="23"/>
      <c r="O811" s="23"/>
      <c r="P811" s="23"/>
      <c r="Q811" s="23"/>
      <c r="R811" s="23"/>
      <c r="S811" s="23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</row>
    <row r="812" spans="7:47" ht="12.75">
      <c r="G812" s="9"/>
      <c r="H812" s="10"/>
      <c r="I812" s="10"/>
      <c r="J812" s="10"/>
      <c r="K812" s="10"/>
      <c r="L812" s="10"/>
      <c r="M812" s="23"/>
      <c r="N812" s="23"/>
      <c r="O812" s="23"/>
      <c r="P812" s="23"/>
      <c r="Q812" s="23"/>
      <c r="R812" s="23"/>
      <c r="S812" s="23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</row>
    <row r="813" spans="7:47" ht="12.75">
      <c r="G813" s="9"/>
      <c r="H813" s="10"/>
      <c r="I813" s="10"/>
      <c r="J813" s="10"/>
      <c r="K813" s="10"/>
      <c r="L813" s="10"/>
      <c r="M813" s="23"/>
      <c r="N813" s="23"/>
      <c r="O813" s="23"/>
      <c r="P813" s="23"/>
      <c r="Q813" s="23"/>
      <c r="R813" s="23"/>
      <c r="S813" s="23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</row>
    <row r="814" spans="7:47" ht="12.75">
      <c r="G814" s="9"/>
      <c r="H814" s="10"/>
      <c r="I814" s="10"/>
      <c r="J814" s="10"/>
      <c r="K814" s="10"/>
      <c r="L814" s="10"/>
      <c r="M814" s="23"/>
      <c r="N814" s="23"/>
      <c r="O814" s="23"/>
      <c r="P814" s="23"/>
      <c r="Q814" s="23"/>
      <c r="R814" s="23"/>
      <c r="S814" s="23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</row>
    <row r="815" spans="7:47" ht="12.75">
      <c r="G815" s="9"/>
      <c r="H815" s="10"/>
      <c r="I815" s="10"/>
      <c r="J815" s="10"/>
      <c r="K815" s="10"/>
      <c r="L815" s="10"/>
      <c r="M815" s="23"/>
      <c r="N815" s="23"/>
      <c r="O815" s="23"/>
      <c r="P815" s="23"/>
      <c r="Q815" s="23"/>
      <c r="R815" s="23"/>
      <c r="S815" s="23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</row>
    <row r="816" spans="7:47" ht="12.75">
      <c r="G816" s="9"/>
      <c r="H816" s="10"/>
      <c r="I816" s="10"/>
      <c r="J816" s="10"/>
      <c r="K816" s="10"/>
      <c r="L816" s="10"/>
      <c r="M816" s="23"/>
      <c r="N816" s="23"/>
      <c r="O816" s="23"/>
      <c r="P816" s="23"/>
      <c r="Q816" s="23"/>
      <c r="R816" s="23"/>
      <c r="S816" s="23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</row>
    <row r="817" spans="7:47" ht="12.75">
      <c r="G817" s="9"/>
      <c r="H817" s="10"/>
      <c r="I817" s="10"/>
      <c r="J817" s="10"/>
      <c r="K817" s="10"/>
      <c r="L817" s="10"/>
      <c r="M817" s="23"/>
      <c r="N817" s="23"/>
      <c r="O817" s="23"/>
      <c r="P817" s="23"/>
      <c r="Q817" s="23"/>
      <c r="R817" s="23"/>
      <c r="S817" s="23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</row>
    <row r="818" spans="7:47" ht="12.75">
      <c r="G818" s="9"/>
      <c r="H818" s="10"/>
      <c r="I818" s="10"/>
      <c r="J818" s="10"/>
      <c r="K818" s="10"/>
      <c r="L818" s="10"/>
      <c r="M818" s="23"/>
      <c r="N818" s="23"/>
      <c r="O818" s="23"/>
      <c r="P818" s="23"/>
      <c r="Q818" s="23"/>
      <c r="R818" s="23"/>
      <c r="S818" s="23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</row>
    <row r="819" spans="7:47" ht="12.75">
      <c r="G819" s="9"/>
      <c r="H819" s="10"/>
      <c r="I819" s="10"/>
      <c r="J819" s="10"/>
      <c r="K819" s="10"/>
      <c r="L819" s="10"/>
      <c r="M819" s="23"/>
      <c r="N819" s="23"/>
      <c r="O819" s="23"/>
      <c r="P819" s="23"/>
      <c r="Q819" s="23"/>
      <c r="R819" s="23"/>
      <c r="S819" s="23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</row>
    <row r="820" spans="7:47" ht="12.75">
      <c r="G820" s="9"/>
      <c r="H820" s="10"/>
      <c r="I820" s="10"/>
      <c r="J820" s="10"/>
      <c r="K820" s="10"/>
      <c r="L820" s="10"/>
      <c r="M820" s="23"/>
      <c r="N820" s="23"/>
      <c r="O820" s="23"/>
      <c r="P820" s="23"/>
      <c r="Q820" s="23"/>
      <c r="R820" s="23"/>
      <c r="S820" s="23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</row>
    <row r="821" spans="7:47" ht="12.75">
      <c r="G821" s="9"/>
      <c r="H821" s="10"/>
      <c r="I821" s="10"/>
      <c r="J821" s="10"/>
      <c r="K821" s="10"/>
      <c r="L821" s="10"/>
      <c r="M821" s="23"/>
      <c r="N821" s="23"/>
      <c r="O821" s="23"/>
      <c r="P821" s="23"/>
      <c r="Q821" s="23"/>
      <c r="R821" s="23"/>
      <c r="S821" s="23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</row>
    <row r="822" spans="7:47" ht="12.75">
      <c r="G822" s="9"/>
      <c r="H822" s="10"/>
      <c r="I822" s="10"/>
      <c r="J822" s="10"/>
      <c r="K822" s="10"/>
      <c r="L822" s="10"/>
      <c r="M822" s="23"/>
      <c r="N822" s="23"/>
      <c r="O822" s="23"/>
      <c r="P822" s="23"/>
      <c r="Q822" s="23"/>
      <c r="R822" s="23"/>
      <c r="S822" s="23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</row>
    <row r="823" spans="7:47" ht="12.75">
      <c r="G823" s="9"/>
      <c r="H823" s="10"/>
      <c r="I823" s="10"/>
      <c r="J823" s="10"/>
      <c r="K823" s="10"/>
      <c r="L823" s="10"/>
      <c r="M823" s="23"/>
      <c r="N823" s="23"/>
      <c r="O823" s="23"/>
      <c r="P823" s="23"/>
      <c r="Q823" s="23"/>
      <c r="R823" s="23"/>
      <c r="S823" s="23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</row>
    <row r="824" spans="7:47" ht="12.75">
      <c r="G824" s="9"/>
      <c r="H824" s="10"/>
      <c r="I824" s="10"/>
      <c r="J824" s="10"/>
      <c r="K824" s="10"/>
      <c r="L824" s="10"/>
      <c r="M824" s="23"/>
      <c r="N824" s="23"/>
      <c r="O824" s="23"/>
      <c r="P824" s="23"/>
      <c r="Q824" s="23"/>
      <c r="R824" s="23"/>
      <c r="S824" s="23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</row>
    <row r="825" spans="7:47" ht="12.75">
      <c r="G825" s="9"/>
      <c r="H825" s="10"/>
      <c r="I825" s="10"/>
      <c r="J825" s="10"/>
      <c r="K825" s="10"/>
      <c r="L825" s="10"/>
      <c r="M825" s="23"/>
      <c r="N825" s="23"/>
      <c r="O825" s="23"/>
      <c r="P825" s="23"/>
      <c r="Q825" s="23"/>
      <c r="R825" s="23"/>
      <c r="S825" s="23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</row>
    <row r="826" spans="7:47" ht="12.75">
      <c r="G826" s="9"/>
      <c r="H826" s="10"/>
      <c r="I826" s="10"/>
      <c r="J826" s="10"/>
      <c r="K826" s="10"/>
      <c r="L826" s="10"/>
      <c r="M826" s="23"/>
      <c r="N826" s="23"/>
      <c r="O826" s="23"/>
      <c r="P826" s="23"/>
      <c r="Q826" s="23"/>
      <c r="R826" s="23"/>
      <c r="S826" s="23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</row>
    <row r="827" spans="7:47" ht="12.75">
      <c r="G827" s="9"/>
      <c r="H827" s="10"/>
      <c r="I827" s="10"/>
      <c r="J827" s="10"/>
      <c r="K827" s="10"/>
      <c r="L827" s="10"/>
      <c r="M827" s="23"/>
      <c r="N827" s="23"/>
      <c r="O827" s="23"/>
      <c r="P827" s="23"/>
      <c r="Q827" s="23"/>
      <c r="R827" s="23"/>
      <c r="S827" s="23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</row>
    <row r="828" spans="7:47" ht="12.75">
      <c r="G828" s="9"/>
      <c r="H828" s="10"/>
      <c r="I828" s="10"/>
      <c r="J828" s="10"/>
      <c r="K828" s="10"/>
      <c r="L828" s="10"/>
      <c r="M828" s="23"/>
      <c r="N828" s="23"/>
      <c r="O828" s="23"/>
      <c r="P828" s="23"/>
      <c r="Q828" s="23"/>
      <c r="R828" s="23"/>
      <c r="S828" s="23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</row>
    <row r="829" spans="7:47" ht="12.75">
      <c r="G829" s="9"/>
      <c r="H829" s="10"/>
      <c r="I829" s="10"/>
      <c r="J829" s="10"/>
      <c r="K829" s="10"/>
      <c r="L829" s="10"/>
      <c r="M829" s="23"/>
      <c r="N829" s="23"/>
      <c r="O829" s="23"/>
      <c r="P829" s="23"/>
      <c r="Q829" s="23"/>
      <c r="R829" s="23"/>
      <c r="S829" s="23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</row>
    <row r="830" spans="7:47" ht="12.75">
      <c r="G830" s="9"/>
      <c r="H830" s="10"/>
      <c r="I830" s="10"/>
      <c r="J830" s="10"/>
      <c r="K830" s="10"/>
      <c r="L830" s="10"/>
      <c r="M830" s="23"/>
      <c r="N830" s="23"/>
      <c r="O830" s="23"/>
      <c r="P830" s="23"/>
      <c r="Q830" s="23"/>
      <c r="R830" s="23"/>
      <c r="S830" s="23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</row>
    <row r="831" spans="7:47" ht="12.75">
      <c r="G831" s="9"/>
      <c r="H831" s="10"/>
      <c r="I831" s="10"/>
      <c r="J831" s="10"/>
      <c r="K831" s="10"/>
      <c r="L831" s="10"/>
      <c r="M831" s="23"/>
      <c r="N831" s="23"/>
      <c r="O831" s="23"/>
      <c r="P831" s="23"/>
      <c r="Q831" s="23"/>
      <c r="R831" s="23"/>
      <c r="S831" s="23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</row>
    <row r="832" spans="7:47" ht="12.75">
      <c r="G832" s="9"/>
      <c r="H832" s="10"/>
      <c r="I832" s="10"/>
      <c r="J832" s="10"/>
      <c r="K832" s="10"/>
      <c r="L832" s="10"/>
      <c r="M832" s="23"/>
      <c r="N832" s="23"/>
      <c r="O832" s="23"/>
      <c r="P832" s="23"/>
      <c r="Q832" s="23"/>
      <c r="R832" s="23"/>
      <c r="S832" s="23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</row>
    <row r="833" spans="7:47" ht="12.75">
      <c r="G833" s="9"/>
      <c r="H833" s="10"/>
      <c r="I833" s="10"/>
      <c r="J833" s="10"/>
      <c r="K833" s="10"/>
      <c r="L833" s="10"/>
      <c r="M833" s="23"/>
      <c r="N833" s="23"/>
      <c r="O833" s="23"/>
      <c r="P833" s="23"/>
      <c r="Q833" s="23"/>
      <c r="R833" s="23"/>
      <c r="S833" s="23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</row>
    <row r="834" spans="7:47" ht="12.75">
      <c r="G834" s="9"/>
      <c r="H834" s="10"/>
      <c r="I834" s="10"/>
      <c r="J834" s="10"/>
      <c r="K834" s="10"/>
      <c r="L834" s="10"/>
      <c r="M834" s="23"/>
      <c r="N834" s="23"/>
      <c r="O834" s="23"/>
      <c r="P834" s="23"/>
      <c r="Q834" s="23"/>
      <c r="R834" s="23"/>
      <c r="S834" s="23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</row>
    <row r="835" spans="7:47" ht="12.75">
      <c r="G835" s="9"/>
      <c r="H835" s="10"/>
      <c r="I835" s="10"/>
      <c r="J835" s="10"/>
      <c r="K835" s="10"/>
      <c r="L835" s="10"/>
      <c r="M835" s="23"/>
      <c r="N835" s="23"/>
      <c r="O835" s="23"/>
      <c r="P835" s="23"/>
      <c r="Q835" s="23"/>
      <c r="R835" s="23"/>
      <c r="S835" s="23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</row>
    <row r="836" spans="7:47" ht="12.75">
      <c r="G836" s="9"/>
      <c r="H836" s="10"/>
      <c r="I836" s="10"/>
      <c r="J836" s="10"/>
      <c r="K836" s="10"/>
      <c r="L836" s="10"/>
      <c r="M836" s="23"/>
      <c r="N836" s="23"/>
      <c r="O836" s="23"/>
      <c r="P836" s="23"/>
      <c r="Q836" s="23"/>
      <c r="R836" s="23"/>
      <c r="S836" s="23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</row>
    <row r="837" spans="7:47" ht="12.75">
      <c r="G837" s="9"/>
      <c r="H837" s="10"/>
      <c r="I837" s="10"/>
      <c r="J837" s="10"/>
      <c r="K837" s="10"/>
      <c r="L837" s="10"/>
      <c r="M837" s="23"/>
      <c r="N837" s="23"/>
      <c r="O837" s="23"/>
      <c r="P837" s="23"/>
      <c r="Q837" s="23"/>
      <c r="R837" s="23"/>
      <c r="S837" s="23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</row>
    <row r="838" spans="7:47" ht="12.75">
      <c r="G838" s="9"/>
      <c r="H838" s="10"/>
      <c r="I838" s="10"/>
      <c r="J838" s="10"/>
      <c r="K838" s="10"/>
      <c r="L838" s="10"/>
      <c r="M838" s="23"/>
      <c r="N838" s="23"/>
      <c r="O838" s="23"/>
      <c r="P838" s="23"/>
      <c r="Q838" s="23"/>
      <c r="R838" s="23"/>
      <c r="S838" s="23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</row>
    <row r="839" spans="7:47" ht="12.75">
      <c r="G839" s="9"/>
      <c r="H839" s="10"/>
      <c r="I839" s="10"/>
      <c r="J839" s="10"/>
      <c r="K839" s="10"/>
      <c r="L839" s="10"/>
      <c r="M839" s="23"/>
      <c r="N839" s="23"/>
      <c r="O839" s="23"/>
      <c r="P839" s="23"/>
      <c r="Q839" s="23"/>
      <c r="R839" s="23"/>
      <c r="S839" s="23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</row>
    <row r="840" spans="7:47" ht="12.75">
      <c r="G840" s="9"/>
      <c r="H840" s="10"/>
      <c r="I840" s="10"/>
      <c r="J840" s="10"/>
      <c r="K840" s="10"/>
      <c r="L840" s="10"/>
      <c r="M840" s="23"/>
      <c r="N840" s="23"/>
      <c r="O840" s="23"/>
      <c r="P840" s="23"/>
      <c r="Q840" s="23"/>
      <c r="R840" s="23"/>
      <c r="S840" s="23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</row>
    <row r="841" spans="7:47" ht="12.75">
      <c r="G841" s="9"/>
      <c r="H841" s="10"/>
      <c r="I841" s="10"/>
      <c r="J841" s="10"/>
      <c r="K841" s="10"/>
      <c r="L841" s="10"/>
      <c r="M841" s="23"/>
      <c r="N841" s="23"/>
      <c r="O841" s="23"/>
      <c r="P841" s="23"/>
      <c r="Q841" s="23"/>
      <c r="R841" s="23"/>
      <c r="S841" s="23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</row>
    <row r="842" spans="7:47" ht="12.75">
      <c r="G842" s="9"/>
      <c r="H842" s="10"/>
      <c r="I842" s="10"/>
      <c r="J842" s="10"/>
      <c r="K842" s="10"/>
      <c r="L842" s="10"/>
      <c r="M842" s="23"/>
      <c r="N842" s="23"/>
      <c r="O842" s="23"/>
      <c r="P842" s="23"/>
      <c r="Q842" s="23"/>
      <c r="R842" s="23"/>
      <c r="S842" s="23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</row>
    <row r="843" spans="7:47" ht="12.75">
      <c r="G843" s="9"/>
      <c r="H843" s="10"/>
      <c r="I843" s="10"/>
      <c r="J843" s="10"/>
      <c r="K843" s="10"/>
      <c r="L843" s="10"/>
      <c r="M843" s="23"/>
      <c r="N843" s="23"/>
      <c r="O843" s="23"/>
      <c r="P843" s="23"/>
      <c r="Q843" s="23"/>
      <c r="R843" s="23"/>
      <c r="S843" s="23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</row>
    <row r="844" spans="7:47" ht="12.75">
      <c r="G844" s="9"/>
      <c r="H844" s="10"/>
      <c r="I844" s="10"/>
      <c r="J844" s="10"/>
      <c r="K844" s="10"/>
      <c r="L844" s="10"/>
      <c r="M844" s="23"/>
      <c r="N844" s="23"/>
      <c r="O844" s="23"/>
      <c r="P844" s="23"/>
      <c r="Q844" s="23"/>
      <c r="R844" s="23"/>
      <c r="S844" s="23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</row>
    <row r="845" spans="7:47" ht="12.75">
      <c r="G845" s="9"/>
      <c r="H845" s="10"/>
      <c r="I845" s="10"/>
      <c r="J845" s="10"/>
      <c r="K845" s="10"/>
      <c r="L845" s="10"/>
      <c r="M845" s="23"/>
      <c r="N845" s="23"/>
      <c r="O845" s="23"/>
      <c r="P845" s="23"/>
      <c r="Q845" s="23"/>
      <c r="R845" s="23"/>
      <c r="S845" s="23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</row>
    <row r="846" spans="7:47" ht="12.75">
      <c r="G846" s="9"/>
      <c r="H846" s="10"/>
      <c r="I846" s="10"/>
      <c r="J846" s="10"/>
      <c r="K846" s="10"/>
      <c r="L846" s="10"/>
      <c r="M846" s="23"/>
      <c r="N846" s="23"/>
      <c r="O846" s="23"/>
      <c r="P846" s="23"/>
      <c r="Q846" s="23"/>
      <c r="R846" s="23"/>
      <c r="S846" s="23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</row>
    <row r="847" spans="7:47" ht="12.75">
      <c r="G847" s="9"/>
      <c r="H847" s="10"/>
      <c r="I847" s="10"/>
      <c r="J847" s="10"/>
      <c r="K847" s="10"/>
      <c r="L847" s="10"/>
      <c r="M847" s="23"/>
      <c r="N847" s="23"/>
      <c r="O847" s="23"/>
      <c r="P847" s="23"/>
      <c r="Q847" s="23"/>
      <c r="R847" s="23"/>
      <c r="S847" s="23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</row>
    <row r="848" spans="7:47" ht="12.75">
      <c r="G848" s="9"/>
      <c r="H848" s="10"/>
      <c r="I848" s="10"/>
      <c r="J848" s="10"/>
      <c r="K848" s="10"/>
      <c r="L848" s="10"/>
      <c r="M848" s="23"/>
      <c r="N848" s="23"/>
      <c r="O848" s="23"/>
      <c r="P848" s="23"/>
      <c r="Q848" s="23"/>
      <c r="R848" s="23"/>
      <c r="S848" s="23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</row>
    <row r="849" spans="7:47" ht="12.75">
      <c r="G849" s="9"/>
      <c r="H849" s="10"/>
      <c r="I849" s="10"/>
      <c r="J849" s="10"/>
      <c r="K849" s="10"/>
      <c r="L849" s="10"/>
      <c r="M849" s="23"/>
      <c r="N849" s="23"/>
      <c r="O849" s="23"/>
      <c r="P849" s="23"/>
      <c r="Q849" s="23"/>
      <c r="R849" s="23"/>
      <c r="S849" s="23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</row>
    <row r="850" spans="7:47" ht="12.75">
      <c r="G850" s="9"/>
      <c r="H850" s="10"/>
      <c r="I850" s="10"/>
      <c r="J850" s="10"/>
      <c r="K850" s="10"/>
      <c r="L850" s="10"/>
      <c r="M850" s="23"/>
      <c r="N850" s="23"/>
      <c r="O850" s="23"/>
      <c r="P850" s="23"/>
      <c r="Q850" s="23"/>
      <c r="R850" s="23"/>
      <c r="S850" s="23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</row>
    <row r="851" spans="7:47" ht="12.75">
      <c r="G851" s="9"/>
      <c r="H851" s="10"/>
      <c r="I851" s="10"/>
      <c r="J851" s="10"/>
      <c r="K851" s="10"/>
      <c r="L851" s="10"/>
      <c r="M851" s="23"/>
      <c r="N851" s="23"/>
      <c r="O851" s="23"/>
      <c r="P851" s="23"/>
      <c r="Q851" s="23"/>
      <c r="R851" s="23"/>
      <c r="S851" s="23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</row>
    <row r="852" spans="7:47" ht="12.75">
      <c r="G852" s="9"/>
      <c r="H852" s="10"/>
      <c r="I852" s="10"/>
      <c r="J852" s="10"/>
      <c r="K852" s="10"/>
      <c r="L852" s="10"/>
      <c r="M852" s="23"/>
      <c r="N852" s="23"/>
      <c r="O852" s="23"/>
      <c r="P852" s="23"/>
      <c r="Q852" s="23"/>
      <c r="R852" s="23"/>
      <c r="S852" s="23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</row>
    <row r="853" spans="7:47" ht="12.75">
      <c r="G853" s="9"/>
      <c r="H853" s="10"/>
      <c r="I853" s="10"/>
      <c r="J853" s="10"/>
      <c r="K853" s="10"/>
      <c r="L853" s="10"/>
      <c r="M853" s="23"/>
      <c r="N853" s="23"/>
      <c r="O853" s="23"/>
      <c r="P853" s="23"/>
      <c r="Q853" s="23"/>
      <c r="R853" s="23"/>
      <c r="S853" s="23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</row>
    <row r="854" spans="7:47" ht="12.75">
      <c r="G854" s="9"/>
      <c r="H854" s="10"/>
      <c r="I854" s="10"/>
      <c r="J854" s="10"/>
      <c r="K854" s="10"/>
      <c r="L854" s="10"/>
      <c r="M854" s="23"/>
      <c r="N854" s="23"/>
      <c r="O854" s="23"/>
      <c r="P854" s="23"/>
      <c r="Q854" s="23"/>
      <c r="R854" s="23"/>
      <c r="S854" s="23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</row>
    <row r="855" spans="7:47" ht="12.75">
      <c r="G855" s="9"/>
      <c r="H855" s="10"/>
      <c r="I855" s="10"/>
      <c r="J855" s="10"/>
      <c r="K855" s="10"/>
      <c r="L855" s="10"/>
      <c r="M855" s="23"/>
      <c r="N855" s="23"/>
      <c r="O855" s="23"/>
      <c r="P855" s="23"/>
      <c r="Q855" s="23"/>
      <c r="R855" s="23"/>
      <c r="S855" s="23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</row>
    <row r="856" spans="7:47" ht="12.75">
      <c r="G856" s="9"/>
      <c r="H856" s="10"/>
      <c r="I856" s="10"/>
      <c r="J856" s="10"/>
      <c r="K856" s="10"/>
      <c r="L856" s="10"/>
      <c r="M856" s="23"/>
      <c r="N856" s="23"/>
      <c r="O856" s="23"/>
      <c r="P856" s="23"/>
      <c r="Q856" s="23"/>
      <c r="R856" s="23"/>
      <c r="S856" s="23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</row>
    <row r="857" spans="7:47" ht="12.75">
      <c r="G857" s="9"/>
      <c r="H857" s="10"/>
      <c r="I857" s="10"/>
      <c r="J857" s="10"/>
      <c r="K857" s="10"/>
      <c r="L857" s="10"/>
      <c r="M857" s="23"/>
      <c r="N857" s="23"/>
      <c r="O857" s="23"/>
      <c r="P857" s="23"/>
      <c r="Q857" s="23"/>
      <c r="R857" s="23"/>
      <c r="S857" s="23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</row>
    <row r="858" spans="7:47" ht="12.75">
      <c r="G858" s="9"/>
      <c r="H858" s="10"/>
      <c r="I858" s="10"/>
      <c r="J858" s="10"/>
      <c r="K858" s="10"/>
      <c r="L858" s="10"/>
      <c r="M858" s="23"/>
      <c r="N858" s="23"/>
      <c r="O858" s="23"/>
      <c r="P858" s="23"/>
      <c r="Q858" s="23"/>
      <c r="R858" s="23"/>
      <c r="S858" s="23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</row>
    <row r="859" spans="7:47" ht="12.75">
      <c r="G859" s="9"/>
      <c r="H859" s="10"/>
      <c r="I859" s="10"/>
      <c r="J859" s="10"/>
      <c r="K859" s="10"/>
      <c r="L859" s="10"/>
      <c r="M859" s="23"/>
      <c r="N859" s="23"/>
      <c r="O859" s="23"/>
      <c r="P859" s="23"/>
      <c r="Q859" s="23"/>
      <c r="R859" s="23"/>
      <c r="S859" s="23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</row>
    <row r="860" spans="7:47" ht="12.75">
      <c r="G860" s="9"/>
      <c r="H860" s="10"/>
      <c r="I860" s="10"/>
      <c r="J860" s="10"/>
      <c r="K860" s="10"/>
      <c r="L860" s="10"/>
      <c r="M860" s="23"/>
      <c r="N860" s="23"/>
      <c r="O860" s="23"/>
      <c r="P860" s="23"/>
      <c r="Q860" s="23"/>
      <c r="R860" s="23"/>
      <c r="S860" s="23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</row>
    <row r="861" spans="7:47" ht="12.75">
      <c r="G861" s="9"/>
      <c r="H861" s="10"/>
      <c r="I861" s="10"/>
      <c r="J861" s="10"/>
      <c r="K861" s="10"/>
      <c r="L861" s="10"/>
      <c r="M861" s="23"/>
      <c r="N861" s="23"/>
      <c r="O861" s="23"/>
      <c r="P861" s="23"/>
      <c r="Q861" s="23"/>
      <c r="R861" s="23"/>
      <c r="S861" s="23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</row>
    <row r="862" spans="7:47" ht="12.75">
      <c r="G862" s="9"/>
      <c r="H862" s="10"/>
      <c r="I862" s="10"/>
      <c r="J862" s="10"/>
      <c r="K862" s="10"/>
      <c r="L862" s="10"/>
      <c r="M862" s="23"/>
      <c r="N862" s="23"/>
      <c r="O862" s="23"/>
      <c r="P862" s="23"/>
      <c r="Q862" s="23"/>
      <c r="R862" s="23"/>
      <c r="S862" s="23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</row>
    <row r="863" spans="7:47" ht="12.75">
      <c r="G863" s="9"/>
      <c r="H863" s="10"/>
      <c r="I863" s="10"/>
      <c r="J863" s="10"/>
      <c r="K863" s="10"/>
      <c r="L863" s="10"/>
      <c r="M863" s="23"/>
      <c r="N863" s="23"/>
      <c r="O863" s="23"/>
      <c r="P863" s="23"/>
      <c r="Q863" s="23"/>
      <c r="R863" s="23"/>
      <c r="S863" s="23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</row>
    <row r="864" spans="7:47" ht="12.75">
      <c r="G864" s="9"/>
      <c r="H864" s="10"/>
      <c r="I864" s="10"/>
      <c r="J864" s="10"/>
      <c r="K864" s="10"/>
      <c r="L864" s="10"/>
      <c r="M864" s="23"/>
      <c r="N864" s="23"/>
      <c r="O864" s="23"/>
      <c r="P864" s="23"/>
      <c r="Q864" s="23"/>
      <c r="R864" s="23"/>
      <c r="S864" s="23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</row>
    <row r="865" spans="7:47" ht="12.75">
      <c r="G865" s="9"/>
      <c r="H865" s="10"/>
      <c r="I865" s="10"/>
      <c r="J865" s="10"/>
      <c r="K865" s="10"/>
      <c r="L865" s="10"/>
      <c r="M865" s="23"/>
      <c r="N865" s="23"/>
      <c r="O865" s="23"/>
      <c r="P865" s="23"/>
      <c r="Q865" s="23"/>
      <c r="R865" s="23"/>
      <c r="S865" s="23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</row>
    <row r="866" spans="7:47" ht="12.75">
      <c r="G866" s="9"/>
      <c r="H866" s="10"/>
      <c r="I866" s="10"/>
      <c r="J866" s="10"/>
      <c r="K866" s="10"/>
      <c r="L866" s="10"/>
      <c r="M866" s="23"/>
      <c r="N866" s="23"/>
      <c r="O866" s="23"/>
      <c r="P866" s="23"/>
      <c r="Q866" s="23"/>
      <c r="R866" s="23"/>
      <c r="S866" s="23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</row>
    <row r="867" spans="7:47" ht="12.75">
      <c r="G867" s="9"/>
      <c r="H867" s="10"/>
      <c r="I867" s="10"/>
      <c r="J867" s="10"/>
      <c r="K867" s="10"/>
      <c r="L867" s="10"/>
      <c r="M867" s="23"/>
      <c r="N867" s="23"/>
      <c r="O867" s="23"/>
      <c r="P867" s="23"/>
      <c r="Q867" s="23"/>
      <c r="R867" s="23"/>
      <c r="S867" s="23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</row>
    <row r="868" spans="7:47" ht="12.75">
      <c r="G868" s="9"/>
      <c r="H868" s="10"/>
      <c r="I868" s="10"/>
      <c r="J868" s="10"/>
      <c r="K868" s="10"/>
      <c r="L868" s="10"/>
      <c r="M868" s="23"/>
      <c r="N868" s="23"/>
      <c r="O868" s="23"/>
      <c r="P868" s="23"/>
      <c r="Q868" s="23"/>
      <c r="R868" s="23"/>
      <c r="S868" s="23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</row>
    <row r="869" spans="7:47" ht="12.75">
      <c r="G869" s="9"/>
      <c r="H869" s="10"/>
      <c r="I869" s="10"/>
      <c r="J869" s="10"/>
      <c r="K869" s="10"/>
      <c r="L869" s="10"/>
      <c r="M869" s="23"/>
      <c r="N869" s="23"/>
      <c r="O869" s="23"/>
      <c r="P869" s="23"/>
      <c r="Q869" s="23"/>
      <c r="R869" s="23"/>
      <c r="S869" s="23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</row>
    <row r="870" spans="7:47" ht="12.75">
      <c r="G870" s="9"/>
      <c r="H870" s="10"/>
      <c r="I870" s="10"/>
      <c r="J870" s="10"/>
      <c r="K870" s="10"/>
      <c r="L870" s="10"/>
      <c r="M870" s="23"/>
      <c r="N870" s="23"/>
      <c r="O870" s="23"/>
      <c r="P870" s="23"/>
      <c r="Q870" s="23"/>
      <c r="R870" s="23"/>
      <c r="S870" s="23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</row>
    <row r="871" spans="7:47" ht="12.75">
      <c r="G871" s="9"/>
      <c r="H871" s="10"/>
      <c r="I871" s="10"/>
      <c r="J871" s="10"/>
      <c r="K871" s="10"/>
      <c r="L871" s="10"/>
      <c r="M871" s="23"/>
      <c r="N871" s="23"/>
      <c r="O871" s="23"/>
      <c r="P871" s="23"/>
      <c r="Q871" s="23"/>
      <c r="R871" s="23"/>
      <c r="S871" s="23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</row>
    <row r="872" spans="7:47" ht="12.75">
      <c r="G872" s="9"/>
      <c r="H872" s="10"/>
      <c r="I872" s="10"/>
      <c r="J872" s="10"/>
      <c r="K872" s="10"/>
      <c r="L872" s="10"/>
      <c r="M872" s="23"/>
      <c r="N872" s="23"/>
      <c r="O872" s="23"/>
      <c r="P872" s="23"/>
      <c r="Q872" s="23"/>
      <c r="R872" s="23"/>
      <c r="S872" s="23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</row>
    <row r="873" spans="7:47" ht="12.75">
      <c r="G873" s="9"/>
      <c r="H873" s="10"/>
      <c r="I873" s="10"/>
      <c r="J873" s="10"/>
      <c r="K873" s="10"/>
      <c r="L873" s="10"/>
      <c r="M873" s="23"/>
      <c r="N873" s="23"/>
      <c r="O873" s="23"/>
      <c r="P873" s="23"/>
      <c r="Q873" s="23"/>
      <c r="R873" s="23"/>
      <c r="S873" s="23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</row>
    <row r="874" spans="7:47" ht="12.75">
      <c r="G874" s="9"/>
      <c r="H874" s="10"/>
      <c r="I874" s="10"/>
      <c r="J874" s="10"/>
      <c r="K874" s="10"/>
      <c r="L874" s="10"/>
      <c r="M874" s="23"/>
      <c r="N874" s="23"/>
      <c r="O874" s="23"/>
      <c r="P874" s="23"/>
      <c r="Q874" s="23"/>
      <c r="R874" s="23"/>
      <c r="S874" s="23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</row>
    <row r="875" spans="7:47" ht="12.75">
      <c r="G875" s="9"/>
      <c r="H875" s="10"/>
      <c r="I875" s="10"/>
      <c r="J875" s="10"/>
      <c r="K875" s="10"/>
      <c r="L875" s="10"/>
      <c r="M875" s="23"/>
      <c r="N875" s="23"/>
      <c r="O875" s="23"/>
      <c r="P875" s="23"/>
      <c r="Q875" s="23"/>
      <c r="R875" s="23"/>
      <c r="S875" s="23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</row>
    <row r="876" spans="7:47" ht="12.75">
      <c r="G876" s="9"/>
      <c r="H876" s="10"/>
      <c r="I876" s="10"/>
      <c r="J876" s="10"/>
      <c r="K876" s="10"/>
      <c r="L876" s="10"/>
      <c r="M876" s="23"/>
      <c r="N876" s="23"/>
      <c r="O876" s="23"/>
      <c r="P876" s="23"/>
      <c r="Q876" s="23"/>
      <c r="R876" s="23"/>
      <c r="S876" s="23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</row>
    <row r="877" spans="7:47" ht="12.75">
      <c r="G877" s="9"/>
      <c r="H877" s="10"/>
      <c r="I877" s="10"/>
      <c r="J877" s="10"/>
      <c r="K877" s="10"/>
      <c r="L877" s="10"/>
      <c r="M877" s="23"/>
      <c r="N877" s="23"/>
      <c r="O877" s="23"/>
      <c r="P877" s="23"/>
      <c r="Q877" s="23"/>
      <c r="R877" s="23"/>
      <c r="S877" s="23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</row>
    <row r="878" spans="7:47" ht="12.75">
      <c r="G878" s="9"/>
      <c r="H878" s="10"/>
      <c r="I878" s="10"/>
      <c r="J878" s="10"/>
      <c r="K878" s="10"/>
      <c r="L878" s="10"/>
      <c r="M878" s="23"/>
      <c r="N878" s="23"/>
      <c r="O878" s="23"/>
      <c r="P878" s="23"/>
      <c r="Q878" s="23"/>
      <c r="R878" s="23"/>
      <c r="S878" s="23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</row>
    <row r="879" spans="7:47" ht="12.75">
      <c r="G879" s="9"/>
      <c r="H879" s="10"/>
      <c r="I879" s="10"/>
      <c r="J879" s="10"/>
      <c r="K879" s="10"/>
      <c r="L879" s="10"/>
      <c r="M879" s="23"/>
      <c r="N879" s="23"/>
      <c r="O879" s="23"/>
      <c r="P879" s="23"/>
      <c r="Q879" s="23"/>
      <c r="R879" s="23"/>
      <c r="S879" s="23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</row>
    <row r="880" spans="7:47" ht="12.75">
      <c r="G880" s="9"/>
      <c r="H880" s="10"/>
      <c r="I880" s="10"/>
      <c r="J880" s="10"/>
      <c r="K880" s="10"/>
      <c r="L880" s="10"/>
      <c r="M880" s="23"/>
      <c r="N880" s="23"/>
      <c r="O880" s="23"/>
      <c r="P880" s="23"/>
      <c r="Q880" s="23"/>
      <c r="R880" s="23"/>
      <c r="S880" s="23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</row>
    <row r="881" spans="7:47" ht="12.75">
      <c r="G881" s="9"/>
      <c r="H881" s="10"/>
      <c r="I881" s="10"/>
      <c r="J881" s="10"/>
      <c r="K881" s="10"/>
      <c r="L881" s="10"/>
      <c r="M881" s="23"/>
      <c r="N881" s="23"/>
      <c r="O881" s="23"/>
      <c r="P881" s="23"/>
      <c r="Q881" s="23"/>
      <c r="R881" s="23"/>
      <c r="S881" s="23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</row>
    <row r="882" spans="7:47" ht="12.75">
      <c r="G882" s="9"/>
      <c r="H882" s="10"/>
      <c r="I882" s="10"/>
      <c r="J882" s="10"/>
      <c r="K882" s="10"/>
      <c r="L882" s="10"/>
      <c r="M882" s="23"/>
      <c r="N882" s="23"/>
      <c r="O882" s="23"/>
      <c r="P882" s="23"/>
      <c r="Q882" s="23"/>
      <c r="R882" s="23"/>
      <c r="S882" s="23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</row>
    <row r="883" spans="7:47" ht="12.75">
      <c r="G883" s="9"/>
      <c r="H883" s="10"/>
      <c r="I883" s="10"/>
      <c r="J883" s="10"/>
      <c r="K883" s="10"/>
      <c r="L883" s="10"/>
      <c r="M883" s="23"/>
      <c r="N883" s="23"/>
      <c r="O883" s="23"/>
      <c r="P883" s="23"/>
      <c r="Q883" s="23"/>
      <c r="R883" s="23"/>
      <c r="S883" s="23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</row>
    <row r="884" spans="7:47" ht="12.75">
      <c r="G884" s="9"/>
      <c r="H884" s="10"/>
      <c r="I884" s="10"/>
      <c r="J884" s="10"/>
      <c r="K884" s="10"/>
      <c r="L884" s="10"/>
      <c r="M884" s="23"/>
      <c r="N884" s="23"/>
      <c r="O884" s="23"/>
      <c r="P884" s="23"/>
      <c r="Q884" s="23"/>
      <c r="R884" s="23"/>
      <c r="S884" s="23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</row>
    <row r="885" spans="7:47" ht="12.75">
      <c r="G885" s="9"/>
      <c r="H885" s="10"/>
      <c r="I885" s="10"/>
      <c r="J885" s="10"/>
      <c r="K885" s="10"/>
      <c r="L885" s="10"/>
      <c r="M885" s="23"/>
      <c r="N885" s="23"/>
      <c r="O885" s="23"/>
      <c r="P885" s="23"/>
      <c r="Q885" s="23"/>
      <c r="R885" s="23"/>
      <c r="S885" s="23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</row>
    <row r="886" spans="7:47" ht="12.75">
      <c r="G886" s="9"/>
      <c r="H886" s="10"/>
      <c r="I886" s="10"/>
      <c r="J886" s="10"/>
      <c r="K886" s="10"/>
      <c r="L886" s="10"/>
      <c r="M886" s="23"/>
      <c r="N886" s="23"/>
      <c r="O886" s="23"/>
      <c r="P886" s="23"/>
      <c r="Q886" s="23"/>
      <c r="R886" s="23"/>
      <c r="S886" s="23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</row>
    <row r="887" spans="7:47" ht="12.75">
      <c r="G887" s="9"/>
      <c r="H887" s="10"/>
      <c r="I887" s="10"/>
      <c r="J887" s="10"/>
      <c r="K887" s="10"/>
      <c r="L887" s="10"/>
      <c r="M887" s="23"/>
      <c r="N887" s="23"/>
      <c r="O887" s="23"/>
      <c r="P887" s="23"/>
      <c r="Q887" s="23"/>
      <c r="R887" s="23"/>
      <c r="S887" s="23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</row>
    <row r="888" spans="7:47" ht="12.75">
      <c r="G888" s="9"/>
      <c r="H888" s="10"/>
      <c r="I888" s="10"/>
      <c r="J888" s="10"/>
      <c r="K888" s="10"/>
      <c r="L888" s="10"/>
      <c r="M888" s="23"/>
      <c r="N888" s="23"/>
      <c r="O888" s="23"/>
      <c r="P888" s="23"/>
      <c r="Q888" s="23"/>
      <c r="R888" s="23"/>
      <c r="S888" s="23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</row>
    <row r="889" spans="7:47" ht="12.75">
      <c r="G889" s="9"/>
      <c r="H889" s="10"/>
      <c r="I889" s="10"/>
      <c r="J889" s="10"/>
      <c r="K889" s="10"/>
      <c r="L889" s="10"/>
      <c r="M889" s="23"/>
      <c r="N889" s="23"/>
      <c r="O889" s="23"/>
      <c r="P889" s="23"/>
      <c r="Q889" s="23"/>
      <c r="R889" s="23"/>
      <c r="S889" s="23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</row>
    <row r="890" spans="7:47" ht="12.75">
      <c r="G890" s="9"/>
      <c r="H890" s="10"/>
      <c r="I890" s="10"/>
      <c r="J890" s="10"/>
      <c r="K890" s="10"/>
      <c r="L890" s="10"/>
      <c r="M890" s="23"/>
      <c r="N890" s="23"/>
      <c r="O890" s="23"/>
      <c r="P890" s="23"/>
      <c r="Q890" s="23"/>
      <c r="R890" s="23"/>
      <c r="S890" s="23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</row>
    <row r="891" spans="7:47" ht="12.75">
      <c r="G891" s="9"/>
      <c r="H891" s="10"/>
      <c r="I891" s="10"/>
      <c r="J891" s="10"/>
      <c r="K891" s="10"/>
      <c r="L891" s="10"/>
      <c r="M891" s="23"/>
      <c r="N891" s="23"/>
      <c r="O891" s="23"/>
      <c r="P891" s="23"/>
      <c r="Q891" s="23"/>
      <c r="R891" s="23"/>
      <c r="S891" s="23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</row>
    <row r="892" spans="7:47" ht="12.75">
      <c r="G892" s="9"/>
      <c r="H892" s="10"/>
      <c r="I892" s="10"/>
      <c r="J892" s="10"/>
      <c r="K892" s="10"/>
      <c r="L892" s="10"/>
      <c r="M892" s="23"/>
      <c r="N892" s="23"/>
      <c r="O892" s="23"/>
      <c r="P892" s="23"/>
      <c r="Q892" s="23"/>
      <c r="R892" s="23"/>
      <c r="S892" s="23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</row>
    <row r="893" spans="7:47" ht="12.75">
      <c r="G893" s="9"/>
      <c r="H893" s="10"/>
      <c r="I893" s="10"/>
      <c r="J893" s="10"/>
      <c r="K893" s="10"/>
      <c r="L893" s="10"/>
      <c r="M893" s="23"/>
      <c r="N893" s="23"/>
      <c r="O893" s="23"/>
      <c r="P893" s="23"/>
      <c r="Q893" s="23"/>
      <c r="R893" s="23"/>
      <c r="S893" s="23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</row>
    <row r="894" spans="7:47" ht="12.75">
      <c r="G894" s="9"/>
      <c r="H894" s="10"/>
      <c r="I894" s="10"/>
      <c r="J894" s="10"/>
      <c r="K894" s="10"/>
      <c r="L894" s="10"/>
      <c r="M894" s="23"/>
      <c r="N894" s="23"/>
      <c r="O894" s="23"/>
      <c r="P894" s="23"/>
      <c r="Q894" s="23"/>
      <c r="R894" s="23"/>
      <c r="S894" s="23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</row>
    <row r="895" spans="7:47" ht="12.75">
      <c r="G895" s="9"/>
      <c r="H895" s="10"/>
      <c r="I895" s="10"/>
      <c r="J895" s="10"/>
      <c r="K895" s="10"/>
      <c r="L895" s="10"/>
      <c r="M895" s="23"/>
      <c r="N895" s="23"/>
      <c r="O895" s="23"/>
      <c r="P895" s="23"/>
      <c r="Q895" s="23"/>
      <c r="R895" s="23"/>
      <c r="S895" s="23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</row>
    <row r="896" spans="7:47" ht="12.75">
      <c r="G896" s="9"/>
      <c r="H896" s="10"/>
      <c r="I896" s="10"/>
      <c r="J896" s="10"/>
      <c r="K896" s="10"/>
      <c r="L896" s="10"/>
      <c r="M896" s="23"/>
      <c r="N896" s="23"/>
      <c r="O896" s="23"/>
      <c r="P896" s="23"/>
      <c r="Q896" s="23"/>
      <c r="R896" s="23"/>
      <c r="S896" s="23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</row>
    <row r="897" spans="7:47" ht="12.75">
      <c r="G897" s="9"/>
      <c r="H897" s="10"/>
      <c r="I897" s="10"/>
      <c r="J897" s="10"/>
      <c r="K897" s="10"/>
      <c r="L897" s="10"/>
      <c r="M897" s="23"/>
      <c r="N897" s="23"/>
      <c r="O897" s="23"/>
      <c r="P897" s="23"/>
      <c r="Q897" s="23"/>
      <c r="R897" s="23"/>
      <c r="S897" s="23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</row>
    <row r="898" spans="7:47" ht="12.75">
      <c r="G898" s="9"/>
      <c r="H898" s="10"/>
      <c r="I898" s="10"/>
      <c r="J898" s="10"/>
      <c r="K898" s="10"/>
      <c r="L898" s="10"/>
      <c r="M898" s="23"/>
      <c r="N898" s="23"/>
      <c r="O898" s="23"/>
      <c r="P898" s="23"/>
      <c r="Q898" s="23"/>
      <c r="R898" s="23"/>
      <c r="S898" s="23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</row>
    <row r="899" spans="7:47" ht="12.75">
      <c r="G899" s="9"/>
      <c r="H899" s="10"/>
      <c r="I899" s="10"/>
      <c r="J899" s="10"/>
      <c r="K899" s="10"/>
      <c r="L899" s="10"/>
      <c r="M899" s="23"/>
      <c r="N899" s="23"/>
      <c r="O899" s="23"/>
      <c r="P899" s="23"/>
      <c r="Q899" s="23"/>
      <c r="R899" s="23"/>
      <c r="S899" s="23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</row>
    <row r="900" spans="7:47" ht="12.75">
      <c r="G900" s="9"/>
      <c r="H900" s="10"/>
      <c r="I900" s="10"/>
      <c r="J900" s="10"/>
      <c r="K900" s="10"/>
      <c r="L900" s="10"/>
      <c r="M900" s="23"/>
      <c r="N900" s="23"/>
      <c r="O900" s="23"/>
      <c r="P900" s="23"/>
      <c r="Q900" s="23"/>
      <c r="R900" s="23"/>
      <c r="S900" s="23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</row>
    <row r="901" spans="7:47" ht="12.75">
      <c r="G901" s="9"/>
      <c r="H901" s="10"/>
      <c r="I901" s="10"/>
      <c r="J901" s="10"/>
      <c r="K901" s="10"/>
      <c r="L901" s="10"/>
      <c r="M901" s="23"/>
      <c r="N901" s="23"/>
      <c r="O901" s="23"/>
      <c r="P901" s="23"/>
      <c r="Q901" s="23"/>
      <c r="R901" s="23"/>
      <c r="S901" s="23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</row>
    <row r="902" spans="7:47" ht="12.75">
      <c r="G902" s="9"/>
      <c r="H902" s="10"/>
      <c r="I902" s="10"/>
      <c r="J902" s="10"/>
      <c r="K902" s="10"/>
      <c r="L902" s="10"/>
      <c r="M902" s="23"/>
      <c r="N902" s="23"/>
      <c r="O902" s="23"/>
      <c r="P902" s="23"/>
      <c r="Q902" s="23"/>
      <c r="R902" s="23"/>
      <c r="S902" s="23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</row>
    <row r="903" spans="7:47" ht="12.75">
      <c r="G903" s="9"/>
      <c r="H903" s="10"/>
      <c r="I903" s="10"/>
      <c r="J903" s="10"/>
      <c r="K903" s="10"/>
      <c r="L903" s="10"/>
      <c r="M903" s="23"/>
      <c r="N903" s="23"/>
      <c r="O903" s="23"/>
      <c r="P903" s="23"/>
      <c r="Q903" s="23"/>
      <c r="R903" s="23"/>
      <c r="S903" s="23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</row>
    <row r="904" spans="7:47" ht="12.75">
      <c r="G904" s="9"/>
      <c r="H904" s="10"/>
      <c r="I904" s="10"/>
      <c r="J904" s="10"/>
      <c r="K904" s="10"/>
      <c r="L904" s="10"/>
      <c r="M904" s="23"/>
      <c r="N904" s="23"/>
      <c r="O904" s="23"/>
      <c r="P904" s="23"/>
      <c r="Q904" s="23"/>
      <c r="R904" s="23"/>
      <c r="S904" s="23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</row>
    <row r="905" spans="7:47" ht="12.75">
      <c r="G905" s="9"/>
      <c r="H905" s="10"/>
      <c r="I905" s="10"/>
      <c r="J905" s="10"/>
      <c r="K905" s="10"/>
      <c r="L905" s="10"/>
      <c r="M905" s="23"/>
      <c r="N905" s="23"/>
      <c r="O905" s="23"/>
      <c r="P905" s="23"/>
      <c r="Q905" s="23"/>
      <c r="R905" s="23"/>
      <c r="S905" s="23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</row>
    <row r="906" spans="7:47" ht="12.75">
      <c r="G906" s="9"/>
      <c r="H906" s="10"/>
      <c r="I906" s="10"/>
      <c r="J906" s="10"/>
      <c r="K906" s="10"/>
      <c r="L906" s="10"/>
      <c r="M906" s="23"/>
      <c r="N906" s="23"/>
      <c r="O906" s="23"/>
      <c r="P906" s="23"/>
      <c r="Q906" s="23"/>
      <c r="R906" s="23"/>
      <c r="S906" s="23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</row>
    <row r="907" spans="7:47" ht="12.75">
      <c r="G907" s="9"/>
      <c r="H907" s="10"/>
      <c r="I907" s="10"/>
      <c r="J907" s="10"/>
      <c r="K907" s="10"/>
      <c r="L907" s="10"/>
      <c r="M907" s="23"/>
      <c r="N907" s="23"/>
      <c r="O907" s="23"/>
      <c r="P907" s="23"/>
      <c r="Q907" s="23"/>
      <c r="R907" s="23"/>
      <c r="S907" s="23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</row>
    <row r="908" spans="7:47" ht="12.75">
      <c r="G908" s="9"/>
      <c r="H908" s="10"/>
      <c r="I908" s="10"/>
      <c r="J908" s="10"/>
      <c r="K908" s="10"/>
      <c r="L908" s="10"/>
      <c r="M908" s="23"/>
      <c r="N908" s="23"/>
      <c r="O908" s="23"/>
      <c r="P908" s="23"/>
      <c r="Q908" s="23"/>
      <c r="R908" s="23"/>
      <c r="S908" s="23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</row>
    <row r="909" spans="7:47" ht="12.75">
      <c r="G909" s="9"/>
      <c r="H909" s="10"/>
      <c r="I909" s="10"/>
      <c r="J909" s="10"/>
      <c r="K909" s="10"/>
      <c r="L909" s="10"/>
      <c r="M909" s="23"/>
      <c r="N909" s="23"/>
      <c r="O909" s="23"/>
      <c r="P909" s="23"/>
      <c r="Q909" s="23"/>
      <c r="R909" s="23"/>
      <c r="S909" s="23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</row>
    <row r="910" spans="7:47" ht="12.75">
      <c r="G910" s="9"/>
      <c r="H910" s="10"/>
      <c r="I910" s="10"/>
      <c r="J910" s="10"/>
      <c r="K910" s="10"/>
      <c r="L910" s="10"/>
      <c r="M910" s="23"/>
      <c r="N910" s="23"/>
      <c r="O910" s="23"/>
      <c r="P910" s="23"/>
      <c r="Q910" s="23"/>
      <c r="R910" s="23"/>
      <c r="S910" s="23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</row>
    <row r="911" spans="7:47" ht="12.75">
      <c r="G911" s="9"/>
      <c r="H911" s="10"/>
      <c r="I911" s="10"/>
      <c r="J911" s="10"/>
      <c r="K911" s="10"/>
      <c r="L911" s="10"/>
      <c r="M911" s="23"/>
      <c r="N911" s="23"/>
      <c r="O911" s="23"/>
      <c r="P911" s="23"/>
      <c r="Q911" s="23"/>
      <c r="R911" s="23"/>
      <c r="S911" s="23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</row>
    <row r="912" spans="7:47" ht="12.75">
      <c r="G912" s="9"/>
      <c r="H912" s="10"/>
      <c r="I912" s="10"/>
      <c r="J912" s="10"/>
      <c r="K912" s="10"/>
      <c r="L912" s="10"/>
      <c r="M912" s="23"/>
      <c r="N912" s="23"/>
      <c r="O912" s="23"/>
      <c r="P912" s="23"/>
      <c r="Q912" s="23"/>
      <c r="R912" s="23"/>
      <c r="S912" s="23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</row>
    <row r="913" spans="7:47" ht="12.75">
      <c r="G913" s="9"/>
      <c r="H913" s="10"/>
      <c r="I913" s="10"/>
      <c r="J913" s="10"/>
      <c r="K913" s="10"/>
      <c r="L913" s="10"/>
      <c r="M913" s="23"/>
      <c r="N913" s="23"/>
      <c r="O913" s="23"/>
      <c r="P913" s="23"/>
      <c r="Q913" s="23"/>
      <c r="R913" s="23"/>
      <c r="S913" s="23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</row>
    <row r="914" spans="7:47" ht="12.75">
      <c r="G914" s="9"/>
      <c r="H914" s="10"/>
      <c r="I914" s="10"/>
      <c r="J914" s="10"/>
      <c r="K914" s="10"/>
      <c r="L914" s="10"/>
      <c r="M914" s="23"/>
      <c r="N914" s="23"/>
      <c r="O914" s="23"/>
      <c r="P914" s="23"/>
      <c r="Q914" s="23"/>
      <c r="R914" s="23"/>
      <c r="S914" s="23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</row>
    <row r="915" spans="7:47" ht="12.75">
      <c r="G915" s="9"/>
      <c r="H915" s="10"/>
      <c r="I915" s="10"/>
      <c r="J915" s="10"/>
      <c r="K915" s="10"/>
      <c r="L915" s="10"/>
      <c r="M915" s="23"/>
      <c r="N915" s="23"/>
      <c r="O915" s="23"/>
      <c r="P915" s="23"/>
      <c r="Q915" s="23"/>
      <c r="R915" s="23"/>
      <c r="S915" s="23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</row>
    <row r="916" spans="7:47" ht="12.75">
      <c r="G916" s="9"/>
      <c r="H916" s="10"/>
      <c r="I916" s="10"/>
      <c r="J916" s="10"/>
      <c r="K916" s="10"/>
      <c r="L916" s="10"/>
      <c r="M916" s="23"/>
      <c r="N916" s="23"/>
      <c r="O916" s="23"/>
      <c r="P916" s="23"/>
      <c r="Q916" s="23"/>
      <c r="R916" s="23"/>
      <c r="S916" s="23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</row>
    <row r="917" spans="7:47" ht="12.75">
      <c r="G917" s="9"/>
      <c r="H917" s="10"/>
      <c r="I917" s="10"/>
      <c r="J917" s="10"/>
      <c r="K917" s="10"/>
      <c r="L917" s="10"/>
      <c r="M917" s="23"/>
      <c r="N917" s="23"/>
      <c r="O917" s="23"/>
      <c r="P917" s="23"/>
      <c r="Q917" s="23"/>
      <c r="R917" s="23"/>
      <c r="S917" s="23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</row>
    <row r="918" spans="7:47" ht="12.75">
      <c r="G918" s="9"/>
      <c r="H918" s="10"/>
      <c r="I918" s="10"/>
      <c r="J918" s="10"/>
      <c r="K918" s="10"/>
      <c r="L918" s="10"/>
      <c r="M918" s="23"/>
      <c r="N918" s="23"/>
      <c r="O918" s="23"/>
      <c r="P918" s="23"/>
      <c r="Q918" s="23"/>
      <c r="R918" s="23"/>
      <c r="S918" s="23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</row>
    <row r="919" spans="7:47" ht="12.75">
      <c r="G919" s="9"/>
      <c r="H919" s="10"/>
      <c r="I919" s="10"/>
      <c r="J919" s="10"/>
      <c r="K919" s="10"/>
      <c r="L919" s="10"/>
      <c r="M919" s="23"/>
      <c r="N919" s="23"/>
      <c r="O919" s="23"/>
      <c r="P919" s="23"/>
      <c r="Q919" s="23"/>
      <c r="R919" s="23"/>
      <c r="S919" s="23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</row>
    <row r="920" spans="7:47" ht="12.75">
      <c r="G920" s="9"/>
      <c r="H920" s="10"/>
      <c r="I920" s="10"/>
      <c r="J920" s="10"/>
      <c r="K920" s="10"/>
      <c r="L920" s="10"/>
      <c r="M920" s="23"/>
      <c r="N920" s="23"/>
      <c r="O920" s="23"/>
      <c r="P920" s="23"/>
      <c r="Q920" s="23"/>
      <c r="R920" s="23"/>
      <c r="S920" s="23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</row>
    <row r="921" spans="7:47" ht="12.75">
      <c r="G921" s="9"/>
      <c r="H921" s="10"/>
      <c r="I921" s="10"/>
      <c r="J921" s="10"/>
      <c r="K921" s="10"/>
      <c r="L921" s="10"/>
      <c r="M921" s="23"/>
      <c r="N921" s="23"/>
      <c r="O921" s="23"/>
      <c r="P921" s="23"/>
      <c r="Q921" s="23"/>
      <c r="R921" s="23"/>
      <c r="S921" s="23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</row>
    <row r="922" spans="7:47" ht="12.75">
      <c r="G922" s="9"/>
      <c r="H922" s="10"/>
      <c r="I922" s="10"/>
      <c r="J922" s="10"/>
      <c r="K922" s="10"/>
      <c r="L922" s="10"/>
      <c r="M922" s="23"/>
      <c r="N922" s="23"/>
      <c r="O922" s="23"/>
      <c r="P922" s="23"/>
      <c r="Q922" s="23"/>
      <c r="R922" s="23"/>
      <c r="S922" s="23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</row>
    <row r="923" spans="7:47" ht="12.75">
      <c r="G923" s="9"/>
      <c r="H923" s="10"/>
      <c r="I923" s="10"/>
      <c r="J923" s="10"/>
      <c r="K923" s="10"/>
      <c r="L923" s="10"/>
      <c r="M923" s="23"/>
      <c r="N923" s="23"/>
      <c r="O923" s="23"/>
      <c r="P923" s="23"/>
      <c r="Q923" s="23"/>
      <c r="R923" s="23"/>
      <c r="S923" s="23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</row>
    <row r="924" spans="7:47" ht="12.75">
      <c r="G924" s="9"/>
      <c r="H924" s="10"/>
      <c r="I924" s="10"/>
      <c r="J924" s="10"/>
      <c r="K924" s="10"/>
      <c r="L924" s="10"/>
      <c r="M924" s="23"/>
      <c r="N924" s="23"/>
      <c r="O924" s="23"/>
      <c r="P924" s="23"/>
      <c r="Q924" s="23"/>
      <c r="R924" s="23"/>
      <c r="S924" s="23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</row>
    <row r="925" spans="7:47" ht="12.75">
      <c r="G925" s="9"/>
      <c r="H925" s="10"/>
      <c r="I925" s="10"/>
      <c r="J925" s="10"/>
      <c r="K925" s="10"/>
      <c r="L925" s="10"/>
      <c r="M925" s="23"/>
      <c r="N925" s="23"/>
      <c r="O925" s="23"/>
      <c r="P925" s="23"/>
      <c r="Q925" s="23"/>
      <c r="R925" s="23"/>
      <c r="S925" s="23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</row>
    <row r="926" spans="7:47" ht="12.75">
      <c r="G926" s="9"/>
      <c r="H926" s="10"/>
      <c r="I926" s="10"/>
      <c r="J926" s="10"/>
      <c r="K926" s="10"/>
      <c r="L926" s="10"/>
      <c r="M926" s="23"/>
      <c r="N926" s="23"/>
      <c r="O926" s="23"/>
      <c r="P926" s="23"/>
      <c r="Q926" s="23"/>
      <c r="R926" s="23"/>
      <c r="S926" s="23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</row>
    <row r="927" spans="7:47" ht="12.75">
      <c r="G927" s="9"/>
      <c r="H927" s="10"/>
      <c r="I927" s="10"/>
      <c r="J927" s="10"/>
      <c r="K927" s="10"/>
      <c r="L927" s="10"/>
      <c r="M927" s="23"/>
      <c r="N927" s="23"/>
      <c r="O927" s="23"/>
      <c r="P927" s="23"/>
      <c r="Q927" s="23"/>
      <c r="R927" s="23"/>
      <c r="S927" s="23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</row>
    <row r="928" spans="7:47" ht="12.75">
      <c r="G928" s="9"/>
      <c r="H928" s="10"/>
      <c r="I928" s="10"/>
      <c r="J928" s="10"/>
      <c r="K928" s="10"/>
      <c r="L928" s="10"/>
      <c r="M928" s="23"/>
      <c r="N928" s="23"/>
      <c r="O928" s="23"/>
      <c r="P928" s="23"/>
      <c r="Q928" s="23"/>
      <c r="R928" s="23"/>
      <c r="S928" s="23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</row>
    <row r="929" spans="7:47" ht="12.75">
      <c r="G929" s="9"/>
      <c r="H929" s="10"/>
      <c r="I929" s="10"/>
      <c r="J929" s="10"/>
      <c r="K929" s="10"/>
      <c r="L929" s="10"/>
      <c r="M929" s="23"/>
      <c r="N929" s="23"/>
      <c r="O929" s="23"/>
      <c r="P929" s="23"/>
      <c r="Q929" s="23"/>
      <c r="R929" s="23"/>
      <c r="S929" s="23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</row>
    <row r="930" spans="7:47" ht="12.75">
      <c r="G930" s="9"/>
      <c r="H930" s="10"/>
      <c r="I930" s="10"/>
      <c r="J930" s="10"/>
      <c r="K930" s="10"/>
      <c r="L930" s="10"/>
      <c r="M930" s="23"/>
      <c r="N930" s="23"/>
      <c r="O930" s="23"/>
      <c r="P930" s="23"/>
      <c r="Q930" s="23"/>
      <c r="R930" s="23"/>
      <c r="S930" s="23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</row>
    <row r="931" spans="7:47" ht="12.75">
      <c r="G931" s="9"/>
      <c r="H931" s="10"/>
      <c r="I931" s="10"/>
      <c r="J931" s="10"/>
      <c r="K931" s="10"/>
      <c r="L931" s="10"/>
      <c r="M931" s="23"/>
      <c r="N931" s="23"/>
      <c r="O931" s="23"/>
      <c r="P931" s="23"/>
      <c r="Q931" s="23"/>
      <c r="R931" s="23"/>
      <c r="S931" s="23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</row>
    <row r="932" spans="7:47" ht="12.75">
      <c r="G932" s="9"/>
      <c r="H932" s="10"/>
      <c r="I932" s="10"/>
      <c r="J932" s="10"/>
      <c r="K932" s="10"/>
      <c r="L932" s="10"/>
      <c r="M932" s="23"/>
      <c r="N932" s="23"/>
      <c r="O932" s="23"/>
      <c r="P932" s="23"/>
      <c r="Q932" s="23"/>
      <c r="R932" s="23"/>
      <c r="S932" s="23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</row>
    <row r="933" spans="7:47" ht="12.75">
      <c r="G933" s="9"/>
      <c r="H933" s="10"/>
      <c r="I933" s="10"/>
      <c r="J933" s="10"/>
      <c r="K933" s="10"/>
      <c r="L933" s="10"/>
      <c r="M933" s="23"/>
      <c r="N933" s="23"/>
      <c r="O933" s="23"/>
      <c r="P933" s="23"/>
      <c r="Q933" s="23"/>
      <c r="R933" s="23"/>
      <c r="S933" s="23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</row>
    <row r="934" spans="7:47" ht="12.75">
      <c r="G934" s="9"/>
      <c r="H934" s="10"/>
      <c r="I934" s="10"/>
      <c r="J934" s="10"/>
      <c r="K934" s="10"/>
      <c r="L934" s="10"/>
      <c r="M934" s="23"/>
      <c r="N934" s="23"/>
      <c r="O934" s="23"/>
      <c r="P934" s="23"/>
      <c r="Q934" s="23"/>
      <c r="R934" s="23"/>
      <c r="S934" s="23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</row>
    <row r="935" spans="7:47" ht="12.75">
      <c r="G935" s="9"/>
      <c r="H935" s="10"/>
      <c r="I935" s="10"/>
      <c r="J935" s="10"/>
      <c r="K935" s="10"/>
      <c r="L935" s="10"/>
      <c r="M935" s="23"/>
      <c r="N935" s="23"/>
      <c r="O935" s="23"/>
      <c r="P935" s="23"/>
      <c r="Q935" s="23"/>
      <c r="R935" s="23"/>
      <c r="S935" s="23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</row>
    <row r="936" spans="7:47" ht="12.75">
      <c r="G936" s="9"/>
      <c r="H936" s="10"/>
      <c r="I936" s="10"/>
      <c r="J936" s="10"/>
      <c r="K936" s="10"/>
      <c r="L936" s="10"/>
      <c r="M936" s="23"/>
      <c r="N936" s="23"/>
      <c r="O936" s="23"/>
      <c r="P936" s="23"/>
      <c r="Q936" s="23"/>
      <c r="R936" s="23"/>
      <c r="S936" s="23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</row>
    <row r="937" spans="7:47" ht="12.75">
      <c r="G937" s="9"/>
      <c r="H937" s="10"/>
      <c r="I937" s="10"/>
      <c r="J937" s="10"/>
      <c r="K937" s="10"/>
      <c r="L937" s="10"/>
      <c r="M937" s="23"/>
      <c r="N937" s="23"/>
      <c r="O937" s="23"/>
      <c r="P937" s="23"/>
      <c r="Q937" s="23"/>
      <c r="R937" s="23"/>
      <c r="S937" s="23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</row>
    <row r="938" spans="7:47" ht="12.75">
      <c r="G938" s="9"/>
      <c r="H938" s="10"/>
      <c r="I938" s="10"/>
      <c r="J938" s="10"/>
      <c r="K938" s="10"/>
      <c r="L938" s="10"/>
      <c r="M938" s="23"/>
      <c r="N938" s="23"/>
      <c r="O938" s="23"/>
      <c r="P938" s="23"/>
      <c r="Q938" s="23"/>
      <c r="R938" s="23"/>
      <c r="S938" s="23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</row>
    <row r="939" spans="7:47" ht="12.75">
      <c r="G939" s="9"/>
      <c r="H939" s="10"/>
      <c r="I939" s="10"/>
      <c r="J939" s="10"/>
      <c r="K939" s="10"/>
      <c r="L939" s="10"/>
      <c r="M939" s="23"/>
      <c r="N939" s="23"/>
      <c r="O939" s="23"/>
      <c r="P939" s="23"/>
      <c r="Q939" s="23"/>
      <c r="R939" s="23"/>
      <c r="S939" s="23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</row>
    <row r="940" spans="7:47" ht="12.75">
      <c r="G940" s="9"/>
      <c r="H940" s="10"/>
      <c r="I940" s="10"/>
      <c r="J940" s="10"/>
      <c r="K940" s="10"/>
      <c r="L940" s="10"/>
      <c r="M940" s="23"/>
      <c r="N940" s="23"/>
      <c r="O940" s="23"/>
      <c r="P940" s="23"/>
      <c r="Q940" s="23"/>
      <c r="R940" s="23"/>
      <c r="S940" s="23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</row>
    <row r="941" spans="7:47" ht="12.75">
      <c r="G941" s="9"/>
      <c r="H941" s="10"/>
      <c r="I941" s="10"/>
      <c r="J941" s="10"/>
      <c r="K941" s="10"/>
      <c r="L941" s="10"/>
      <c r="M941" s="23"/>
      <c r="N941" s="23"/>
      <c r="O941" s="23"/>
      <c r="P941" s="23"/>
      <c r="Q941" s="23"/>
      <c r="R941" s="23"/>
      <c r="S941" s="23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</row>
    <row r="942" spans="7:47" ht="12.75">
      <c r="G942" s="9"/>
      <c r="H942" s="10"/>
      <c r="I942" s="10"/>
      <c r="J942" s="10"/>
      <c r="K942" s="10"/>
      <c r="L942" s="10"/>
      <c r="M942" s="23"/>
      <c r="N942" s="23"/>
      <c r="O942" s="23"/>
      <c r="P942" s="23"/>
      <c r="Q942" s="23"/>
      <c r="R942" s="23"/>
      <c r="S942" s="23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</row>
    <row r="943" spans="7:47" ht="12.75">
      <c r="G943" s="9"/>
      <c r="H943" s="10"/>
      <c r="I943" s="10"/>
      <c r="J943" s="10"/>
      <c r="K943" s="10"/>
      <c r="L943" s="10"/>
      <c r="M943" s="23"/>
      <c r="N943" s="23"/>
      <c r="O943" s="23"/>
      <c r="P943" s="23"/>
      <c r="Q943" s="23"/>
      <c r="R943" s="23"/>
      <c r="S943" s="23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</row>
    <row r="944" spans="7:47" ht="12.75">
      <c r="G944" s="9"/>
      <c r="H944" s="10"/>
      <c r="I944" s="10"/>
      <c r="J944" s="10"/>
      <c r="K944" s="10"/>
      <c r="L944" s="10"/>
      <c r="M944" s="23"/>
      <c r="N944" s="23"/>
      <c r="O944" s="23"/>
      <c r="P944" s="23"/>
      <c r="Q944" s="23"/>
      <c r="R944" s="23"/>
      <c r="S944" s="23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</row>
    <row r="945" spans="7:47" ht="12.75">
      <c r="G945" s="9"/>
      <c r="H945" s="10"/>
      <c r="I945" s="10"/>
      <c r="J945" s="10"/>
      <c r="K945" s="10"/>
      <c r="L945" s="10"/>
      <c r="M945" s="23"/>
      <c r="N945" s="23"/>
      <c r="O945" s="23"/>
      <c r="P945" s="23"/>
      <c r="Q945" s="23"/>
      <c r="R945" s="23"/>
      <c r="S945" s="23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</row>
    <row r="946" spans="7:47" ht="12.75">
      <c r="G946" s="9"/>
      <c r="H946" s="10"/>
      <c r="I946" s="10"/>
      <c r="J946" s="10"/>
      <c r="K946" s="10"/>
      <c r="L946" s="10"/>
      <c r="M946" s="23"/>
      <c r="N946" s="23"/>
      <c r="O946" s="23"/>
      <c r="P946" s="23"/>
      <c r="Q946" s="23"/>
      <c r="R946" s="23"/>
      <c r="S946" s="23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</row>
    <row r="947" spans="7:47" ht="12.75">
      <c r="G947" s="9"/>
      <c r="H947" s="10"/>
      <c r="I947" s="10"/>
      <c r="J947" s="10"/>
      <c r="K947" s="10"/>
      <c r="L947" s="10"/>
      <c r="M947" s="23"/>
      <c r="N947" s="23"/>
      <c r="O947" s="23"/>
      <c r="P947" s="23"/>
      <c r="Q947" s="23"/>
      <c r="R947" s="23"/>
      <c r="S947" s="23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</row>
    <row r="948" spans="7:47" ht="12.75">
      <c r="G948" s="9"/>
      <c r="H948" s="10"/>
      <c r="I948" s="10"/>
      <c r="J948" s="10"/>
      <c r="K948" s="10"/>
      <c r="L948" s="10"/>
      <c r="M948" s="23"/>
      <c r="N948" s="23"/>
      <c r="O948" s="23"/>
      <c r="P948" s="23"/>
      <c r="Q948" s="23"/>
      <c r="R948" s="23"/>
      <c r="S948" s="23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</row>
    <row r="949" spans="7:47" ht="12.75">
      <c r="G949" s="9"/>
      <c r="H949" s="10"/>
      <c r="I949" s="10"/>
      <c r="J949" s="10"/>
      <c r="K949" s="10"/>
      <c r="L949" s="10"/>
      <c r="M949" s="23"/>
      <c r="N949" s="23"/>
      <c r="O949" s="23"/>
      <c r="P949" s="23"/>
      <c r="Q949" s="23"/>
      <c r="R949" s="23"/>
      <c r="S949" s="23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</row>
    <row r="950" spans="7:47" ht="12.75">
      <c r="G950" s="9"/>
      <c r="H950" s="10"/>
      <c r="I950" s="10"/>
      <c r="J950" s="10"/>
      <c r="K950" s="10"/>
      <c r="L950" s="10"/>
      <c r="M950" s="23"/>
      <c r="N950" s="23"/>
      <c r="O950" s="23"/>
      <c r="P950" s="23"/>
      <c r="Q950" s="23"/>
      <c r="R950" s="23"/>
      <c r="S950" s="23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</row>
    <row r="951" spans="7:47" ht="12.75">
      <c r="G951" s="9"/>
      <c r="H951" s="10"/>
      <c r="I951" s="10"/>
      <c r="J951" s="10"/>
      <c r="K951" s="10"/>
      <c r="L951" s="10"/>
      <c r="M951" s="23"/>
      <c r="N951" s="23"/>
      <c r="O951" s="23"/>
      <c r="P951" s="23"/>
      <c r="Q951" s="23"/>
      <c r="R951" s="23"/>
      <c r="S951" s="23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</row>
    <row r="952" spans="7:47" ht="12.75">
      <c r="G952" s="9"/>
      <c r="H952" s="10"/>
      <c r="I952" s="10"/>
      <c r="J952" s="10"/>
      <c r="K952" s="10"/>
      <c r="L952" s="10"/>
      <c r="M952" s="23"/>
      <c r="N952" s="23"/>
      <c r="O952" s="23"/>
      <c r="P952" s="23"/>
      <c r="Q952" s="23"/>
      <c r="R952" s="23"/>
      <c r="S952" s="23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</row>
    <row r="953" spans="7:47" ht="12.75">
      <c r="G953" s="9"/>
      <c r="H953" s="10"/>
      <c r="I953" s="10"/>
      <c r="J953" s="10"/>
      <c r="K953" s="10"/>
      <c r="L953" s="10"/>
      <c r="M953" s="23"/>
      <c r="N953" s="23"/>
      <c r="O953" s="23"/>
      <c r="P953" s="23"/>
      <c r="Q953" s="23"/>
      <c r="R953" s="23"/>
      <c r="S953" s="23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</row>
    <row r="954" spans="7:47" ht="12.75">
      <c r="G954" s="9"/>
      <c r="H954" s="10"/>
      <c r="I954" s="10"/>
      <c r="J954" s="10"/>
      <c r="K954" s="10"/>
      <c r="L954" s="10"/>
      <c r="M954" s="23"/>
      <c r="N954" s="23"/>
      <c r="O954" s="23"/>
      <c r="P954" s="23"/>
      <c r="Q954" s="23"/>
      <c r="R954" s="23"/>
      <c r="S954" s="23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</row>
    <row r="955" spans="7:47" ht="12.75">
      <c r="G955" s="9"/>
      <c r="H955" s="10"/>
      <c r="I955" s="10"/>
      <c r="J955" s="10"/>
      <c r="K955" s="10"/>
      <c r="L955" s="10"/>
      <c r="M955" s="23"/>
      <c r="N955" s="23"/>
      <c r="O955" s="23"/>
      <c r="P955" s="23"/>
      <c r="Q955" s="23"/>
      <c r="R955" s="23"/>
      <c r="S955" s="23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</row>
    <row r="956" spans="7:47" ht="12.75">
      <c r="G956" s="9"/>
      <c r="H956" s="10"/>
      <c r="I956" s="10"/>
      <c r="J956" s="10"/>
      <c r="K956" s="10"/>
      <c r="L956" s="10"/>
      <c r="M956" s="23"/>
      <c r="N956" s="23"/>
      <c r="O956" s="23"/>
      <c r="P956" s="23"/>
      <c r="Q956" s="23"/>
      <c r="R956" s="23"/>
      <c r="S956" s="23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</row>
    <row r="957" spans="7:47" ht="12.75">
      <c r="G957" s="9"/>
      <c r="H957" s="10"/>
      <c r="I957" s="10"/>
      <c r="J957" s="10"/>
      <c r="K957" s="10"/>
      <c r="L957" s="10"/>
      <c r="M957" s="23"/>
      <c r="N957" s="23"/>
      <c r="O957" s="23"/>
      <c r="P957" s="23"/>
      <c r="Q957" s="23"/>
      <c r="R957" s="23"/>
      <c r="S957" s="23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</row>
    <row r="958" spans="7:47" ht="12.75">
      <c r="G958" s="9"/>
      <c r="H958" s="10"/>
      <c r="I958" s="10"/>
      <c r="J958" s="10"/>
      <c r="K958" s="10"/>
      <c r="L958" s="10"/>
      <c r="M958" s="23"/>
      <c r="N958" s="23"/>
      <c r="O958" s="23"/>
      <c r="P958" s="23"/>
      <c r="Q958" s="23"/>
      <c r="R958" s="23"/>
      <c r="S958" s="23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</row>
    <row r="959" spans="7:47" ht="12.75">
      <c r="G959" s="9"/>
      <c r="H959" s="10"/>
      <c r="I959" s="10"/>
      <c r="J959" s="10"/>
      <c r="K959" s="10"/>
      <c r="L959" s="10"/>
      <c r="M959" s="23"/>
      <c r="N959" s="23"/>
      <c r="O959" s="23"/>
      <c r="P959" s="23"/>
      <c r="Q959" s="23"/>
      <c r="R959" s="23"/>
      <c r="S959" s="23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</row>
    <row r="960" spans="7:47" ht="12.75">
      <c r="G960" s="9"/>
      <c r="H960" s="10"/>
      <c r="I960" s="10"/>
      <c r="J960" s="10"/>
      <c r="K960" s="10"/>
      <c r="L960" s="10"/>
      <c r="M960" s="23"/>
      <c r="N960" s="23"/>
      <c r="O960" s="23"/>
      <c r="P960" s="23"/>
      <c r="Q960" s="23"/>
      <c r="R960" s="23"/>
      <c r="S960" s="23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</row>
    <row r="961" spans="7:47" ht="12.75">
      <c r="G961" s="9"/>
      <c r="H961" s="10"/>
      <c r="I961" s="10"/>
      <c r="J961" s="10"/>
      <c r="K961" s="10"/>
      <c r="L961" s="10"/>
      <c r="M961" s="23"/>
      <c r="N961" s="23"/>
      <c r="O961" s="23"/>
      <c r="P961" s="23"/>
      <c r="Q961" s="23"/>
      <c r="R961" s="23"/>
      <c r="S961" s="23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</row>
    <row r="962" spans="7:47" ht="12.75">
      <c r="G962" s="9"/>
      <c r="H962" s="10"/>
      <c r="I962" s="10"/>
      <c r="J962" s="10"/>
      <c r="K962" s="10"/>
      <c r="L962" s="10"/>
      <c r="M962" s="23"/>
      <c r="N962" s="23"/>
      <c r="O962" s="23"/>
      <c r="P962" s="23"/>
      <c r="Q962" s="23"/>
      <c r="R962" s="23"/>
      <c r="S962" s="23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</row>
    <row r="963" spans="7:47" ht="12.75">
      <c r="G963" s="9"/>
      <c r="H963" s="10"/>
      <c r="I963" s="10"/>
      <c r="J963" s="10"/>
      <c r="K963" s="10"/>
      <c r="L963" s="10"/>
      <c r="M963" s="23"/>
      <c r="N963" s="23"/>
      <c r="O963" s="23"/>
      <c r="P963" s="23"/>
      <c r="Q963" s="23"/>
      <c r="R963" s="23"/>
      <c r="S963" s="23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</row>
    <row r="964" spans="7:47" ht="12.75">
      <c r="G964" s="9"/>
      <c r="H964" s="10"/>
      <c r="I964" s="10"/>
      <c r="J964" s="10"/>
      <c r="K964" s="10"/>
      <c r="L964" s="10"/>
      <c r="M964" s="23"/>
      <c r="N964" s="23"/>
      <c r="O964" s="23"/>
      <c r="P964" s="23"/>
      <c r="Q964" s="23"/>
      <c r="R964" s="23"/>
      <c r="S964" s="23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</row>
    <row r="965" spans="7:47" ht="12.75">
      <c r="G965" s="9"/>
      <c r="H965" s="10"/>
      <c r="I965" s="10"/>
      <c r="J965" s="10"/>
      <c r="K965" s="10"/>
      <c r="L965" s="10"/>
      <c r="M965" s="23"/>
      <c r="N965" s="23"/>
      <c r="O965" s="23"/>
      <c r="P965" s="23"/>
      <c r="Q965" s="23"/>
      <c r="R965" s="23"/>
      <c r="S965" s="23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</row>
    <row r="966" spans="7:47" ht="12.75">
      <c r="G966" s="9"/>
      <c r="H966" s="10"/>
      <c r="I966" s="10"/>
      <c r="J966" s="10"/>
      <c r="K966" s="10"/>
      <c r="L966" s="10"/>
      <c r="M966" s="23"/>
      <c r="N966" s="23"/>
      <c r="O966" s="23"/>
      <c r="P966" s="23"/>
      <c r="Q966" s="23"/>
      <c r="R966" s="23"/>
      <c r="S966" s="23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</row>
    <row r="967" spans="7:47" ht="12.75">
      <c r="G967" s="9"/>
      <c r="H967" s="10"/>
      <c r="I967" s="10"/>
      <c r="J967" s="10"/>
      <c r="K967" s="10"/>
      <c r="L967" s="10"/>
      <c r="M967" s="23"/>
      <c r="N967" s="23"/>
      <c r="O967" s="23"/>
      <c r="P967" s="23"/>
      <c r="Q967" s="23"/>
      <c r="R967" s="23"/>
      <c r="S967" s="23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</row>
    <row r="968" spans="7:47" ht="12.75">
      <c r="G968" s="9"/>
      <c r="H968" s="10"/>
      <c r="I968" s="10"/>
      <c r="J968" s="10"/>
      <c r="K968" s="10"/>
      <c r="L968" s="10"/>
      <c r="M968" s="23"/>
      <c r="N968" s="23"/>
      <c r="O968" s="23"/>
      <c r="P968" s="23"/>
      <c r="Q968" s="23"/>
      <c r="R968" s="23"/>
      <c r="S968" s="23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</row>
    <row r="969" spans="7:47" ht="12.75">
      <c r="G969" s="9"/>
      <c r="H969" s="10"/>
      <c r="I969" s="10"/>
      <c r="J969" s="10"/>
      <c r="K969" s="10"/>
      <c r="L969" s="10"/>
      <c r="M969" s="23"/>
      <c r="N969" s="23"/>
      <c r="O969" s="23"/>
      <c r="P969" s="23"/>
      <c r="Q969" s="23"/>
      <c r="R969" s="23"/>
      <c r="S969" s="23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</row>
    <row r="970" spans="7:47" ht="12.75">
      <c r="G970" s="9"/>
      <c r="H970" s="10"/>
      <c r="I970" s="10"/>
      <c r="J970" s="10"/>
      <c r="K970" s="10"/>
      <c r="L970" s="10"/>
      <c r="M970" s="23"/>
      <c r="N970" s="23"/>
      <c r="O970" s="23"/>
      <c r="P970" s="23"/>
      <c r="Q970" s="23"/>
      <c r="R970" s="23"/>
      <c r="S970" s="23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</row>
    <row r="971" spans="7:47" ht="12.75">
      <c r="G971" s="9"/>
      <c r="H971" s="10"/>
      <c r="I971" s="10"/>
      <c r="J971" s="10"/>
      <c r="K971" s="10"/>
      <c r="L971" s="10"/>
      <c r="M971" s="23"/>
      <c r="N971" s="23"/>
      <c r="O971" s="23"/>
      <c r="P971" s="23"/>
      <c r="Q971" s="23"/>
      <c r="R971" s="23"/>
      <c r="S971" s="23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</row>
    <row r="972" spans="7:47" ht="12.75">
      <c r="G972" s="9"/>
      <c r="H972" s="10"/>
      <c r="I972" s="10"/>
      <c r="J972" s="10"/>
      <c r="K972" s="10"/>
      <c r="L972" s="10"/>
      <c r="M972" s="23"/>
      <c r="N972" s="23"/>
      <c r="O972" s="23"/>
      <c r="P972" s="23"/>
      <c r="Q972" s="23"/>
      <c r="R972" s="23"/>
      <c r="S972" s="23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</row>
    <row r="973" spans="7:47" ht="12.75">
      <c r="G973" s="9"/>
      <c r="H973" s="10"/>
      <c r="I973" s="10"/>
      <c r="J973" s="10"/>
      <c r="K973" s="10"/>
      <c r="L973" s="10"/>
      <c r="M973" s="23"/>
      <c r="N973" s="23"/>
      <c r="O973" s="23"/>
      <c r="P973" s="23"/>
      <c r="Q973" s="23"/>
      <c r="R973" s="23"/>
      <c r="S973" s="23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</row>
    <row r="974" spans="7:47" ht="12.75">
      <c r="G974" s="9"/>
      <c r="H974" s="10"/>
      <c r="I974" s="10"/>
      <c r="J974" s="10"/>
      <c r="K974" s="10"/>
      <c r="L974" s="10"/>
      <c r="M974" s="23"/>
      <c r="N974" s="23"/>
      <c r="O974" s="23"/>
      <c r="P974" s="23"/>
      <c r="Q974" s="23"/>
      <c r="R974" s="23"/>
      <c r="S974" s="23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</row>
    <row r="975" spans="7:47" ht="12.75">
      <c r="G975" s="9"/>
      <c r="H975" s="10"/>
      <c r="I975" s="10"/>
      <c r="J975" s="10"/>
      <c r="K975" s="10"/>
      <c r="L975" s="10"/>
      <c r="M975" s="23"/>
      <c r="N975" s="23"/>
      <c r="O975" s="23"/>
      <c r="P975" s="23"/>
      <c r="Q975" s="23"/>
      <c r="R975" s="23"/>
      <c r="S975" s="23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</row>
    <row r="976" spans="7:47" ht="12.75">
      <c r="G976" s="9"/>
      <c r="H976" s="10"/>
      <c r="I976" s="10"/>
      <c r="J976" s="10"/>
      <c r="K976" s="10"/>
      <c r="L976" s="10"/>
      <c r="M976" s="23"/>
      <c r="N976" s="23"/>
      <c r="O976" s="23"/>
      <c r="P976" s="23"/>
      <c r="Q976" s="23"/>
      <c r="R976" s="23"/>
      <c r="S976" s="23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</row>
    <row r="977" spans="7:47" ht="12.75">
      <c r="G977" s="9"/>
      <c r="H977" s="10"/>
      <c r="I977" s="10"/>
      <c r="J977" s="10"/>
      <c r="K977" s="10"/>
      <c r="L977" s="10"/>
      <c r="M977" s="23"/>
      <c r="N977" s="23"/>
      <c r="O977" s="23"/>
      <c r="P977" s="23"/>
      <c r="Q977" s="23"/>
      <c r="R977" s="23"/>
      <c r="S977" s="23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</row>
    <row r="978" spans="7:47" ht="12.75">
      <c r="G978" s="9"/>
      <c r="H978" s="10"/>
      <c r="I978" s="10"/>
      <c r="J978" s="10"/>
      <c r="K978" s="10"/>
      <c r="L978" s="10"/>
      <c r="M978" s="23"/>
      <c r="N978" s="23"/>
      <c r="O978" s="23"/>
      <c r="P978" s="23"/>
      <c r="Q978" s="23"/>
      <c r="R978" s="23"/>
      <c r="S978" s="23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</row>
    <row r="979" spans="7:47" ht="12.75">
      <c r="G979" s="9"/>
      <c r="H979" s="10"/>
      <c r="I979" s="10"/>
      <c r="J979" s="10"/>
      <c r="K979" s="10"/>
      <c r="L979" s="10"/>
      <c r="M979" s="23"/>
      <c r="N979" s="23"/>
      <c r="O979" s="23"/>
      <c r="P979" s="23"/>
      <c r="Q979" s="23"/>
      <c r="R979" s="23"/>
      <c r="S979" s="23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</row>
    <row r="980" spans="7:47" ht="12.75">
      <c r="G980" s="9"/>
      <c r="H980" s="10"/>
      <c r="I980" s="10"/>
      <c r="J980" s="10"/>
      <c r="K980" s="10"/>
      <c r="L980" s="10"/>
      <c r="M980" s="23"/>
      <c r="N980" s="23"/>
      <c r="O980" s="23"/>
      <c r="P980" s="23"/>
      <c r="Q980" s="23"/>
      <c r="R980" s="23"/>
      <c r="S980" s="23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</row>
    <row r="981" spans="7:47" ht="12.75">
      <c r="G981" s="9"/>
      <c r="H981" s="10"/>
      <c r="I981" s="10"/>
      <c r="J981" s="10"/>
      <c r="K981" s="10"/>
      <c r="L981" s="10"/>
      <c r="M981" s="23"/>
      <c r="N981" s="23"/>
      <c r="O981" s="23"/>
      <c r="P981" s="23"/>
      <c r="Q981" s="23"/>
      <c r="R981" s="23"/>
      <c r="S981" s="23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</row>
    <row r="982" spans="7:47" ht="12.75">
      <c r="G982" s="9"/>
      <c r="H982" s="10"/>
      <c r="I982" s="10"/>
      <c r="J982" s="10"/>
      <c r="K982" s="10"/>
      <c r="L982" s="10"/>
      <c r="M982" s="23"/>
      <c r="N982" s="23"/>
      <c r="O982" s="23"/>
      <c r="P982" s="23"/>
      <c r="Q982" s="23"/>
      <c r="R982" s="23"/>
      <c r="S982" s="23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</row>
    <row r="983" spans="7:47" ht="12.75">
      <c r="G983" s="9"/>
      <c r="H983" s="10"/>
      <c r="I983" s="10"/>
      <c r="J983" s="10"/>
      <c r="K983" s="10"/>
      <c r="L983" s="10"/>
      <c r="M983" s="23"/>
      <c r="N983" s="23"/>
      <c r="O983" s="23"/>
      <c r="P983" s="23"/>
      <c r="Q983" s="23"/>
      <c r="R983" s="23"/>
      <c r="S983" s="23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</row>
    <row r="984" spans="7:47" ht="12.75">
      <c r="G984" s="9"/>
      <c r="H984" s="10"/>
      <c r="I984" s="10"/>
      <c r="J984" s="10"/>
      <c r="K984" s="10"/>
      <c r="L984" s="10"/>
      <c r="M984" s="23"/>
      <c r="N984" s="23"/>
      <c r="O984" s="23"/>
      <c r="P984" s="23"/>
      <c r="Q984" s="23"/>
      <c r="R984" s="23"/>
      <c r="S984" s="23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</row>
    <row r="985" spans="7:47" ht="12.75">
      <c r="G985" s="9"/>
      <c r="H985" s="10"/>
      <c r="I985" s="10"/>
      <c r="J985" s="10"/>
      <c r="K985" s="10"/>
      <c r="L985" s="10"/>
      <c r="M985" s="23"/>
      <c r="N985" s="23"/>
      <c r="O985" s="23"/>
      <c r="P985" s="23"/>
      <c r="Q985" s="23"/>
      <c r="R985" s="23"/>
      <c r="S985" s="23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</row>
    <row r="986" spans="7:47" ht="12.75">
      <c r="G986" s="9"/>
      <c r="H986" s="10"/>
      <c r="I986" s="10"/>
      <c r="J986" s="10"/>
      <c r="K986" s="10"/>
      <c r="L986" s="10"/>
      <c r="M986" s="23"/>
      <c r="N986" s="23"/>
      <c r="O986" s="23"/>
      <c r="P986" s="23"/>
      <c r="Q986" s="23"/>
      <c r="R986" s="23"/>
      <c r="S986" s="23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</row>
    <row r="987" spans="7:47" ht="12.75">
      <c r="G987" s="9"/>
      <c r="H987" s="10"/>
      <c r="I987" s="10"/>
      <c r="J987" s="10"/>
      <c r="K987" s="10"/>
      <c r="L987" s="10"/>
      <c r="M987" s="23"/>
      <c r="N987" s="23"/>
      <c r="O987" s="23"/>
      <c r="P987" s="23"/>
      <c r="Q987" s="23"/>
      <c r="R987" s="23"/>
      <c r="S987" s="23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</row>
    <row r="988" spans="7:47" ht="12.75">
      <c r="G988" s="9"/>
      <c r="H988" s="10"/>
      <c r="I988" s="10"/>
      <c r="J988" s="10"/>
      <c r="K988" s="10"/>
      <c r="L988" s="10"/>
      <c r="M988" s="23"/>
      <c r="N988" s="23"/>
      <c r="O988" s="23"/>
      <c r="P988" s="23"/>
      <c r="Q988" s="23"/>
      <c r="R988" s="23"/>
      <c r="S988" s="23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</row>
    <row r="989" spans="7:47" ht="12.75">
      <c r="G989" s="9"/>
      <c r="H989" s="10"/>
      <c r="I989" s="10"/>
      <c r="J989" s="10"/>
      <c r="K989" s="10"/>
      <c r="L989" s="10"/>
      <c r="M989" s="23"/>
      <c r="N989" s="23"/>
      <c r="O989" s="23"/>
      <c r="P989" s="23"/>
      <c r="Q989" s="23"/>
      <c r="R989" s="23"/>
      <c r="S989" s="23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</row>
    <row r="990" spans="7:47" ht="12.75">
      <c r="G990" s="9"/>
      <c r="H990" s="10"/>
      <c r="I990" s="10"/>
      <c r="J990" s="10"/>
      <c r="K990" s="10"/>
      <c r="L990" s="10"/>
      <c r="M990" s="23"/>
      <c r="N990" s="23"/>
      <c r="O990" s="23"/>
      <c r="P990" s="23"/>
      <c r="Q990" s="23"/>
      <c r="R990" s="23"/>
      <c r="S990" s="23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</row>
    <row r="991" spans="7:47" ht="12.75">
      <c r="G991" s="9"/>
      <c r="H991" s="10"/>
      <c r="I991" s="10"/>
      <c r="J991" s="10"/>
      <c r="K991" s="10"/>
      <c r="L991" s="10"/>
      <c r="M991" s="23"/>
      <c r="N991" s="23"/>
      <c r="O991" s="23"/>
      <c r="P991" s="23"/>
      <c r="Q991" s="23"/>
      <c r="R991" s="23"/>
      <c r="S991" s="23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</row>
    <row r="992" spans="7:47" ht="12.75">
      <c r="G992" s="9"/>
      <c r="H992" s="10"/>
      <c r="I992" s="10"/>
      <c r="J992" s="10"/>
      <c r="K992" s="10"/>
      <c r="L992" s="10"/>
      <c r="M992" s="23"/>
      <c r="N992" s="23"/>
      <c r="O992" s="23"/>
      <c r="P992" s="23"/>
      <c r="Q992" s="23"/>
      <c r="R992" s="23"/>
      <c r="S992" s="23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</row>
    <row r="993" spans="7:47" ht="12.75">
      <c r="G993" s="9"/>
      <c r="H993" s="10"/>
      <c r="I993" s="10"/>
      <c r="J993" s="10"/>
      <c r="K993" s="10"/>
      <c r="L993" s="10"/>
      <c r="M993" s="23"/>
      <c r="N993" s="23"/>
      <c r="O993" s="23"/>
      <c r="P993" s="23"/>
      <c r="Q993" s="23"/>
      <c r="R993" s="23"/>
      <c r="S993" s="23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</row>
    <row r="994" spans="7:47" ht="12.75">
      <c r="G994" s="9"/>
      <c r="H994" s="10"/>
      <c r="I994" s="10"/>
      <c r="J994" s="10"/>
      <c r="K994" s="10"/>
      <c r="L994" s="10"/>
      <c r="M994" s="23"/>
      <c r="N994" s="23"/>
      <c r="O994" s="23"/>
      <c r="P994" s="23"/>
      <c r="Q994" s="23"/>
      <c r="R994" s="23"/>
      <c r="S994" s="23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</row>
    <row r="995" spans="7:47" ht="12.75">
      <c r="G995" s="9"/>
      <c r="H995" s="10"/>
      <c r="I995" s="10"/>
      <c r="J995" s="10"/>
      <c r="K995" s="10"/>
      <c r="L995" s="10"/>
      <c r="M995" s="23"/>
      <c r="N995" s="23"/>
      <c r="O995" s="23"/>
      <c r="P995" s="23"/>
      <c r="Q995" s="23"/>
      <c r="R995" s="23"/>
      <c r="S995" s="23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</row>
    <row r="996" spans="7:47" ht="12.75">
      <c r="G996" s="9"/>
      <c r="H996" s="10"/>
      <c r="I996" s="10"/>
      <c r="J996" s="10"/>
      <c r="K996" s="10"/>
      <c r="L996" s="10"/>
      <c r="M996" s="23"/>
      <c r="N996" s="23"/>
      <c r="O996" s="23"/>
      <c r="P996" s="23"/>
      <c r="Q996" s="23"/>
      <c r="R996" s="23"/>
      <c r="S996" s="23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</row>
    <row r="997" spans="7:47" ht="12.75">
      <c r="G997" s="9"/>
      <c r="H997" s="10"/>
      <c r="I997" s="10"/>
      <c r="J997" s="10"/>
      <c r="K997" s="10"/>
      <c r="L997" s="10"/>
      <c r="M997" s="23"/>
      <c r="N997" s="23"/>
      <c r="O997" s="23"/>
      <c r="P997" s="23"/>
      <c r="Q997" s="23"/>
      <c r="R997" s="23"/>
      <c r="S997" s="23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</row>
    <row r="998" spans="7:47" ht="12.75">
      <c r="G998" s="9"/>
      <c r="H998" s="10"/>
      <c r="I998" s="10"/>
      <c r="J998" s="10"/>
      <c r="K998" s="10"/>
      <c r="L998" s="10"/>
      <c r="M998" s="23"/>
      <c r="N998" s="23"/>
      <c r="O998" s="23"/>
      <c r="P998" s="23"/>
      <c r="Q998" s="23"/>
      <c r="R998" s="23"/>
      <c r="S998" s="23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</row>
    <row r="999" spans="7:47" ht="12.75">
      <c r="G999" s="9"/>
      <c r="H999" s="10"/>
      <c r="I999" s="10"/>
      <c r="J999" s="10"/>
      <c r="K999" s="10"/>
      <c r="L999" s="10"/>
      <c r="M999" s="23"/>
      <c r="N999" s="23"/>
      <c r="O999" s="23"/>
      <c r="P999" s="23"/>
      <c r="Q999" s="23"/>
      <c r="R999" s="23"/>
      <c r="S999" s="23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</row>
    <row r="1000" spans="7:47" ht="12.75">
      <c r="G1000" s="9"/>
      <c r="H1000" s="10"/>
      <c r="I1000" s="10"/>
      <c r="J1000" s="10"/>
      <c r="K1000" s="10"/>
      <c r="L1000" s="10"/>
      <c r="M1000" s="23"/>
      <c r="N1000" s="23"/>
      <c r="O1000" s="23"/>
      <c r="P1000" s="23"/>
      <c r="Q1000" s="23"/>
      <c r="R1000" s="23"/>
      <c r="S1000" s="23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</row>
    <row r="1001" spans="7:47" ht="12.75">
      <c r="G1001" s="9"/>
      <c r="H1001" s="10"/>
      <c r="I1001" s="10"/>
      <c r="J1001" s="10"/>
      <c r="K1001" s="10"/>
      <c r="L1001" s="10"/>
      <c r="M1001" s="23"/>
      <c r="N1001" s="23"/>
      <c r="O1001" s="23"/>
      <c r="P1001" s="23"/>
      <c r="Q1001" s="23"/>
      <c r="R1001" s="23"/>
      <c r="S1001" s="23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0"/>
      <c r="AT1001" s="10"/>
      <c r="AU1001" s="10"/>
    </row>
    <row r="1002" spans="7:47" ht="12.75">
      <c r="G1002" s="9"/>
      <c r="H1002" s="10"/>
      <c r="I1002" s="10"/>
      <c r="J1002" s="10"/>
      <c r="K1002" s="10"/>
      <c r="L1002" s="10"/>
      <c r="M1002" s="23"/>
      <c r="N1002" s="23"/>
      <c r="O1002" s="23"/>
      <c r="P1002" s="23"/>
      <c r="Q1002" s="23"/>
      <c r="R1002" s="23"/>
      <c r="S1002" s="23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  <c r="AP1002" s="10"/>
      <c r="AQ1002" s="10"/>
      <c r="AR1002" s="10"/>
      <c r="AS1002" s="10"/>
      <c r="AT1002" s="10"/>
      <c r="AU1002" s="10"/>
    </row>
    <row r="1003" spans="7:47" ht="12.75">
      <c r="G1003" s="9"/>
      <c r="H1003" s="10"/>
      <c r="I1003" s="10"/>
      <c r="J1003" s="10"/>
      <c r="K1003" s="10"/>
      <c r="L1003" s="10"/>
      <c r="M1003" s="23"/>
      <c r="N1003" s="23"/>
      <c r="O1003" s="23"/>
      <c r="P1003" s="23"/>
      <c r="Q1003" s="23"/>
      <c r="R1003" s="23"/>
      <c r="S1003" s="23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  <c r="AO1003" s="10"/>
      <c r="AP1003" s="10"/>
      <c r="AQ1003" s="10"/>
      <c r="AR1003" s="10"/>
      <c r="AS1003" s="10"/>
      <c r="AT1003" s="10"/>
      <c r="AU1003" s="10"/>
    </row>
    <row r="1004" spans="7:47" ht="12.75">
      <c r="G1004" s="9"/>
      <c r="H1004" s="10"/>
      <c r="I1004" s="10"/>
      <c r="J1004" s="10"/>
      <c r="K1004" s="10"/>
      <c r="L1004" s="10"/>
      <c r="M1004" s="23"/>
      <c r="N1004" s="23"/>
      <c r="O1004" s="23"/>
      <c r="P1004" s="23"/>
      <c r="Q1004" s="23"/>
      <c r="R1004" s="23"/>
      <c r="S1004" s="23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  <c r="AO1004" s="10"/>
      <c r="AP1004" s="10"/>
      <c r="AQ1004" s="10"/>
      <c r="AR1004" s="10"/>
      <c r="AS1004" s="10"/>
      <c r="AT1004" s="10"/>
      <c r="AU1004" s="10"/>
    </row>
    <row r="1005" spans="7:47" ht="12.75">
      <c r="G1005" s="9"/>
      <c r="H1005" s="10"/>
      <c r="I1005" s="10"/>
      <c r="J1005" s="10"/>
      <c r="K1005" s="10"/>
      <c r="L1005" s="10"/>
      <c r="M1005" s="23"/>
      <c r="N1005" s="23"/>
      <c r="O1005" s="23"/>
      <c r="P1005" s="23"/>
      <c r="Q1005" s="23"/>
      <c r="R1005" s="23"/>
      <c r="S1005" s="23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  <c r="AO1005" s="10"/>
      <c r="AP1005" s="10"/>
      <c r="AQ1005" s="10"/>
      <c r="AR1005" s="10"/>
      <c r="AS1005" s="10"/>
      <c r="AT1005" s="10"/>
      <c r="AU1005" s="10"/>
    </row>
    <row r="1006" spans="7:47" ht="12.75">
      <c r="G1006" s="9"/>
      <c r="H1006" s="10"/>
      <c r="I1006" s="10"/>
      <c r="J1006" s="10"/>
      <c r="K1006" s="10"/>
      <c r="L1006" s="10"/>
      <c r="M1006" s="23"/>
      <c r="N1006" s="23"/>
      <c r="O1006" s="23"/>
      <c r="P1006" s="23"/>
      <c r="Q1006" s="23"/>
      <c r="R1006" s="23"/>
      <c r="S1006" s="23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  <c r="AO1006" s="10"/>
      <c r="AP1006" s="10"/>
      <c r="AQ1006" s="10"/>
      <c r="AR1006" s="10"/>
      <c r="AS1006" s="10"/>
      <c r="AT1006" s="10"/>
      <c r="AU1006" s="10"/>
    </row>
    <row r="1007" spans="7:47" ht="12.75">
      <c r="G1007" s="9"/>
      <c r="H1007" s="10"/>
      <c r="I1007" s="10"/>
      <c r="J1007" s="10"/>
      <c r="K1007" s="10"/>
      <c r="L1007" s="10"/>
      <c r="M1007" s="23"/>
      <c r="N1007" s="23"/>
      <c r="O1007" s="23"/>
      <c r="P1007" s="23"/>
      <c r="Q1007" s="23"/>
      <c r="R1007" s="23"/>
      <c r="S1007" s="23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10"/>
      <c r="AN1007" s="10"/>
      <c r="AO1007" s="10"/>
      <c r="AP1007" s="10"/>
      <c r="AQ1007" s="10"/>
      <c r="AR1007" s="10"/>
      <c r="AS1007" s="10"/>
      <c r="AT1007" s="10"/>
      <c r="AU1007" s="10"/>
    </row>
    <row r="1008" spans="7:47" ht="12.75">
      <c r="G1008" s="9"/>
      <c r="H1008" s="10"/>
      <c r="I1008" s="10"/>
      <c r="J1008" s="10"/>
      <c r="K1008" s="10"/>
      <c r="L1008" s="10"/>
      <c r="M1008" s="23"/>
      <c r="N1008" s="23"/>
      <c r="O1008" s="23"/>
      <c r="P1008" s="23"/>
      <c r="Q1008" s="23"/>
      <c r="R1008" s="23"/>
      <c r="S1008" s="23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0"/>
      <c r="AN1008" s="10"/>
      <c r="AO1008" s="10"/>
      <c r="AP1008" s="10"/>
      <c r="AQ1008" s="10"/>
      <c r="AR1008" s="10"/>
      <c r="AS1008" s="10"/>
      <c r="AT1008" s="10"/>
      <c r="AU1008" s="10"/>
    </row>
    <row r="1009" spans="7:47" ht="12.75">
      <c r="G1009" s="9"/>
      <c r="H1009" s="10"/>
      <c r="I1009" s="10"/>
      <c r="J1009" s="10"/>
      <c r="K1009" s="10"/>
      <c r="L1009" s="10"/>
      <c r="M1009" s="23"/>
      <c r="N1009" s="23"/>
      <c r="O1009" s="23"/>
      <c r="P1009" s="23"/>
      <c r="Q1009" s="23"/>
      <c r="R1009" s="23"/>
      <c r="S1009" s="23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  <c r="AJ1009" s="10"/>
      <c r="AK1009" s="10"/>
      <c r="AL1009" s="10"/>
      <c r="AM1009" s="10"/>
      <c r="AN1009" s="10"/>
      <c r="AO1009" s="10"/>
      <c r="AP1009" s="10"/>
      <c r="AQ1009" s="10"/>
      <c r="AR1009" s="10"/>
      <c r="AS1009" s="10"/>
      <c r="AT1009" s="10"/>
      <c r="AU1009" s="10"/>
    </row>
    <row r="1010" spans="7:47" ht="12.75">
      <c r="G1010" s="9"/>
      <c r="H1010" s="10"/>
      <c r="I1010" s="10"/>
      <c r="J1010" s="10"/>
      <c r="K1010" s="10"/>
      <c r="L1010" s="10"/>
      <c r="M1010" s="23"/>
      <c r="N1010" s="23"/>
      <c r="O1010" s="23"/>
      <c r="P1010" s="23"/>
      <c r="Q1010" s="23"/>
      <c r="R1010" s="23"/>
      <c r="S1010" s="23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0"/>
      <c r="AN1010" s="10"/>
      <c r="AO1010" s="10"/>
      <c r="AP1010" s="10"/>
      <c r="AQ1010" s="10"/>
      <c r="AR1010" s="10"/>
      <c r="AS1010" s="10"/>
      <c r="AT1010" s="10"/>
      <c r="AU1010" s="10"/>
    </row>
    <row r="1011" spans="7:47" ht="12.75">
      <c r="G1011" s="9"/>
      <c r="H1011" s="10"/>
      <c r="I1011" s="10"/>
      <c r="J1011" s="10"/>
      <c r="K1011" s="10"/>
      <c r="L1011" s="10"/>
      <c r="M1011" s="23"/>
      <c r="N1011" s="23"/>
      <c r="O1011" s="23"/>
      <c r="P1011" s="23"/>
      <c r="Q1011" s="23"/>
      <c r="R1011" s="23"/>
      <c r="S1011" s="23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  <c r="AJ1011" s="10"/>
      <c r="AK1011" s="10"/>
      <c r="AL1011" s="10"/>
      <c r="AM1011" s="10"/>
      <c r="AN1011" s="10"/>
      <c r="AO1011" s="10"/>
      <c r="AP1011" s="10"/>
      <c r="AQ1011" s="10"/>
      <c r="AR1011" s="10"/>
      <c r="AS1011" s="10"/>
      <c r="AT1011" s="10"/>
      <c r="AU1011" s="10"/>
    </row>
    <row r="1012" spans="7:47" ht="12.75">
      <c r="G1012" s="9"/>
      <c r="H1012" s="10"/>
      <c r="I1012" s="10"/>
      <c r="J1012" s="10"/>
      <c r="K1012" s="10"/>
      <c r="L1012" s="10"/>
      <c r="M1012" s="23"/>
      <c r="N1012" s="23"/>
      <c r="O1012" s="23"/>
      <c r="P1012" s="23"/>
      <c r="Q1012" s="23"/>
      <c r="R1012" s="23"/>
      <c r="S1012" s="23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  <c r="AJ1012" s="10"/>
      <c r="AK1012" s="10"/>
      <c r="AL1012" s="10"/>
      <c r="AM1012" s="10"/>
      <c r="AN1012" s="10"/>
      <c r="AO1012" s="10"/>
      <c r="AP1012" s="10"/>
      <c r="AQ1012" s="10"/>
      <c r="AR1012" s="10"/>
      <c r="AS1012" s="10"/>
      <c r="AT1012" s="10"/>
      <c r="AU1012" s="10"/>
    </row>
    <row r="1013" spans="7:47" ht="12.75">
      <c r="G1013" s="9"/>
      <c r="H1013" s="10"/>
      <c r="I1013" s="10"/>
      <c r="J1013" s="10"/>
      <c r="K1013" s="10"/>
      <c r="L1013" s="10"/>
      <c r="M1013" s="23"/>
      <c r="N1013" s="23"/>
      <c r="O1013" s="23"/>
      <c r="P1013" s="23"/>
      <c r="Q1013" s="23"/>
      <c r="R1013" s="23"/>
      <c r="S1013" s="23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0"/>
      <c r="AN1013" s="10"/>
      <c r="AO1013" s="10"/>
      <c r="AP1013" s="10"/>
      <c r="AQ1013" s="10"/>
      <c r="AR1013" s="10"/>
      <c r="AS1013" s="10"/>
      <c r="AT1013" s="10"/>
      <c r="AU1013" s="10"/>
    </row>
    <row r="1014" spans="7:47" ht="12.75">
      <c r="G1014" s="9"/>
      <c r="H1014" s="10"/>
      <c r="I1014" s="10"/>
      <c r="J1014" s="10"/>
      <c r="K1014" s="10"/>
      <c r="L1014" s="10"/>
      <c r="M1014" s="23"/>
      <c r="N1014" s="23"/>
      <c r="O1014" s="23"/>
      <c r="P1014" s="23"/>
      <c r="Q1014" s="23"/>
      <c r="R1014" s="23"/>
      <c r="S1014" s="23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  <c r="AI1014" s="10"/>
      <c r="AJ1014" s="10"/>
      <c r="AK1014" s="10"/>
      <c r="AL1014" s="10"/>
      <c r="AM1014" s="10"/>
      <c r="AN1014" s="10"/>
      <c r="AO1014" s="10"/>
      <c r="AP1014" s="10"/>
      <c r="AQ1014" s="10"/>
      <c r="AR1014" s="10"/>
      <c r="AS1014" s="10"/>
      <c r="AT1014" s="10"/>
      <c r="AU1014" s="10"/>
    </row>
    <row r="1015" spans="7:47" ht="12.75">
      <c r="G1015" s="9"/>
      <c r="H1015" s="10"/>
      <c r="I1015" s="10"/>
      <c r="J1015" s="10"/>
      <c r="K1015" s="10"/>
      <c r="L1015" s="10"/>
      <c r="M1015" s="23"/>
      <c r="N1015" s="23"/>
      <c r="O1015" s="23"/>
      <c r="P1015" s="23"/>
      <c r="Q1015" s="23"/>
      <c r="R1015" s="23"/>
      <c r="S1015" s="23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  <c r="AI1015" s="10"/>
      <c r="AJ1015" s="10"/>
      <c r="AK1015" s="10"/>
      <c r="AL1015" s="10"/>
      <c r="AM1015" s="10"/>
      <c r="AN1015" s="10"/>
      <c r="AO1015" s="10"/>
      <c r="AP1015" s="10"/>
      <c r="AQ1015" s="10"/>
      <c r="AR1015" s="10"/>
      <c r="AS1015" s="10"/>
      <c r="AT1015" s="10"/>
      <c r="AU1015" s="10"/>
    </row>
    <row r="1016" spans="7:47" ht="12.75">
      <c r="G1016" s="9"/>
      <c r="H1016" s="10"/>
      <c r="I1016" s="10"/>
      <c r="J1016" s="10"/>
      <c r="K1016" s="10"/>
      <c r="L1016" s="10"/>
      <c r="M1016" s="23"/>
      <c r="N1016" s="23"/>
      <c r="O1016" s="23"/>
      <c r="P1016" s="23"/>
      <c r="Q1016" s="23"/>
      <c r="R1016" s="23"/>
      <c r="S1016" s="23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10"/>
      <c r="AN1016" s="10"/>
      <c r="AO1016" s="10"/>
      <c r="AP1016" s="10"/>
      <c r="AQ1016" s="10"/>
      <c r="AR1016" s="10"/>
      <c r="AS1016" s="10"/>
      <c r="AT1016" s="10"/>
      <c r="AU1016" s="10"/>
    </row>
    <row r="1017" spans="7:47" ht="12.75">
      <c r="G1017" s="9"/>
      <c r="H1017" s="10"/>
      <c r="I1017" s="10"/>
      <c r="J1017" s="10"/>
      <c r="K1017" s="10"/>
      <c r="L1017" s="10"/>
      <c r="M1017" s="23"/>
      <c r="N1017" s="23"/>
      <c r="O1017" s="23"/>
      <c r="P1017" s="23"/>
      <c r="Q1017" s="23"/>
      <c r="R1017" s="23"/>
      <c r="S1017" s="23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  <c r="AI1017" s="10"/>
      <c r="AJ1017" s="10"/>
      <c r="AK1017" s="10"/>
      <c r="AL1017" s="10"/>
      <c r="AM1017" s="10"/>
      <c r="AN1017" s="10"/>
      <c r="AO1017" s="10"/>
      <c r="AP1017" s="10"/>
      <c r="AQ1017" s="10"/>
      <c r="AR1017" s="10"/>
      <c r="AS1017" s="10"/>
      <c r="AT1017" s="10"/>
      <c r="AU1017" s="10"/>
    </row>
    <row r="1018" spans="7:47" ht="12.75">
      <c r="G1018" s="9"/>
      <c r="H1018" s="10"/>
      <c r="I1018" s="10"/>
      <c r="J1018" s="10"/>
      <c r="K1018" s="10"/>
      <c r="L1018" s="10"/>
      <c r="M1018" s="23"/>
      <c r="N1018" s="23"/>
      <c r="O1018" s="23"/>
      <c r="P1018" s="23"/>
      <c r="Q1018" s="23"/>
      <c r="R1018" s="23"/>
      <c r="S1018" s="23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10"/>
      <c r="AL1018" s="10"/>
      <c r="AM1018" s="10"/>
      <c r="AN1018" s="10"/>
      <c r="AO1018" s="10"/>
      <c r="AP1018" s="10"/>
      <c r="AQ1018" s="10"/>
      <c r="AR1018" s="10"/>
      <c r="AS1018" s="10"/>
      <c r="AT1018" s="10"/>
      <c r="AU1018" s="10"/>
    </row>
    <row r="1019" spans="7:47" ht="12.75">
      <c r="G1019" s="9"/>
      <c r="H1019" s="10"/>
      <c r="I1019" s="10"/>
      <c r="J1019" s="10"/>
      <c r="K1019" s="10"/>
      <c r="L1019" s="10"/>
      <c r="M1019" s="23"/>
      <c r="N1019" s="23"/>
      <c r="O1019" s="23"/>
      <c r="P1019" s="23"/>
      <c r="Q1019" s="23"/>
      <c r="R1019" s="23"/>
      <c r="S1019" s="23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  <c r="AJ1019" s="10"/>
      <c r="AK1019" s="10"/>
      <c r="AL1019" s="10"/>
      <c r="AM1019" s="10"/>
      <c r="AN1019" s="10"/>
      <c r="AO1019" s="10"/>
      <c r="AP1019" s="10"/>
      <c r="AQ1019" s="10"/>
      <c r="AR1019" s="10"/>
      <c r="AS1019" s="10"/>
      <c r="AT1019" s="10"/>
      <c r="AU1019" s="10"/>
    </row>
    <row r="1020" spans="7:47" ht="12.75">
      <c r="G1020" s="9"/>
      <c r="H1020" s="10"/>
      <c r="I1020" s="10"/>
      <c r="J1020" s="10"/>
      <c r="K1020" s="10"/>
      <c r="L1020" s="10"/>
      <c r="M1020" s="23"/>
      <c r="N1020" s="23"/>
      <c r="O1020" s="23"/>
      <c r="P1020" s="23"/>
      <c r="Q1020" s="23"/>
      <c r="R1020" s="23"/>
      <c r="S1020" s="23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  <c r="AI1020" s="10"/>
      <c r="AJ1020" s="10"/>
      <c r="AK1020" s="10"/>
      <c r="AL1020" s="10"/>
      <c r="AM1020" s="10"/>
      <c r="AN1020" s="10"/>
      <c r="AO1020" s="10"/>
      <c r="AP1020" s="10"/>
      <c r="AQ1020" s="10"/>
      <c r="AR1020" s="10"/>
      <c r="AS1020" s="10"/>
      <c r="AT1020" s="10"/>
      <c r="AU1020" s="10"/>
    </row>
    <row r="1021" spans="7:47" ht="12.75">
      <c r="G1021" s="9"/>
      <c r="H1021" s="10"/>
      <c r="I1021" s="10"/>
      <c r="J1021" s="10"/>
      <c r="K1021" s="10"/>
      <c r="L1021" s="10"/>
      <c r="M1021" s="23"/>
      <c r="N1021" s="23"/>
      <c r="O1021" s="23"/>
      <c r="P1021" s="23"/>
      <c r="Q1021" s="23"/>
      <c r="R1021" s="23"/>
      <c r="S1021" s="23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  <c r="AG1021" s="10"/>
      <c r="AH1021" s="10"/>
      <c r="AI1021" s="10"/>
      <c r="AJ1021" s="10"/>
      <c r="AK1021" s="10"/>
      <c r="AL1021" s="10"/>
      <c r="AM1021" s="10"/>
      <c r="AN1021" s="10"/>
      <c r="AO1021" s="10"/>
      <c r="AP1021" s="10"/>
      <c r="AQ1021" s="10"/>
      <c r="AR1021" s="10"/>
      <c r="AS1021" s="10"/>
      <c r="AT1021" s="10"/>
      <c r="AU1021" s="10"/>
    </row>
    <row r="1022" spans="7:47" ht="12.75">
      <c r="G1022" s="9"/>
      <c r="H1022" s="10"/>
      <c r="I1022" s="10"/>
      <c r="J1022" s="10"/>
      <c r="K1022" s="10"/>
      <c r="L1022" s="10"/>
      <c r="M1022" s="23"/>
      <c r="N1022" s="23"/>
      <c r="O1022" s="23"/>
      <c r="P1022" s="23"/>
      <c r="Q1022" s="23"/>
      <c r="R1022" s="23"/>
      <c r="S1022" s="23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/>
      <c r="AH1022" s="10"/>
      <c r="AI1022" s="10"/>
      <c r="AJ1022" s="10"/>
      <c r="AK1022" s="10"/>
      <c r="AL1022" s="10"/>
      <c r="AM1022" s="10"/>
      <c r="AN1022" s="10"/>
      <c r="AO1022" s="10"/>
      <c r="AP1022" s="10"/>
      <c r="AQ1022" s="10"/>
      <c r="AR1022" s="10"/>
      <c r="AS1022" s="10"/>
      <c r="AT1022" s="10"/>
      <c r="AU1022" s="10"/>
    </row>
    <row r="1023" spans="7:47" ht="12.75">
      <c r="G1023" s="9"/>
      <c r="H1023" s="10"/>
      <c r="I1023" s="10"/>
      <c r="J1023" s="10"/>
      <c r="K1023" s="10"/>
      <c r="L1023" s="10"/>
      <c r="M1023" s="23"/>
      <c r="N1023" s="23"/>
      <c r="O1023" s="23"/>
      <c r="P1023" s="23"/>
      <c r="Q1023" s="23"/>
      <c r="R1023" s="23"/>
      <c r="S1023" s="23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  <c r="AG1023" s="10"/>
      <c r="AH1023" s="10"/>
      <c r="AI1023" s="10"/>
      <c r="AJ1023" s="10"/>
      <c r="AK1023" s="10"/>
      <c r="AL1023" s="10"/>
      <c r="AM1023" s="10"/>
      <c r="AN1023" s="10"/>
      <c r="AO1023" s="10"/>
      <c r="AP1023" s="10"/>
      <c r="AQ1023" s="10"/>
      <c r="AR1023" s="10"/>
      <c r="AS1023" s="10"/>
      <c r="AT1023" s="10"/>
      <c r="AU1023" s="10"/>
    </row>
    <row r="1024" spans="7:47" ht="12.75">
      <c r="G1024" s="9"/>
      <c r="H1024" s="10"/>
      <c r="I1024" s="10"/>
      <c r="J1024" s="10"/>
      <c r="K1024" s="10"/>
      <c r="L1024" s="10"/>
      <c r="M1024" s="23"/>
      <c r="N1024" s="23"/>
      <c r="O1024" s="23"/>
      <c r="P1024" s="23"/>
      <c r="Q1024" s="23"/>
      <c r="R1024" s="23"/>
      <c r="S1024" s="23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  <c r="AG1024" s="10"/>
      <c r="AH1024" s="10"/>
      <c r="AI1024" s="10"/>
      <c r="AJ1024" s="10"/>
      <c r="AK1024" s="10"/>
      <c r="AL1024" s="10"/>
      <c r="AM1024" s="10"/>
      <c r="AN1024" s="10"/>
      <c r="AO1024" s="10"/>
      <c r="AP1024" s="10"/>
      <c r="AQ1024" s="10"/>
      <c r="AR1024" s="10"/>
      <c r="AS1024" s="10"/>
      <c r="AT1024" s="10"/>
      <c r="AU1024" s="10"/>
    </row>
    <row r="1025" spans="7:47" ht="12.75">
      <c r="G1025" s="9"/>
      <c r="H1025" s="10"/>
      <c r="I1025" s="10"/>
      <c r="J1025" s="10"/>
      <c r="K1025" s="10"/>
      <c r="L1025" s="10"/>
      <c r="M1025" s="23"/>
      <c r="N1025" s="23"/>
      <c r="O1025" s="23"/>
      <c r="P1025" s="23"/>
      <c r="Q1025" s="23"/>
      <c r="R1025" s="23"/>
      <c r="S1025" s="23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  <c r="AG1025" s="10"/>
      <c r="AH1025" s="10"/>
      <c r="AI1025" s="10"/>
      <c r="AJ1025" s="10"/>
      <c r="AK1025" s="10"/>
      <c r="AL1025" s="10"/>
      <c r="AM1025" s="10"/>
      <c r="AN1025" s="10"/>
      <c r="AO1025" s="10"/>
      <c r="AP1025" s="10"/>
      <c r="AQ1025" s="10"/>
      <c r="AR1025" s="10"/>
      <c r="AS1025" s="10"/>
      <c r="AT1025" s="10"/>
      <c r="AU1025" s="10"/>
    </row>
    <row r="1026" spans="7:47" ht="12.75">
      <c r="G1026" s="9"/>
      <c r="H1026" s="10"/>
      <c r="I1026" s="10"/>
      <c r="J1026" s="10"/>
      <c r="K1026" s="10"/>
      <c r="L1026" s="10"/>
      <c r="M1026" s="23"/>
      <c r="N1026" s="23"/>
      <c r="O1026" s="23"/>
      <c r="P1026" s="23"/>
      <c r="Q1026" s="23"/>
      <c r="R1026" s="23"/>
      <c r="S1026" s="23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  <c r="AG1026" s="10"/>
      <c r="AH1026" s="10"/>
      <c r="AI1026" s="10"/>
      <c r="AJ1026" s="10"/>
      <c r="AK1026" s="10"/>
      <c r="AL1026" s="10"/>
      <c r="AM1026" s="10"/>
      <c r="AN1026" s="10"/>
      <c r="AO1026" s="10"/>
      <c r="AP1026" s="10"/>
      <c r="AQ1026" s="10"/>
      <c r="AR1026" s="10"/>
      <c r="AS1026" s="10"/>
      <c r="AT1026" s="10"/>
      <c r="AU1026" s="10"/>
    </row>
    <row r="1027" spans="7:47" ht="12.75">
      <c r="G1027" s="9"/>
      <c r="H1027" s="10"/>
      <c r="I1027" s="10"/>
      <c r="J1027" s="10"/>
      <c r="K1027" s="10"/>
      <c r="L1027" s="10"/>
      <c r="M1027" s="23"/>
      <c r="N1027" s="23"/>
      <c r="O1027" s="23"/>
      <c r="P1027" s="23"/>
      <c r="Q1027" s="23"/>
      <c r="R1027" s="23"/>
      <c r="S1027" s="23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10"/>
      <c r="AL1027" s="10"/>
      <c r="AM1027" s="10"/>
      <c r="AN1027" s="10"/>
      <c r="AO1027" s="10"/>
      <c r="AP1027" s="10"/>
      <c r="AQ1027" s="10"/>
      <c r="AR1027" s="10"/>
      <c r="AS1027" s="10"/>
      <c r="AT1027" s="10"/>
      <c r="AU1027" s="10"/>
    </row>
    <row r="1028" spans="7:47" ht="12.75">
      <c r="G1028" s="9"/>
      <c r="H1028" s="10"/>
      <c r="I1028" s="10"/>
      <c r="J1028" s="10"/>
      <c r="K1028" s="10"/>
      <c r="L1028" s="10"/>
      <c r="M1028" s="23"/>
      <c r="N1028" s="23"/>
      <c r="O1028" s="23"/>
      <c r="P1028" s="23"/>
      <c r="Q1028" s="23"/>
      <c r="R1028" s="23"/>
      <c r="S1028" s="23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/>
      <c r="AJ1028" s="10"/>
      <c r="AK1028" s="10"/>
      <c r="AL1028" s="10"/>
      <c r="AM1028" s="10"/>
      <c r="AN1028" s="10"/>
      <c r="AO1028" s="10"/>
      <c r="AP1028" s="10"/>
      <c r="AQ1028" s="10"/>
      <c r="AR1028" s="10"/>
      <c r="AS1028" s="10"/>
      <c r="AT1028" s="10"/>
      <c r="AU1028" s="10"/>
    </row>
    <row r="1029" spans="7:47" ht="12.75">
      <c r="G1029" s="9"/>
      <c r="H1029" s="10"/>
      <c r="I1029" s="10"/>
      <c r="J1029" s="10"/>
      <c r="K1029" s="10"/>
      <c r="L1029" s="10"/>
      <c r="M1029" s="23"/>
      <c r="N1029" s="23"/>
      <c r="O1029" s="23"/>
      <c r="P1029" s="23"/>
      <c r="Q1029" s="23"/>
      <c r="R1029" s="23"/>
      <c r="S1029" s="23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  <c r="AI1029" s="10"/>
      <c r="AJ1029" s="10"/>
      <c r="AK1029" s="10"/>
      <c r="AL1029" s="10"/>
      <c r="AM1029" s="10"/>
      <c r="AN1029" s="10"/>
      <c r="AO1029" s="10"/>
      <c r="AP1029" s="10"/>
      <c r="AQ1029" s="10"/>
      <c r="AR1029" s="10"/>
      <c r="AS1029" s="10"/>
      <c r="AT1029" s="10"/>
      <c r="AU1029" s="10"/>
    </row>
    <row r="1030" spans="7:47" ht="12.75">
      <c r="G1030" s="9"/>
      <c r="H1030" s="10"/>
      <c r="I1030" s="10"/>
      <c r="J1030" s="10"/>
      <c r="K1030" s="10"/>
      <c r="L1030" s="10"/>
      <c r="M1030" s="23"/>
      <c r="N1030" s="23"/>
      <c r="O1030" s="23"/>
      <c r="P1030" s="23"/>
      <c r="Q1030" s="23"/>
      <c r="R1030" s="23"/>
      <c r="S1030" s="23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  <c r="AG1030" s="10"/>
      <c r="AH1030" s="10"/>
      <c r="AI1030" s="10"/>
      <c r="AJ1030" s="10"/>
      <c r="AK1030" s="10"/>
      <c r="AL1030" s="10"/>
      <c r="AM1030" s="10"/>
      <c r="AN1030" s="10"/>
      <c r="AO1030" s="10"/>
      <c r="AP1030" s="10"/>
      <c r="AQ1030" s="10"/>
      <c r="AR1030" s="10"/>
      <c r="AS1030" s="10"/>
      <c r="AT1030" s="10"/>
      <c r="AU1030" s="10"/>
    </row>
    <row r="1031" spans="7:47" ht="12.75">
      <c r="G1031" s="9"/>
      <c r="H1031" s="10"/>
      <c r="I1031" s="10"/>
      <c r="J1031" s="10"/>
      <c r="K1031" s="10"/>
      <c r="L1031" s="10"/>
      <c r="M1031" s="23"/>
      <c r="N1031" s="23"/>
      <c r="O1031" s="23"/>
      <c r="P1031" s="23"/>
      <c r="Q1031" s="23"/>
      <c r="R1031" s="23"/>
      <c r="S1031" s="23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10"/>
      <c r="AG1031" s="10"/>
      <c r="AH1031" s="10"/>
      <c r="AI1031" s="10"/>
      <c r="AJ1031" s="10"/>
      <c r="AK1031" s="10"/>
      <c r="AL1031" s="10"/>
      <c r="AM1031" s="10"/>
      <c r="AN1031" s="10"/>
      <c r="AO1031" s="10"/>
      <c r="AP1031" s="10"/>
      <c r="AQ1031" s="10"/>
      <c r="AR1031" s="10"/>
      <c r="AS1031" s="10"/>
      <c r="AT1031" s="10"/>
      <c r="AU1031" s="10"/>
    </row>
    <row r="1032" spans="7:47" ht="12.75">
      <c r="G1032" s="9"/>
      <c r="H1032" s="10"/>
      <c r="I1032" s="10"/>
      <c r="J1032" s="10"/>
      <c r="K1032" s="10"/>
      <c r="L1032" s="10"/>
      <c r="M1032" s="23"/>
      <c r="N1032" s="23"/>
      <c r="O1032" s="23"/>
      <c r="P1032" s="23"/>
      <c r="Q1032" s="23"/>
      <c r="R1032" s="23"/>
      <c r="S1032" s="23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0"/>
      <c r="AI1032" s="10"/>
      <c r="AJ1032" s="10"/>
      <c r="AK1032" s="10"/>
      <c r="AL1032" s="10"/>
      <c r="AM1032" s="10"/>
      <c r="AN1032" s="10"/>
      <c r="AO1032" s="10"/>
      <c r="AP1032" s="10"/>
      <c r="AQ1032" s="10"/>
      <c r="AR1032" s="10"/>
      <c r="AS1032" s="10"/>
      <c r="AT1032" s="10"/>
      <c r="AU1032" s="10"/>
    </row>
    <row r="1033" spans="7:47" ht="12.75">
      <c r="G1033" s="9"/>
      <c r="H1033" s="10"/>
      <c r="I1033" s="10"/>
      <c r="J1033" s="10"/>
      <c r="K1033" s="10"/>
      <c r="L1033" s="10"/>
      <c r="M1033" s="23"/>
      <c r="N1033" s="23"/>
      <c r="O1033" s="23"/>
      <c r="P1033" s="23"/>
      <c r="Q1033" s="23"/>
      <c r="R1033" s="23"/>
      <c r="S1033" s="23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  <c r="AG1033" s="10"/>
      <c r="AH1033" s="10"/>
      <c r="AI1033" s="10"/>
      <c r="AJ1033" s="10"/>
      <c r="AK1033" s="10"/>
      <c r="AL1033" s="10"/>
      <c r="AM1033" s="10"/>
      <c r="AN1033" s="10"/>
      <c r="AO1033" s="10"/>
      <c r="AP1033" s="10"/>
      <c r="AQ1033" s="10"/>
      <c r="AR1033" s="10"/>
      <c r="AS1033" s="10"/>
      <c r="AT1033" s="10"/>
      <c r="AU1033" s="10"/>
    </row>
    <row r="1034" spans="7:47" ht="12.75">
      <c r="G1034" s="9"/>
      <c r="H1034" s="10"/>
      <c r="I1034" s="10"/>
      <c r="J1034" s="10"/>
      <c r="K1034" s="10"/>
      <c r="L1034" s="10"/>
      <c r="M1034" s="23"/>
      <c r="N1034" s="23"/>
      <c r="O1034" s="23"/>
      <c r="P1034" s="23"/>
      <c r="Q1034" s="23"/>
      <c r="R1034" s="23"/>
      <c r="S1034" s="23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  <c r="AG1034" s="10"/>
      <c r="AH1034" s="10"/>
      <c r="AI1034" s="10"/>
      <c r="AJ1034" s="10"/>
      <c r="AK1034" s="10"/>
      <c r="AL1034" s="10"/>
      <c r="AM1034" s="10"/>
      <c r="AN1034" s="10"/>
      <c r="AO1034" s="10"/>
      <c r="AP1034" s="10"/>
      <c r="AQ1034" s="10"/>
      <c r="AR1034" s="10"/>
      <c r="AS1034" s="10"/>
      <c r="AT1034" s="10"/>
      <c r="AU1034" s="10"/>
    </row>
    <row r="1035" spans="7:47" ht="12.75">
      <c r="G1035" s="9"/>
      <c r="H1035" s="10"/>
      <c r="I1035" s="10"/>
      <c r="J1035" s="10"/>
      <c r="K1035" s="10"/>
      <c r="L1035" s="10"/>
      <c r="M1035" s="23"/>
      <c r="N1035" s="23"/>
      <c r="O1035" s="23"/>
      <c r="P1035" s="23"/>
      <c r="Q1035" s="23"/>
      <c r="R1035" s="23"/>
      <c r="S1035" s="23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  <c r="AD1035" s="10"/>
      <c r="AE1035" s="10"/>
      <c r="AF1035" s="10"/>
      <c r="AG1035" s="10"/>
      <c r="AH1035" s="10"/>
      <c r="AI1035" s="10"/>
      <c r="AJ1035" s="10"/>
      <c r="AK1035" s="10"/>
      <c r="AL1035" s="10"/>
      <c r="AM1035" s="10"/>
      <c r="AN1035" s="10"/>
      <c r="AO1035" s="10"/>
      <c r="AP1035" s="10"/>
      <c r="AQ1035" s="10"/>
      <c r="AR1035" s="10"/>
      <c r="AS1035" s="10"/>
      <c r="AT1035" s="10"/>
      <c r="AU1035" s="10"/>
    </row>
    <row r="1036" spans="7:47" ht="12.75">
      <c r="G1036" s="9"/>
      <c r="H1036" s="10"/>
      <c r="I1036" s="10"/>
      <c r="J1036" s="10"/>
      <c r="K1036" s="10"/>
      <c r="L1036" s="10"/>
      <c r="M1036" s="23"/>
      <c r="N1036" s="23"/>
      <c r="O1036" s="23"/>
      <c r="P1036" s="23"/>
      <c r="Q1036" s="23"/>
      <c r="R1036" s="23"/>
      <c r="S1036" s="23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10"/>
      <c r="AE1036" s="10"/>
      <c r="AF1036" s="10"/>
      <c r="AG1036" s="10"/>
      <c r="AH1036" s="10"/>
      <c r="AI1036" s="10"/>
      <c r="AJ1036" s="10"/>
      <c r="AK1036" s="10"/>
      <c r="AL1036" s="10"/>
      <c r="AM1036" s="10"/>
      <c r="AN1036" s="10"/>
      <c r="AO1036" s="10"/>
      <c r="AP1036" s="10"/>
      <c r="AQ1036" s="10"/>
      <c r="AR1036" s="10"/>
      <c r="AS1036" s="10"/>
      <c r="AT1036" s="10"/>
      <c r="AU1036" s="10"/>
    </row>
    <row r="1037" spans="7:47" ht="12.75">
      <c r="G1037" s="9"/>
      <c r="H1037" s="10"/>
      <c r="I1037" s="10"/>
      <c r="J1037" s="10"/>
      <c r="K1037" s="10"/>
      <c r="L1037" s="10"/>
      <c r="M1037" s="23"/>
      <c r="N1037" s="23"/>
      <c r="O1037" s="23"/>
      <c r="P1037" s="23"/>
      <c r="Q1037" s="23"/>
      <c r="R1037" s="23"/>
      <c r="S1037" s="23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  <c r="AD1037" s="10"/>
      <c r="AE1037" s="10"/>
      <c r="AF1037" s="10"/>
      <c r="AG1037" s="10"/>
      <c r="AH1037" s="10"/>
      <c r="AI1037" s="10"/>
      <c r="AJ1037" s="10"/>
      <c r="AK1037" s="10"/>
      <c r="AL1037" s="10"/>
      <c r="AM1037" s="10"/>
      <c r="AN1037" s="10"/>
      <c r="AO1037" s="10"/>
      <c r="AP1037" s="10"/>
      <c r="AQ1037" s="10"/>
      <c r="AR1037" s="10"/>
      <c r="AS1037" s="10"/>
      <c r="AT1037" s="10"/>
      <c r="AU1037" s="10"/>
    </row>
    <row r="1038" spans="7:47" ht="12.75">
      <c r="G1038" s="9"/>
      <c r="H1038" s="10"/>
      <c r="I1038" s="10"/>
      <c r="J1038" s="10"/>
      <c r="K1038" s="10"/>
      <c r="L1038" s="10"/>
      <c r="M1038" s="23"/>
      <c r="N1038" s="23"/>
      <c r="O1038" s="23"/>
      <c r="P1038" s="23"/>
      <c r="Q1038" s="23"/>
      <c r="R1038" s="23"/>
      <c r="S1038" s="23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  <c r="AD1038" s="10"/>
      <c r="AE1038" s="10"/>
      <c r="AF1038" s="10"/>
      <c r="AG1038" s="10"/>
      <c r="AH1038" s="10"/>
      <c r="AI1038" s="10"/>
      <c r="AJ1038" s="10"/>
      <c r="AK1038" s="10"/>
      <c r="AL1038" s="10"/>
      <c r="AM1038" s="10"/>
      <c r="AN1038" s="10"/>
      <c r="AO1038" s="10"/>
      <c r="AP1038" s="10"/>
      <c r="AQ1038" s="10"/>
      <c r="AR1038" s="10"/>
      <c r="AS1038" s="10"/>
      <c r="AT1038" s="10"/>
      <c r="AU1038" s="10"/>
    </row>
    <row r="1039" spans="7:47" ht="12.75">
      <c r="G1039" s="9"/>
      <c r="H1039" s="10"/>
      <c r="I1039" s="10"/>
      <c r="J1039" s="10"/>
      <c r="K1039" s="10"/>
      <c r="L1039" s="10"/>
      <c r="M1039" s="23"/>
      <c r="N1039" s="23"/>
      <c r="O1039" s="23"/>
      <c r="P1039" s="23"/>
      <c r="Q1039" s="23"/>
      <c r="R1039" s="23"/>
      <c r="S1039" s="23"/>
      <c r="T1039" s="10"/>
      <c r="U1039" s="10"/>
      <c r="V1039" s="10"/>
      <c r="W1039" s="10"/>
      <c r="X1039" s="10"/>
      <c r="Y1039" s="10"/>
      <c r="Z1039" s="10"/>
      <c r="AA1039" s="10"/>
      <c r="AB1039" s="10"/>
      <c r="AC1039" s="10"/>
      <c r="AD1039" s="10"/>
      <c r="AE1039" s="10"/>
      <c r="AF1039" s="10"/>
      <c r="AG1039" s="10"/>
      <c r="AH1039" s="10"/>
      <c r="AI1039" s="10"/>
      <c r="AJ1039" s="10"/>
      <c r="AK1039" s="10"/>
      <c r="AL1039" s="10"/>
      <c r="AM1039" s="10"/>
      <c r="AN1039" s="10"/>
      <c r="AO1039" s="10"/>
      <c r="AP1039" s="10"/>
      <c r="AQ1039" s="10"/>
      <c r="AR1039" s="10"/>
      <c r="AS1039" s="10"/>
      <c r="AT1039" s="10"/>
      <c r="AU1039" s="10"/>
    </row>
    <row r="1040" spans="7:47" ht="12.75">
      <c r="G1040" s="9"/>
      <c r="H1040" s="10"/>
      <c r="I1040" s="10"/>
      <c r="J1040" s="10"/>
      <c r="K1040" s="10"/>
      <c r="L1040" s="10"/>
      <c r="M1040" s="23"/>
      <c r="N1040" s="23"/>
      <c r="O1040" s="23"/>
      <c r="P1040" s="23"/>
      <c r="Q1040" s="23"/>
      <c r="R1040" s="23"/>
      <c r="S1040" s="23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  <c r="AD1040" s="10"/>
      <c r="AE1040" s="10"/>
      <c r="AF1040" s="10"/>
      <c r="AG1040" s="10"/>
      <c r="AH1040" s="10"/>
      <c r="AI1040" s="10"/>
      <c r="AJ1040" s="10"/>
      <c r="AK1040" s="10"/>
      <c r="AL1040" s="10"/>
      <c r="AM1040" s="10"/>
      <c r="AN1040" s="10"/>
      <c r="AO1040" s="10"/>
      <c r="AP1040" s="10"/>
      <c r="AQ1040" s="10"/>
      <c r="AR1040" s="10"/>
      <c r="AS1040" s="10"/>
      <c r="AT1040" s="10"/>
      <c r="AU1040" s="10"/>
    </row>
    <row r="1041" spans="7:47" ht="12.75">
      <c r="G1041" s="9"/>
      <c r="H1041" s="10"/>
      <c r="I1041" s="10"/>
      <c r="J1041" s="10"/>
      <c r="K1041" s="10"/>
      <c r="L1041" s="10"/>
      <c r="M1041" s="23"/>
      <c r="N1041" s="23"/>
      <c r="O1041" s="23"/>
      <c r="P1041" s="23"/>
      <c r="Q1041" s="23"/>
      <c r="R1041" s="23"/>
      <c r="S1041" s="23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  <c r="AD1041" s="10"/>
      <c r="AE1041" s="10"/>
      <c r="AF1041" s="10"/>
      <c r="AG1041" s="10"/>
      <c r="AH1041" s="10"/>
      <c r="AI1041" s="10"/>
      <c r="AJ1041" s="10"/>
      <c r="AK1041" s="10"/>
      <c r="AL1041" s="10"/>
      <c r="AM1041" s="10"/>
      <c r="AN1041" s="10"/>
      <c r="AO1041" s="10"/>
      <c r="AP1041" s="10"/>
      <c r="AQ1041" s="10"/>
      <c r="AR1041" s="10"/>
      <c r="AS1041" s="10"/>
      <c r="AT1041" s="10"/>
      <c r="AU1041" s="10"/>
    </row>
    <row r="1042" spans="7:47" ht="12.75">
      <c r="G1042" s="9"/>
      <c r="H1042" s="10"/>
      <c r="I1042" s="10"/>
      <c r="J1042" s="10"/>
      <c r="K1042" s="10"/>
      <c r="L1042" s="10"/>
      <c r="M1042" s="23"/>
      <c r="N1042" s="23"/>
      <c r="O1042" s="23"/>
      <c r="P1042" s="23"/>
      <c r="Q1042" s="23"/>
      <c r="R1042" s="23"/>
      <c r="S1042" s="23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  <c r="AD1042" s="10"/>
      <c r="AE1042" s="10"/>
      <c r="AF1042" s="10"/>
      <c r="AG1042" s="10"/>
      <c r="AH1042" s="10"/>
      <c r="AI1042" s="10"/>
      <c r="AJ1042" s="10"/>
      <c r="AK1042" s="10"/>
      <c r="AL1042" s="10"/>
      <c r="AM1042" s="10"/>
      <c r="AN1042" s="10"/>
      <c r="AO1042" s="10"/>
      <c r="AP1042" s="10"/>
      <c r="AQ1042" s="10"/>
      <c r="AR1042" s="10"/>
      <c r="AS1042" s="10"/>
      <c r="AT1042" s="10"/>
      <c r="AU1042" s="10"/>
    </row>
    <row r="1043" spans="7:47" ht="12.75">
      <c r="G1043" s="9"/>
      <c r="H1043" s="10"/>
      <c r="I1043" s="10"/>
      <c r="J1043" s="10"/>
      <c r="K1043" s="10"/>
      <c r="L1043" s="10"/>
      <c r="M1043" s="23"/>
      <c r="N1043" s="23"/>
      <c r="O1043" s="23"/>
      <c r="P1043" s="23"/>
      <c r="Q1043" s="23"/>
      <c r="R1043" s="23"/>
      <c r="S1043" s="23"/>
      <c r="T1043" s="10"/>
      <c r="U1043" s="10"/>
      <c r="V1043" s="10"/>
      <c r="W1043" s="10"/>
      <c r="X1043" s="10"/>
      <c r="Y1043" s="10"/>
      <c r="Z1043" s="10"/>
      <c r="AA1043" s="10"/>
      <c r="AB1043" s="10"/>
      <c r="AC1043" s="10"/>
      <c r="AD1043" s="10"/>
      <c r="AE1043" s="10"/>
      <c r="AF1043" s="10"/>
      <c r="AG1043" s="10"/>
      <c r="AH1043" s="10"/>
      <c r="AI1043" s="10"/>
      <c r="AJ1043" s="10"/>
      <c r="AK1043" s="10"/>
      <c r="AL1043" s="10"/>
      <c r="AM1043" s="10"/>
      <c r="AN1043" s="10"/>
      <c r="AO1043" s="10"/>
      <c r="AP1043" s="10"/>
      <c r="AQ1043" s="10"/>
      <c r="AR1043" s="10"/>
      <c r="AS1043" s="10"/>
      <c r="AT1043" s="10"/>
      <c r="AU1043" s="10"/>
    </row>
    <row r="1044" spans="7:47" ht="12.75">
      <c r="G1044" s="9"/>
      <c r="H1044" s="10"/>
      <c r="I1044" s="10"/>
      <c r="J1044" s="10"/>
      <c r="K1044" s="10"/>
      <c r="L1044" s="10"/>
      <c r="M1044" s="23"/>
      <c r="N1044" s="23"/>
      <c r="O1044" s="23"/>
      <c r="P1044" s="23"/>
      <c r="Q1044" s="23"/>
      <c r="R1044" s="23"/>
      <c r="S1044" s="23"/>
      <c r="T1044" s="10"/>
      <c r="U1044" s="10"/>
      <c r="V1044" s="10"/>
      <c r="W1044" s="10"/>
      <c r="X1044" s="10"/>
      <c r="Y1044" s="10"/>
      <c r="Z1044" s="10"/>
      <c r="AA1044" s="10"/>
      <c r="AB1044" s="10"/>
      <c r="AC1044" s="10"/>
      <c r="AD1044" s="10"/>
      <c r="AE1044" s="10"/>
      <c r="AF1044" s="10"/>
      <c r="AG1044" s="10"/>
      <c r="AH1044" s="10"/>
      <c r="AI1044" s="10"/>
      <c r="AJ1044" s="10"/>
      <c r="AK1044" s="10"/>
      <c r="AL1044" s="10"/>
      <c r="AM1044" s="10"/>
      <c r="AN1044" s="10"/>
      <c r="AO1044" s="10"/>
      <c r="AP1044" s="10"/>
      <c r="AQ1044" s="10"/>
      <c r="AR1044" s="10"/>
      <c r="AS1044" s="10"/>
      <c r="AT1044" s="10"/>
      <c r="AU1044" s="10"/>
    </row>
    <row r="1045" spans="7:47" ht="12.75">
      <c r="G1045" s="9"/>
      <c r="H1045" s="10"/>
      <c r="I1045" s="10"/>
      <c r="J1045" s="10"/>
      <c r="K1045" s="10"/>
      <c r="L1045" s="10"/>
      <c r="M1045" s="23"/>
      <c r="N1045" s="23"/>
      <c r="O1045" s="23"/>
      <c r="P1045" s="23"/>
      <c r="Q1045" s="23"/>
      <c r="R1045" s="23"/>
      <c r="S1045" s="23"/>
      <c r="T1045" s="10"/>
      <c r="U1045" s="10"/>
      <c r="V1045" s="10"/>
      <c r="W1045" s="10"/>
      <c r="X1045" s="10"/>
      <c r="Y1045" s="10"/>
      <c r="Z1045" s="10"/>
      <c r="AA1045" s="10"/>
      <c r="AB1045" s="10"/>
      <c r="AC1045" s="10"/>
      <c r="AD1045" s="10"/>
      <c r="AE1045" s="10"/>
      <c r="AF1045" s="10"/>
      <c r="AG1045" s="10"/>
      <c r="AH1045" s="10"/>
      <c r="AI1045" s="10"/>
      <c r="AJ1045" s="10"/>
      <c r="AK1045" s="10"/>
      <c r="AL1045" s="10"/>
      <c r="AM1045" s="10"/>
      <c r="AN1045" s="10"/>
      <c r="AO1045" s="10"/>
      <c r="AP1045" s="10"/>
      <c r="AQ1045" s="10"/>
      <c r="AR1045" s="10"/>
      <c r="AS1045" s="10"/>
      <c r="AT1045" s="10"/>
      <c r="AU1045" s="10"/>
    </row>
    <row r="1046" spans="7:47" ht="12.75">
      <c r="G1046" s="9"/>
      <c r="H1046" s="10"/>
      <c r="I1046" s="10"/>
      <c r="J1046" s="10"/>
      <c r="K1046" s="10"/>
      <c r="L1046" s="10"/>
      <c r="M1046" s="23"/>
      <c r="N1046" s="23"/>
      <c r="O1046" s="23"/>
      <c r="P1046" s="23"/>
      <c r="Q1046" s="23"/>
      <c r="R1046" s="23"/>
      <c r="S1046" s="23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  <c r="AD1046" s="10"/>
      <c r="AE1046" s="10"/>
      <c r="AF1046" s="10"/>
      <c r="AG1046" s="10"/>
      <c r="AH1046" s="10"/>
      <c r="AI1046" s="10"/>
      <c r="AJ1046" s="10"/>
      <c r="AK1046" s="10"/>
      <c r="AL1046" s="10"/>
      <c r="AM1046" s="10"/>
      <c r="AN1046" s="10"/>
      <c r="AO1046" s="10"/>
      <c r="AP1046" s="10"/>
      <c r="AQ1046" s="10"/>
      <c r="AR1046" s="10"/>
      <c r="AS1046" s="10"/>
      <c r="AT1046" s="10"/>
      <c r="AU1046" s="10"/>
    </row>
    <row r="1047" spans="7:47" ht="12.75">
      <c r="G1047" s="9"/>
      <c r="H1047" s="10"/>
      <c r="I1047" s="10"/>
      <c r="J1047" s="10"/>
      <c r="K1047" s="10"/>
      <c r="L1047" s="10"/>
      <c r="M1047" s="23"/>
      <c r="N1047" s="23"/>
      <c r="O1047" s="23"/>
      <c r="P1047" s="23"/>
      <c r="Q1047" s="23"/>
      <c r="R1047" s="23"/>
      <c r="S1047" s="23"/>
      <c r="T1047" s="10"/>
      <c r="U1047" s="10"/>
      <c r="V1047" s="10"/>
      <c r="W1047" s="10"/>
      <c r="X1047" s="10"/>
      <c r="Y1047" s="10"/>
      <c r="Z1047" s="10"/>
      <c r="AA1047" s="10"/>
      <c r="AB1047" s="10"/>
      <c r="AC1047" s="10"/>
      <c r="AD1047" s="10"/>
      <c r="AE1047" s="10"/>
      <c r="AF1047" s="10"/>
      <c r="AG1047" s="10"/>
      <c r="AH1047" s="10"/>
      <c r="AI1047" s="10"/>
      <c r="AJ1047" s="10"/>
      <c r="AK1047" s="10"/>
      <c r="AL1047" s="10"/>
      <c r="AM1047" s="10"/>
      <c r="AN1047" s="10"/>
      <c r="AO1047" s="10"/>
      <c r="AP1047" s="10"/>
      <c r="AQ1047" s="10"/>
      <c r="AR1047" s="10"/>
      <c r="AS1047" s="10"/>
      <c r="AT1047" s="10"/>
      <c r="AU1047" s="10"/>
    </row>
    <row r="1048" spans="7:47" ht="12.75">
      <c r="G1048" s="9"/>
      <c r="H1048" s="10"/>
      <c r="I1048" s="10"/>
      <c r="J1048" s="10"/>
      <c r="K1048" s="10"/>
      <c r="L1048" s="10"/>
      <c r="M1048" s="23"/>
      <c r="N1048" s="23"/>
      <c r="O1048" s="23"/>
      <c r="P1048" s="23"/>
      <c r="Q1048" s="23"/>
      <c r="R1048" s="23"/>
      <c r="S1048" s="23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  <c r="AD1048" s="10"/>
      <c r="AE1048" s="10"/>
      <c r="AF1048" s="10"/>
      <c r="AG1048" s="10"/>
      <c r="AH1048" s="10"/>
      <c r="AI1048" s="10"/>
      <c r="AJ1048" s="10"/>
      <c r="AK1048" s="10"/>
      <c r="AL1048" s="10"/>
      <c r="AM1048" s="10"/>
      <c r="AN1048" s="10"/>
      <c r="AO1048" s="10"/>
      <c r="AP1048" s="10"/>
      <c r="AQ1048" s="10"/>
      <c r="AR1048" s="10"/>
      <c r="AS1048" s="10"/>
      <c r="AT1048" s="10"/>
      <c r="AU1048" s="10"/>
    </row>
    <row r="1049" spans="7:47" ht="12.75">
      <c r="G1049" s="9"/>
      <c r="H1049" s="10"/>
      <c r="I1049" s="10"/>
      <c r="J1049" s="10"/>
      <c r="K1049" s="10"/>
      <c r="L1049" s="10"/>
      <c r="M1049" s="23"/>
      <c r="N1049" s="23"/>
      <c r="O1049" s="23"/>
      <c r="P1049" s="23"/>
      <c r="Q1049" s="23"/>
      <c r="R1049" s="23"/>
      <c r="S1049" s="23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  <c r="AD1049" s="10"/>
      <c r="AE1049" s="10"/>
      <c r="AF1049" s="10"/>
      <c r="AG1049" s="10"/>
      <c r="AH1049" s="10"/>
      <c r="AI1049" s="10"/>
      <c r="AJ1049" s="10"/>
      <c r="AK1049" s="10"/>
      <c r="AL1049" s="10"/>
      <c r="AM1049" s="10"/>
      <c r="AN1049" s="10"/>
      <c r="AO1049" s="10"/>
      <c r="AP1049" s="10"/>
      <c r="AQ1049" s="10"/>
      <c r="AR1049" s="10"/>
      <c r="AS1049" s="10"/>
      <c r="AT1049" s="10"/>
      <c r="AU1049" s="10"/>
    </row>
    <row r="1050" spans="7:47" ht="12.75">
      <c r="G1050" s="9"/>
      <c r="H1050" s="10"/>
      <c r="I1050" s="10"/>
      <c r="J1050" s="10"/>
      <c r="K1050" s="10"/>
      <c r="L1050" s="10"/>
      <c r="M1050" s="23"/>
      <c r="N1050" s="23"/>
      <c r="O1050" s="23"/>
      <c r="P1050" s="23"/>
      <c r="Q1050" s="23"/>
      <c r="R1050" s="23"/>
      <c r="S1050" s="23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  <c r="AD1050" s="10"/>
      <c r="AE1050" s="10"/>
      <c r="AF1050" s="10"/>
      <c r="AG1050" s="10"/>
      <c r="AH1050" s="10"/>
      <c r="AI1050" s="10"/>
      <c r="AJ1050" s="10"/>
      <c r="AK1050" s="10"/>
      <c r="AL1050" s="10"/>
      <c r="AM1050" s="10"/>
      <c r="AN1050" s="10"/>
      <c r="AO1050" s="10"/>
      <c r="AP1050" s="10"/>
      <c r="AQ1050" s="10"/>
      <c r="AR1050" s="10"/>
      <c r="AS1050" s="10"/>
      <c r="AT1050" s="10"/>
      <c r="AU1050" s="10"/>
    </row>
    <row r="1051" spans="7:47" ht="12.75">
      <c r="G1051" s="9"/>
      <c r="H1051" s="10"/>
      <c r="I1051" s="10"/>
      <c r="J1051" s="10"/>
      <c r="K1051" s="10"/>
      <c r="L1051" s="10"/>
      <c r="M1051" s="23"/>
      <c r="N1051" s="23"/>
      <c r="O1051" s="23"/>
      <c r="P1051" s="23"/>
      <c r="Q1051" s="23"/>
      <c r="R1051" s="23"/>
      <c r="S1051" s="23"/>
      <c r="T1051" s="10"/>
      <c r="U1051" s="10"/>
      <c r="V1051" s="10"/>
      <c r="W1051" s="10"/>
      <c r="X1051" s="10"/>
      <c r="Y1051" s="10"/>
      <c r="Z1051" s="10"/>
      <c r="AA1051" s="10"/>
      <c r="AB1051" s="10"/>
      <c r="AC1051" s="10"/>
      <c r="AD1051" s="10"/>
      <c r="AE1051" s="10"/>
      <c r="AF1051" s="10"/>
      <c r="AG1051" s="10"/>
      <c r="AH1051" s="10"/>
      <c r="AI1051" s="10"/>
      <c r="AJ1051" s="10"/>
      <c r="AK1051" s="10"/>
      <c r="AL1051" s="10"/>
      <c r="AM1051" s="10"/>
      <c r="AN1051" s="10"/>
      <c r="AO1051" s="10"/>
      <c r="AP1051" s="10"/>
      <c r="AQ1051" s="10"/>
      <c r="AR1051" s="10"/>
      <c r="AS1051" s="10"/>
      <c r="AT1051" s="10"/>
      <c r="AU1051" s="10"/>
    </row>
    <row r="1052" spans="7:47" ht="12.75">
      <c r="G1052" s="9"/>
      <c r="H1052" s="10"/>
      <c r="I1052" s="10"/>
      <c r="J1052" s="10"/>
      <c r="K1052" s="10"/>
      <c r="L1052" s="10"/>
      <c r="M1052" s="23"/>
      <c r="N1052" s="23"/>
      <c r="O1052" s="23"/>
      <c r="P1052" s="23"/>
      <c r="Q1052" s="23"/>
      <c r="R1052" s="23"/>
      <c r="S1052" s="23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  <c r="AD1052" s="10"/>
      <c r="AE1052" s="10"/>
      <c r="AF1052" s="10"/>
      <c r="AG1052" s="10"/>
      <c r="AH1052" s="10"/>
      <c r="AI1052" s="10"/>
      <c r="AJ1052" s="10"/>
      <c r="AK1052" s="10"/>
      <c r="AL1052" s="10"/>
      <c r="AM1052" s="10"/>
      <c r="AN1052" s="10"/>
      <c r="AO1052" s="10"/>
      <c r="AP1052" s="10"/>
      <c r="AQ1052" s="10"/>
      <c r="AR1052" s="10"/>
      <c r="AS1052" s="10"/>
      <c r="AT1052" s="10"/>
      <c r="AU1052" s="10"/>
    </row>
    <row r="1053" spans="7:47" ht="12.75">
      <c r="G1053" s="9"/>
      <c r="H1053" s="10"/>
      <c r="I1053" s="10"/>
      <c r="J1053" s="10"/>
      <c r="K1053" s="10"/>
      <c r="L1053" s="10"/>
      <c r="M1053" s="23"/>
      <c r="N1053" s="23"/>
      <c r="O1053" s="23"/>
      <c r="P1053" s="23"/>
      <c r="Q1053" s="23"/>
      <c r="R1053" s="23"/>
      <c r="S1053" s="23"/>
      <c r="T1053" s="10"/>
      <c r="U1053" s="10"/>
      <c r="V1053" s="10"/>
      <c r="W1053" s="10"/>
      <c r="X1053" s="10"/>
      <c r="Y1053" s="10"/>
      <c r="Z1053" s="10"/>
      <c r="AA1053" s="10"/>
      <c r="AB1053" s="10"/>
      <c r="AC1053" s="10"/>
      <c r="AD1053" s="10"/>
      <c r="AE1053" s="10"/>
      <c r="AF1053" s="10"/>
      <c r="AG1053" s="10"/>
      <c r="AH1053" s="10"/>
      <c r="AI1053" s="10"/>
      <c r="AJ1053" s="10"/>
      <c r="AK1053" s="10"/>
      <c r="AL1053" s="10"/>
      <c r="AM1053" s="10"/>
      <c r="AN1053" s="10"/>
      <c r="AO1053" s="10"/>
      <c r="AP1053" s="10"/>
      <c r="AQ1053" s="10"/>
      <c r="AR1053" s="10"/>
      <c r="AS1053" s="10"/>
      <c r="AT1053" s="10"/>
      <c r="AU1053" s="10"/>
    </row>
    <row r="1054" spans="7:47" ht="12.75">
      <c r="G1054" s="9"/>
      <c r="H1054" s="10"/>
      <c r="I1054" s="10"/>
      <c r="J1054" s="10"/>
      <c r="K1054" s="10"/>
      <c r="L1054" s="10"/>
      <c r="M1054" s="23"/>
      <c r="N1054" s="23"/>
      <c r="O1054" s="23"/>
      <c r="P1054" s="23"/>
      <c r="Q1054" s="23"/>
      <c r="R1054" s="23"/>
      <c r="S1054" s="23"/>
      <c r="T1054" s="10"/>
      <c r="U1054" s="10"/>
      <c r="V1054" s="10"/>
      <c r="W1054" s="10"/>
      <c r="X1054" s="10"/>
      <c r="Y1054" s="10"/>
      <c r="Z1054" s="10"/>
      <c r="AA1054" s="10"/>
      <c r="AB1054" s="10"/>
      <c r="AC1054" s="10"/>
      <c r="AD1054" s="10"/>
      <c r="AE1054" s="10"/>
      <c r="AF1054" s="10"/>
      <c r="AG1054" s="10"/>
      <c r="AH1054" s="10"/>
      <c r="AI1054" s="10"/>
      <c r="AJ1054" s="10"/>
      <c r="AK1054" s="10"/>
      <c r="AL1054" s="10"/>
      <c r="AM1054" s="10"/>
      <c r="AN1054" s="10"/>
      <c r="AO1054" s="10"/>
      <c r="AP1054" s="10"/>
      <c r="AQ1054" s="10"/>
      <c r="AR1054" s="10"/>
      <c r="AS1054" s="10"/>
      <c r="AT1054" s="10"/>
      <c r="AU1054" s="10"/>
    </row>
    <row r="1055" spans="7:47" ht="12.75">
      <c r="G1055" s="9"/>
      <c r="H1055" s="10"/>
      <c r="I1055" s="10"/>
      <c r="J1055" s="10"/>
      <c r="K1055" s="10"/>
      <c r="L1055" s="10"/>
      <c r="M1055" s="23"/>
      <c r="N1055" s="23"/>
      <c r="O1055" s="23"/>
      <c r="P1055" s="23"/>
      <c r="Q1055" s="23"/>
      <c r="R1055" s="23"/>
      <c r="S1055" s="23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  <c r="AD1055" s="10"/>
      <c r="AE1055" s="10"/>
      <c r="AF1055" s="10"/>
      <c r="AG1055" s="10"/>
      <c r="AH1055" s="10"/>
      <c r="AI1055" s="10"/>
      <c r="AJ1055" s="10"/>
      <c r="AK1055" s="10"/>
      <c r="AL1055" s="10"/>
      <c r="AM1055" s="10"/>
      <c r="AN1055" s="10"/>
      <c r="AO1055" s="10"/>
      <c r="AP1055" s="10"/>
      <c r="AQ1055" s="10"/>
      <c r="AR1055" s="10"/>
      <c r="AS1055" s="10"/>
      <c r="AT1055" s="10"/>
      <c r="AU1055" s="10"/>
    </row>
    <row r="1056" spans="7:47" ht="12.75">
      <c r="G1056" s="9"/>
      <c r="H1056" s="10"/>
      <c r="I1056" s="10"/>
      <c r="J1056" s="10"/>
      <c r="K1056" s="10"/>
      <c r="L1056" s="10"/>
      <c r="M1056" s="23"/>
      <c r="N1056" s="23"/>
      <c r="O1056" s="23"/>
      <c r="P1056" s="23"/>
      <c r="Q1056" s="23"/>
      <c r="R1056" s="23"/>
      <c r="S1056" s="23"/>
      <c r="T1056" s="10"/>
      <c r="U1056" s="10"/>
      <c r="V1056" s="10"/>
      <c r="W1056" s="10"/>
      <c r="X1056" s="10"/>
      <c r="Y1056" s="10"/>
      <c r="Z1056" s="10"/>
      <c r="AA1056" s="10"/>
      <c r="AB1056" s="10"/>
      <c r="AC1056" s="10"/>
      <c r="AD1056" s="10"/>
      <c r="AE1056" s="10"/>
      <c r="AF1056" s="10"/>
      <c r="AG1056" s="10"/>
      <c r="AH1056" s="10"/>
      <c r="AI1056" s="10"/>
      <c r="AJ1056" s="10"/>
      <c r="AK1056" s="10"/>
      <c r="AL1056" s="10"/>
      <c r="AM1056" s="10"/>
      <c r="AN1056" s="10"/>
      <c r="AO1056" s="10"/>
      <c r="AP1056" s="10"/>
      <c r="AQ1056" s="10"/>
      <c r="AR1056" s="10"/>
      <c r="AS1056" s="10"/>
      <c r="AT1056" s="10"/>
      <c r="AU1056" s="10"/>
    </row>
    <row r="1057" spans="7:47" ht="12.75">
      <c r="G1057" s="9"/>
      <c r="H1057" s="10"/>
      <c r="I1057" s="10"/>
      <c r="J1057" s="10"/>
      <c r="K1057" s="10"/>
      <c r="L1057" s="10"/>
      <c r="M1057" s="23"/>
      <c r="N1057" s="23"/>
      <c r="O1057" s="23"/>
      <c r="P1057" s="23"/>
      <c r="Q1057" s="23"/>
      <c r="R1057" s="23"/>
      <c r="S1057" s="23"/>
      <c r="T1057" s="10"/>
      <c r="U1057" s="10"/>
      <c r="V1057" s="10"/>
      <c r="W1057" s="10"/>
      <c r="X1057" s="10"/>
      <c r="Y1057" s="10"/>
      <c r="Z1057" s="10"/>
      <c r="AA1057" s="10"/>
      <c r="AB1057" s="10"/>
      <c r="AC1057" s="10"/>
      <c r="AD1057" s="10"/>
      <c r="AE1057" s="10"/>
      <c r="AF1057" s="10"/>
      <c r="AG1057" s="10"/>
      <c r="AH1057" s="10"/>
      <c r="AI1057" s="10"/>
      <c r="AJ1057" s="10"/>
      <c r="AK1057" s="10"/>
      <c r="AL1057" s="10"/>
      <c r="AM1057" s="10"/>
      <c r="AN1057" s="10"/>
      <c r="AO1057" s="10"/>
      <c r="AP1057" s="10"/>
      <c r="AQ1057" s="10"/>
      <c r="AR1057" s="10"/>
      <c r="AS1057" s="10"/>
      <c r="AT1057" s="10"/>
      <c r="AU1057" s="10"/>
    </row>
    <row r="1058" spans="7:47" ht="12.75">
      <c r="G1058" s="9"/>
      <c r="H1058" s="10"/>
      <c r="I1058" s="10"/>
      <c r="J1058" s="10"/>
      <c r="K1058" s="10"/>
      <c r="L1058" s="10"/>
      <c r="M1058" s="23"/>
      <c r="N1058" s="23"/>
      <c r="O1058" s="23"/>
      <c r="P1058" s="23"/>
      <c r="Q1058" s="23"/>
      <c r="R1058" s="23"/>
      <c r="S1058" s="23"/>
      <c r="T1058" s="10"/>
      <c r="U1058" s="10"/>
      <c r="V1058" s="10"/>
      <c r="W1058" s="10"/>
      <c r="X1058" s="10"/>
      <c r="Y1058" s="10"/>
      <c r="Z1058" s="10"/>
      <c r="AA1058" s="10"/>
      <c r="AB1058" s="10"/>
      <c r="AC1058" s="10"/>
      <c r="AD1058" s="10"/>
      <c r="AE1058" s="10"/>
      <c r="AF1058" s="10"/>
      <c r="AG1058" s="10"/>
      <c r="AH1058" s="10"/>
      <c r="AI1058" s="10"/>
      <c r="AJ1058" s="10"/>
      <c r="AK1058" s="10"/>
      <c r="AL1058" s="10"/>
      <c r="AM1058" s="10"/>
      <c r="AN1058" s="10"/>
      <c r="AO1058" s="10"/>
      <c r="AP1058" s="10"/>
      <c r="AQ1058" s="10"/>
      <c r="AR1058" s="10"/>
      <c r="AS1058" s="10"/>
      <c r="AT1058" s="10"/>
      <c r="AU1058" s="10"/>
    </row>
    <row r="1059" spans="7:47" ht="12.75">
      <c r="G1059" s="9"/>
      <c r="H1059" s="10"/>
      <c r="I1059" s="10"/>
      <c r="J1059" s="10"/>
      <c r="K1059" s="10"/>
      <c r="L1059" s="10"/>
      <c r="M1059" s="23"/>
      <c r="N1059" s="23"/>
      <c r="O1059" s="23"/>
      <c r="P1059" s="23"/>
      <c r="Q1059" s="23"/>
      <c r="R1059" s="23"/>
      <c r="S1059" s="23"/>
      <c r="T1059" s="10"/>
      <c r="U1059" s="10"/>
      <c r="V1059" s="10"/>
      <c r="W1059" s="10"/>
      <c r="X1059" s="10"/>
      <c r="Y1059" s="10"/>
      <c r="Z1059" s="10"/>
      <c r="AA1059" s="10"/>
      <c r="AB1059" s="10"/>
      <c r="AC1059" s="10"/>
      <c r="AD1059" s="10"/>
      <c r="AE1059" s="10"/>
      <c r="AF1059" s="10"/>
      <c r="AG1059" s="10"/>
      <c r="AH1059" s="10"/>
      <c r="AI1059" s="10"/>
      <c r="AJ1059" s="10"/>
      <c r="AK1059" s="10"/>
      <c r="AL1059" s="10"/>
      <c r="AM1059" s="10"/>
      <c r="AN1059" s="10"/>
      <c r="AO1059" s="10"/>
      <c r="AP1059" s="10"/>
      <c r="AQ1059" s="10"/>
      <c r="AR1059" s="10"/>
      <c r="AS1059" s="10"/>
      <c r="AT1059" s="10"/>
      <c r="AU1059" s="10"/>
    </row>
    <row r="1060" spans="7:47" ht="12.75">
      <c r="G1060" s="9"/>
      <c r="H1060" s="10"/>
      <c r="I1060" s="10"/>
      <c r="J1060" s="10"/>
      <c r="K1060" s="10"/>
      <c r="L1060" s="10"/>
      <c r="M1060" s="23"/>
      <c r="N1060" s="23"/>
      <c r="O1060" s="23"/>
      <c r="P1060" s="23"/>
      <c r="Q1060" s="23"/>
      <c r="R1060" s="23"/>
      <c r="S1060" s="23"/>
      <c r="T1060" s="10"/>
      <c r="U1060" s="10"/>
      <c r="V1060" s="10"/>
      <c r="W1060" s="10"/>
      <c r="X1060" s="10"/>
      <c r="Y1060" s="10"/>
      <c r="Z1060" s="10"/>
      <c r="AA1060" s="10"/>
      <c r="AB1060" s="10"/>
      <c r="AC1060" s="10"/>
      <c r="AD1060" s="10"/>
      <c r="AE1060" s="10"/>
      <c r="AF1060" s="10"/>
      <c r="AG1060" s="10"/>
      <c r="AH1060" s="10"/>
      <c r="AI1060" s="10"/>
      <c r="AJ1060" s="10"/>
      <c r="AK1060" s="10"/>
      <c r="AL1060" s="10"/>
      <c r="AM1060" s="10"/>
      <c r="AN1060" s="10"/>
      <c r="AO1060" s="10"/>
      <c r="AP1060" s="10"/>
      <c r="AQ1060" s="10"/>
      <c r="AR1060" s="10"/>
      <c r="AS1060" s="10"/>
      <c r="AT1060" s="10"/>
      <c r="AU1060" s="10"/>
    </row>
    <row r="1061" spans="7:47" ht="12.75">
      <c r="G1061" s="9"/>
      <c r="H1061" s="10"/>
      <c r="I1061" s="10"/>
      <c r="J1061" s="10"/>
      <c r="K1061" s="10"/>
      <c r="L1061" s="10"/>
      <c r="M1061" s="23"/>
      <c r="N1061" s="23"/>
      <c r="O1061" s="23"/>
      <c r="P1061" s="23"/>
      <c r="Q1061" s="23"/>
      <c r="R1061" s="23"/>
      <c r="S1061" s="23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  <c r="AD1061" s="10"/>
      <c r="AE1061" s="10"/>
      <c r="AF1061" s="10"/>
      <c r="AG1061" s="10"/>
      <c r="AH1061" s="10"/>
      <c r="AI1061" s="10"/>
      <c r="AJ1061" s="10"/>
      <c r="AK1061" s="10"/>
      <c r="AL1061" s="10"/>
      <c r="AM1061" s="10"/>
      <c r="AN1061" s="10"/>
      <c r="AO1061" s="10"/>
      <c r="AP1061" s="10"/>
      <c r="AQ1061" s="10"/>
      <c r="AR1061" s="10"/>
      <c r="AS1061" s="10"/>
      <c r="AT1061" s="10"/>
      <c r="AU1061" s="10"/>
    </row>
    <row r="1062" spans="7:47" ht="12.75">
      <c r="G1062" s="9"/>
      <c r="H1062" s="10"/>
      <c r="I1062" s="10"/>
      <c r="J1062" s="10"/>
      <c r="K1062" s="10"/>
      <c r="L1062" s="10"/>
      <c r="M1062" s="23"/>
      <c r="N1062" s="23"/>
      <c r="O1062" s="23"/>
      <c r="P1062" s="23"/>
      <c r="Q1062" s="23"/>
      <c r="R1062" s="23"/>
      <c r="S1062" s="23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0"/>
      <c r="AG1062" s="10"/>
      <c r="AH1062" s="10"/>
      <c r="AI1062" s="10"/>
      <c r="AJ1062" s="10"/>
      <c r="AK1062" s="10"/>
      <c r="AL1062" s="10"/>
      <c r="AM1062" s="10"/>
      <c r="AN1062" s="10"/>
      <c r="AO1062" s="10"/>
      <c r="AP1062" s="10"/>
      <c r="AQ1062" s="10"/>
      <c r="AR1062" s="10"/>
      <c r="AS1062" s="10"/>
      <c r="AT1062" s="10"/>
      <c r="AU1062" s="10"/>
    </row>
    <row r="1063" spans="7:47" ht="12.75">
      <c r="G1063" s="9"/>
      <c r="H1063" s="10"/>
      <c r="I1063" s="10"/>
      <c r="J1063" s="10"/>
      <c r="K1063" s="10"/>
      <c r="L1063" s="10"/>
      <c r="M1063" s="23"/>
      <c r="N1063" s="23"/>
      <c r="O1063" s="23"/>
      <c r="P1063" s="23"/>
      <c r="Q1063" s="23"/>
      <c r="R1063" s="23"/>
      <c r="S1063" s="23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  <c r="AG1063" s="10"/>
      <c r="AH1063" s="10"/>
      <c r="AI1063" s="10"/>
      <c r="AJ1063" s="10"/>
      <c r="AK1063" s="10"/>
      <c r="AL1063" s="10"/>
      <c r="AM1063" s="10"/>
      <c r="AN1063" s="10"/>
      <c r="AO1063" s="10"/>
      <c r="AP1063" s="10"/>
      <c r="AQ1063" s="10"/>
      <c r="AR1063" s="10"/>
      <c r="AS1063" s="10"/>
      <c r="AT1063" s="10"/>
      <c r="AU1063" s="10"/>
    </row>
    <row r="1064" spans="7:47" ht="12.75">
      <c r="G1064" s="9"/>
      <c r="H1064" s="10"/>
      <c r="I1064" s="10"/>
      <c r="J1064" s="10"/>
      <c r="K1064" s="10"/>
      <c r="L1064" s="10"/>
      <c r="M1064" s="23"/>
      <c r="N1064" s="23"/>
      <c r="O1064" s="23"/>
      <c r="P1064" s="23"/>
      <c r="Q1064" s="23"/>
      <c r="R1064" s="23"/>
      <c r="S1064" s="23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10"/>
      <c r="AG1064" s="10"/>
      <c r="AH1064" s="10"/>
      <c r="AI1064" s="10"/>
      <c r="AJ1064" s="10"/>
      <c r="AK1064" s="10"/>
      <c r="AL1064" s="10"/>
      <c r="AM1064" s="10"/>
      <c r="AN1064" s="10"/>
      <c r="AO1064" s="10"/>
      <c r="AP1064" s="10"/>
      <c r="AQ1064" s="10"/>
      <c r="AR1064" s="10"/>
      <c r="AS1064" s="10"/>
      <c r="AT1064" s="10"/>
      <c r="AU1064" s="10"/>
    </row>
    <row r="1065" spans="7:47" ht="12.75">
      <c r="G1065" s="9"/>
      <c r="H1065" s="10"/>
      <c r="I1065" s="10"/>
      <c r="J1065" s="10"/>
      <c r="K1065" s="10"/>
      <c r="L1065" s="10"/>
      <c r="M1065" s="23"/>
      <c r="N1065" s="23"/>
      <c r="O1065" s="23"/>
      <c r="P1065" s="23"/>
      <c r="Q1065" s="23"/>
      <c r="R1065" s="23"/>
      <c r="S1065" s="23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  <c r="AD1065" s="10"/>
      <c r="AE1065" s="10"/>
      <c r="AF1065" s="10"/>
      <c r="AG1065" s="10"/>
      <c r="AH1065" s="10"/>
      <c r="AI1065" s="10"/>
      <c r="AJ1065" s="10"/>
      <c r="AK1065" s="10"/>
      <c r="AL1065" s="10"/>
      <c r="AM1065" s="10"/>
      <c r="AN1065" s="10"/>
      <c r="AO1065" s="10"/>
      <c r="AP1065" s="10"/>
      <c r="AQ1065" s="10"/>
      <c r="AR1065" s="10"/>
      <c r="AS1065" s="10"/>
      <c r="AT1065" s="10"/>
      <c r="AU1065" s="10"/>
    </row>
    <row r="1066" spans="7:47" ht="12.75">
      <c r="G1066" s="9"/>
      <c r="H1066" s="10"/>
      <c r="I1066" s="10"/>
      <c r="J1066" s="10"/>
      <c r="K1066" s="10"/>
      <c r="L1066" s="10"/>
      <c r="M1066" s="23"/>
      <c r="N1066" s="23"/>
      <c r="O1066" s="23"/>
      <c r="P1066" s="23"/>
      <c r="Q1066" s="23"/>
      <c r="R1066" s="23"/>
      <c r="S1066" s="23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10"/>
      <c r="AG1066" s="10"/>
      <c r="AH1066" s="10"/>
      <c r="AI1066" s="10"/>
      <c r="AJ1066" s="10"/>
      <c r="AK1066" s="10"/>
      <c r="AL1066" s="10"/>
      <c r="AM1066" s="10"/>
      <c r="AN1066" s="10"/>
      <c r="AO1066" s="10"/>
      <c r="AP1066" s="10"/>
      <c r="AQ1066" s="10"/>
      <c r="AR1066" s="10"/>
      <c r="AS1066" s="10"/>
      <c r="AT1066" s="10"/>
      <c r="AU1066" s="10"/>
    </row>
    <row r="1067" spans="7:47" ht="12.75">
      <c r="G1067" s="9"/>
      <c r="H1067" s="10"/>
      <c r="I1067" s="10"/>
      <c r="J1067" s="10"/>
      <c r="K1067" s="10"/>
      <c r="L1067" s="10"/>
      <c r="M1067" s="23"/>
      <c r="N1067" s="23"/>
      <c r="O1067" s="23"/>
      <c r="P1067" s="23"/>
      <c r="Q1067" s="23"/>
      <c r="R1067" s="23"/>
      <c r="S1067" s="23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  <c r="AD1067" s="10"/>
      <c r="AE1067" s="10"/>
      <c r="AF1067" s="10"/>
      <c r="AG1067" s="10"/>
      <c r="AH1067" s="10"/>
      <c r="AI1067" s="10"/>
      <c r="AJ1067" s="10"/>
      <c r="AK1067" s="10"/>
      <c r="AL1067" s="10"/>
      <c r="AM1067" s="10"/>
      <c r="AN1067" s="10"/>
      <c r="AO1067" s="10"/>
      <c r="AP1067" s="10"/>
      <c r="AQ1067" s="10"/>
      <c r="AR1067" s="10"/>
      <c r="AS1067" s="10"/>
      <c r="AT1067" s="10"/>
      <c r="AU1067" s="10"/>
    </row>
    <row r="1068" spans="7:47" ht="12.75">
      <c r="G1068" s="9"/>
      <c r="H1068" s="10"/>
      <c r="I1068" s="10"/>
      <c r="J1068" s="10"/>
      <c r="K1068" s="10"/>
      <c r="L1068" s="10"/>
      <c r="M1068" s="23"/>
      <c r="N1068" s="23"/>
      <c r="O1068" s="23"/>
      <c r="P1068" s="23"/>
      <c r="Q1068" s="23"/>
      <c r="R1068" s="23"/>
      <c r="S1068" s="23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  <c r="AD1068" s="10"/>
      <c r="AE1068" s="10"/>
      <c r="AF1068" s="10"/>
      <c r="AG1068" s="10"/>
      <c r="AH1068" s="10"/>
      <c r="AI1068" s="10"/>
      <c r="AJ1068" s="10"/>
      <c r="AK1068" s="10"/>
      <c r="AL1068" s="10"/>
      <c r="AM1068" s="10"/>
      <c r="AN1068" s="10"/>
      <c r="AO1068" s="10"/>
      <c r="AP1068" s="10"/>
      <c r="AQ1068" s="10"/>
      <c r="AR1068" s="10"/>
      <c r="AS1068" s="10"/>
      <c r="AT1068" s="10"/>
      <c r="AU1068" s="10"/>
    </row>
    <row r="1069" spans="7:47" ht="12.75">
      <c r="G1069" s="9"/>
      <c r="H1069" s="10"/>
      <c r="I1069" s="10"/>
      <c r="J1069" s="10"/>
      <c r="K1069" s="10"/>
      <c r="L1069" s="10"/>
      <c r="M1069" s="23"/>
      <c r="N1069" s="23"/>
      <c r="O1069" s="23"/>
      <c r="P1069" s="23"/>
      <c r="Q1069" s="23"/>
      <c r="R1069" s="23"/>
      <c r="S1069" s="23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  <c r="AD1069" s="10"/>
      <c r="AE1069" s="10"/>
      <c r="AF1069" s="10"/>
      <c r="AG1069" s="10"/>
      <c r="AH1069" s="10"/>
      <c r="AI1069" s="10"/>
      <c r="AJ1069" s="10"/>
      <c r="AK1069" s="10"/>
      <c r="AL1069" s="10"/>
      <c r="AM1069" s="10"/>
      <c r="AN1069" s="10"/>
      <c r="AO1069" s="10"/>
      <c r="AP1069" s="10"/>
      <c r="AQ1069" s="10"/>
      <c r="AR1069" s="10"/>
      <c r="AS1069" s="10"/>
      <c r="AT1069" s="10"/>
      <c r="AU1069" s="10"/>
    </row>
    <row r="1070" spans="7:47" ht="12.75">
      <c r="G1070" s="9"/>
      <c r="H1070" s="10"/>
      <c r="I1070" s="10"/>
      <c r="J1070" s="10"/>
      <c r="K1070" s="10"/>
      <c r="L1070" s="10"/>
      <c r="M1070" s="23"/>
      <c r="N1070" s="23"/>
      <c r="O1070" s="23"/>
      <c r="P1070" s="23"/>
      <c r="Q1070" s="23"/>
      <c r="R1070" s="23"/>
      <c r="S1070" s="23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  <c r="AD1070" s="10"/>
      <c r="AE1070" s="10"/>
      <c r="AF1070" s="10"/>
      <c r="AG1070" s="10"/>
      <c r="AH1070" s="10"/>
      <c r="AI1070" s="10"/>
      <c r="AJ1070" s="10"/>
      <c r="AK1070" s="10"/>
      <c r="AL1070" s="10"/>
      <c r="AM1070" s="10"/>
      <c r="AN1070" s="10"/>
      <c r="AO1070" s="10"/>
      <c r="AP1070" s="10"/>
      <c r="AQ1070" s="10"/>
      <c r="AR1070" s="10"/>
      <c r="AS1070" s="10"/>
      <c r="AT1070" s="10"/>
      <c r="AU1070" s="10"/>
    </row>
    <row r="1071" spans="7:47" ht="12.75">
      <c r="G1071" s="9"/>
      <c r="H1071" s="10"/>
      <c r="I1071" s="10"/>
      <c r="J1071" s="10"/>
      <c r="K1071" s="10"/>
      <c r="L1071" s="10"/>
      <c r="M1071" s="23"/>
      <c r="N1071" s="23"/>
      <c r="O1071" s="23"/>
      <c r="P1071" s="23"/>
      <c r="Q1071" s="23"/>
      <c r="R1071" s="23"/>
      <c r="S1071" s="23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  <c r="AD1071" s="10"/>
      <c r="AE1071" s="10"/>
      <c r="AF1071" s="10"/>
      <c r="AG1071" s="10"/>
      <c r="AH1071" s="10"/>
      <c r="AI1071" s="10"/>
      <c r="AJ1071" s="10"/>
      <c r="AK1071" s="10"/>
      <c r="AL1071" s="10"/>
      <c r="AM1071" s="10"/>
      <c r="AN1071" s="10"/>
      <c r="AO1071" s="10"/>
      <c r="AP1071" s="10"/>
      <c r="AQ1071" s="10"/>
      <c r="AR1071" s="10"/>
      <c r="AS1071" s="10"/>
      <c r="AT1071" s="10"/>
      <c r="AU1071" s="10"/>
    </row>
    <row r="1072" spans="7:47" ht="12.75">
      <c r="G1072" s="9"/>
      <c r="H1072" s="10"/>
      <c r="I1072" s="10"/>
      <c r="J1072" s="10"/>
      <c r="K1072" s="10"/>
      <c r="L1072" s="10"/>
      <c r="M1072" s="23"/>
      <c r="N1072" s="23"/>
      <c r="O1072" s="23"/>
      <c r="P1072" s="23"/>
      <c r="Q1072" s="23"/>
      <c r="R1072" s="23"/>
      <c r="S1072" s="23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  <c r="AD1072" s="10"/>
      <c r="AE1072" s="10"/>
      <c r="AF1072" s="10"/>
      <c r="AG1072" s="10"/>
      <c r="AH1072" s="10"/>
      <c r="AI1072" s="10"/>
      <c r="AJ1072" s="10"/>
      <c r="AK1072" s="10"/>
      <c r="AL1072" s="10"/>
      <c r="AM1072" s="10"/>
      <c r="AN1072" s="10"/>
      <c r="AO1072" s="10"/>
      <c r="AP1072" s="10"/>
      <c r="AQ1072" s="10"/>
      <c r="AR1072" s="10"/>
      <c r="AS1072" s="10"/>
      <c r="AT1072" s="10"/>
      <c r="AU1072" s="10"/>
    </row>
    <row r="1073" spans="7:47" ht="12.75">
      <c r="G1073" s="9"/>
      <c r="H1073" s="10"/>
      <c r="I1073" s="10"/>
      <c r="J1073" s="10"/>
      <c r="K1073" s="10"/>
      <c r="L1073" s="10"/>
      <c r="M1073" s="23"/>
      <c r="N1073" s="23"/>
      <c r="O1073" s="23"/>
      <c r="P1073" s="23"/>
      <c r="Q1073" s="23"/>
      <c r="R1073" s="23"/>
      <c r="S1073" s="23"/>
      <c r="T1073" s="10"/>
      <c r="U1073" s="10"/>
      <c r="V1073" s="10"/>
      <c r="W1073" s="10"/>
      <c r="X1073" s="10"/>
      <c r="Y1073" s="10"/>
      <c r="Z1073" s="10"/>
      <c r="AA1073" s="10"/>
      <c r="AB1073" s="10"/>
      <c r="AC1073" s="10"/>
      <c r="AD1073" s="10"/>
      <c r="AE1073" s="10"/>
      <c r="AF1073" s="10"/>
      <c r="AG1073" s="10"/>
      <c r="AH1073" s="10"/>
      <c r="AI1073" s="10"/>
      <c r="AJ1073" s="10"/>
      <c r="AK1073" s="10"/>
      <c r="AL1073" s="10"/>
      <c r="AM1073" s="10"/>
      <c r="AN1073" s="10"/>
      <c r="AO1073" s="10"/>
      <c r="AP1073" s="10"/>
      <c r="AQ1073" s="10"/>
      <c r="AR1073" s="10"/>
      <c r="AS1073" s="10"/>
      <c r="AT1073" s="10"/>
      <c r="AU1073" s="10"/>
    </row>
    <row r="1074" spans="7:47" ht="12.75">
      <c r="G1074" s="9"/>
      <c r="H1074" s="10"/>
      <c r="I1074" s="10"/>
      <c r="J1074" s="10"/>
      <c r="K1074" s="10"/>
      <c r="L1074" s="10"/>
      <c r="M1074" s="23"/>
      <c r="N1074" s="23"/>
      <c r="O1074" s="23"/>
      <c r="P1074" s="23"/>
      <c r="Q1074" s="23"/>
      <c r="R1074" s="23"/>
      <c r="S1074" s="23"/>
      <c r="T1074" s="10"/>
      <c r="U1074" s="10"/>
      <c r="V1074" s="10"/>
      <c r="W1074" s="10"/>
      <c r="X1074" s="10"/>
      <c r="Y1074" s="10"/>
      <c r="Z1074" s="10"/>
      <c r="AA1074" s="10"/>
      <c r="AB1074" s="10"/>
      <c r="AC1074" s="10"/>
      <c r="AD1074" s="10"/>
      <c r="AE1074" s="10"/>
      <c r="AF1074" s="10"/>
      <c r="AG1074" s="10"/>
      <c r="AH1074" s="10"/>
      <c r="AI1074" s="10"/>
      <c r="AJ1074" s="10"/>
      <c r="AK1074" s="10"/>
      <c r="AL1074" s="10"/>
      <c r="AM1074" s="10"/>
      <c r="AN1074" s="10"/>
      <c r="AO1074" s="10"/>
      <c r="AP1074" s="10"/>
      <c r="AQ1074" s="10"/>
      <c r="AR1074" s="10"/>
      <c r="AS1074" s="10"/>
      <c r="AT1074" s="10"/>
      <c r="AU1074" s="10"/>
    </row>
    <row r="1075" spans="7:47" ht="12.75">
      <c r="G1075" s="9"/>
      <c r="H1075" s="10"/>
      <c r="I1075" s="10"/>
      <c r="J1075" s="10"/>
      <c r="K1075" s="10"/>
      <c r="L1075" s="10"/>
      <c r="M1075" s="23"/>
      <c r="N1075" s="23"/>
      <c r="O1075" s="23"/>
      <c r="P1075" s="23"/>
      <c r="Q1075" s="23"/>
      <c r="R1075" s="23"/>
      <c r="S1075" s="23"/>
      <c r="T1075" s="10"/>
      <c r="U1075" s="10"/>
      <c r="V1075" s="10"/>
      <c r="W1075" s="10"/>
      <c r="X1075" s="10"/>
      <c r="Y1075" s="10"/>
      <c r="Z1075" s="10"/>
      <c r="AA1075" s="10"/>
      <c r="AB1075" s="10"/>
      <c r="AC1075" s="10"/>
      <c r="AD1075" s="10"/>
      <c r="AE1075" s="10"/>
      <c r="AF1075" s="10"/>
      <c r="AG1075" s="10"/>
      <c r="AH1075" s="10"/>
      <c r="AI1075" s="10"/>
      <c r="AJ1075" s="10"/>
      <c r="AK1075" s="10"/>
      <c r="AL1075" s="10"/>
      <c r="AM1075" s="10"/>
      <c r="AN1075" s="10"/>
      <c r="AO1075" s="10"/>
      <c r="AP1075" s="10"/>
      <c r="AQ1075" s="10"/>
      <c r="AR1075" s="10"/>
      <c r="AS1075" s="10"/>
      <c r="AT1075" s="10"/>
      <c r="AU1075" s="10"/>
    </row>
    <row r="1076" spans="7:47" ht="12.75">
      <c r="G1076" s="9"/>
      <c r="H1076" s="10"/>
      <c r="I1076" s="10"/>
      <c r="J1076" s="10"/>
      <c r="K1076" s="10"/>
      <c r="L1076" s="10"/>
      <c r="M1076" s="23"/>
      <c r="N1076" s="23"/>
      <c r="O1076" s="23"/>
      <c r="P1076" s="23"/>
      <c r="Q1076" s="23"/>
      <c r="R1076" s="23"/>
      <c r="S1076" s="23"/>
      <c r="T1076" s="10"/>
      <c r="U1076" s="10"/>
      <c r="V1076" s="10"/>
      <c r="W1076" s="10"/>
      <c r="X1076" s="10"/>
      <c r="Y1076" s="10"/>
      <c r="Z1076" s="10"/>
      <c r="AA1076" s="10"/>
      <c r="AB1076" s="10"/>
      <c r="AC1076" s="10"/>
      <c r="AD1076" s="10"/>
      <c r="AE1076" s="10"/>
      <c r="AF1076" s="10"/>
      <c r="AG1076" s="10"/>
      <c r="AH1076" s="10"/>
      <c r="AI1076" s="10"/>
      <c r="AJ1076" s="10"/>
      <c r="AK1076" s="10"/>
      <c r="AL1076" s="10"/>
      <c r="AM1076" s="10"/>
      <c r="AN1076" s="10"/>
      <c r="AO1076" s="10"/>
      <c r="AP1076" s="10"/>
      <c r="AQ1076" s="10"/>
      <c r="AR1076" s="10"/>
      <c r="AS1076" s="10"/>
      <c r="AT1076" s="10"/>
      <c r="AU1076" s="10"/>
    </row>
    <row r="1077" spans="7:47" ht="12.75">
      <c r="G1077" s="9"/>
      <c r="H1077" s="10"/>
      <c r="I1077" s="10"/>
      <c r="J1077" s="10"/>
      <c r="K1077" s="10"/>
      <c r="L1077" s="10"/>
      <c r="M1077" s="23"/>
      <c r="N1077" s="23"/>
      <c r="O1077" s="23"/>
      <c r="P1077" s="23"/>
      <c r="Q1077" s="23"/>
      <c r="R1077" s="23"/>
      <c r="S1077" s="23"/>
      <c r="T1077" s="10"/>
      <c r="U1077" s="10"/>
      <c r="V1077" s="10"/>
      <c r="W1077" s="10"/>
      <c r="X1077" s="10"/>
      <c r="Y1077" s="10"/>
      <c r="Z1077" s="10"/>
      <c r="AA1077" s="10"/>
      <c r="AB1077" s="10"/>
      <c r="AC1077" s="10"/>
      <c r="AD1077" s="10"/>
      <c r="AE1077" s="10"/>
      <c r="AF1077" s="10"/>
      <c r="AG1077" s="10"/>
      <c r="AH1077" s="10"/>
      <c r="AI1077" s="10"/>
      <c r="AJ1077" s="10"/>
      <c r="AK1077" s="10"/>
      <c r="AL1077" s="10"/>
      <c r="AM1077" s="10"/>
      <c r="AN1077" s="10"/>
      <c r="AO1077" s="10"/>
      <c r="AP1077" s="10"/>
      <c r="AQ1077" s="10"/>
      <c r="AR1077" s="10"/>
      <c r="AS1077" s="10"/>
      <c r="AT1077" s="10"/>
      <c r="AU1077" s="10"/>
    </row>
    <row r="1078" spans="7:47" ht="12.75">
      <c r="G1078" s="9"/>
      <c r="H1078" s="10"/>
      <c r="I1078" s="10"/>
      <c r="J1078" s="10"/>
      <c r="K1078" s="10"/>
      <c r="L1078" s="10"/>
      <c r="M1078" s="23"/>
      <c r="N1078" s="23"/>
      <c r="O1078" s="23"/>
      <c r="P1078" s="23"/>
      <c r="Q1078" s="23"/>
      <c r="R1078" s="23"/>
      <c r="S1078" s="23"/>
      <c r="T1078" s="10"/>
      <c r="U1078" s="10"/>
      <c r="V1078" s="10"/>
      <c r="W1078" s="10"/>
      <c r="X1078" s="10"/>
      <c r="Y1078" s="10"/>
      <c r="Z1078" s="10"/>
      <c r="AA1078" s="10"/>
      <c r="AB1078" s="10"/>
      <c r="AC1078" s="10"/>
      <c r="AD1078" s="10"/>
      <c r="AE1078" s="10"/>
      <c r="AF1078" s="10"/>
      <c r="AG1078" s="10"/>
      <c r="AH1078" s="10"/>
      <c r="AI1078" s="10"/>
      <c r="AJ1078" s="10"/>
      <c r="AK1078" s="10"/>
      <c r="AL1078" s="10"/>
      <c r="AM1078" s="10"/>
      <c r="AN1078" s="10"/>
      <c r="AO1078" s="10"/>
      <c r="AP1078" s="10"/>
      <c r="AQ1078" s="10"/>
      <c r="AR1078" s="10"/>
      <c r="AS1078" s="10"/>
      <c r="AT1078" s="10"/>
      <c r="AU1078" s="10"/>
    </row>
    <row r="1079" spans="7:47" ht="12.75">
      <c r="G1079" s="9"/>
      <c r="H1079" s="10"/>
      <c r="I1079" s="10"/>
      <c r="J1079" s="10"/>
      <c r="K1079" s="10"/>
      <c r="L1079" s="10"/>
      <c r="M1079" s="23"/>
      <c r="N1079" s="23"/>
      <c r="O1079" s="23"/>
      <c r="P1079" s="23"/>
      <c r="Q1079" s="23"/>
      <c r="R1079" s="23"/>
      <c r="S1079" s="23"/>
      <c r="T1079" s="10"/>
      <c r="U1079" s="10"/>
      <c r="V1079" s="10"/>
      <c r="W1079" s="10"/>
      <c r="X1079" s="10"/>
      <c r="Y1079" s="10"/>
      <c r="Z1079" s="10"/>
      <c r="AA1079" s="10"/>
      <c r="AB1079" s="10"/>
      <c r="AC1079" s="10"/>
      <c r="AD1079" s="10"/>
      <c r="AE1079" s="10"/>
      <c r="AF1079" s="10"/>
      <c r="AG1079" s="10"/>
      <c r="AH1079" s="10"/>
      <c r="AI1079" s="10"/>
      <c r="AJ1079" s="10"/>
      <c r="AK1079" s="10"/>
      <c r="AL1079" s="10"/>
      <c r="AM1079" s="10"/>
      <c r="AN1079" s="10"/>
      <c r="AO1079" s="10"/>
      <c r="AP1079" s="10"/>
      <c r="AQ1079" s="10"/>
      <c r="AR1079" s="10"/>
      <c r="AS1079" s="10"/>
      <c r="AT1079" s="10"/>
      <c r="AU1079" s="10"/>
    </row>
    <row r="1080" spans="7:47" ht="12.75">
      <c r="G1080" s="9"/>
      <c r="H1080" s="10"/>
      <c r="I1080" s="10"/>
      <c r="J1080" s="10"/>
      <c r="K1080" s="10"/>
      <c r="L1080" s="10"/>
      <c r="M1080" s="23"/>
      <c r="N1080" s="23"/>
      <c r="O1080" s="23"/>
      <c r="P1080" s="23"/>
      <c r="Q1080" s="23"/>
      <c r="R1080" s="23"/>
      <c r="S1080" s="23"/>
      <c r="T1080" s="10"/>
      <c r="U1080" s="10"/>
      <c r="V1080" s="10"/>
      <c r="W1080" s="10"/>
      <c r="X1080" s="10"/>
      <c r="Y1080" s="10"/>
      <c r="Z1080" s="10"/>
      <c r="AA1080" s="10"/>
      <c r="AB1080" s="10"/>
      <c r="AC1080" s="10"/>
      <c r="AD1080" s="10"/>
      <c r="AE1080" s="10"/>
      <c r="AF1080" s="10"/>
      <c r="AG1080" s="10"/>
      <c r="AH1080" s="10"/>
      <c r="AI1080" s="10"/>
      <c r="AJ1080" s="10"/>
      <c r="AK1080" s="10"/>
      <c r="AL1080" s="10"/>
      <c r="AM1080" s="10"/>
      <c r="AN1080" s="10"/>
      <c r="AO1080" s="10"/>
      <c r="AP1080" s="10"/>
      <c r="AQ1080" s="10"/>
      <c r="AR1080" s="10"/>
      <c r="AS1080" s="10"/>
      <c r="AT1080" s="10"/>
      <c r="AU1080" s="10"/>
    </row>
    <row r="1081" spans="7:47" ht="12.75">
      <c r="G1081" s="9"/>
      <c r="H1081" s="10"/>
      <c r="I1081" s="10"/>
      <c r="J1081" s="10"/>
      <c r="K1081" s="10"/>
      <c r="L1081" s="10"/>
      <c r="M1081" s="23"/>
      <c r="N1081" s="23"/>
      <c r="O1081" s="23"/>
      <c r="P1081" s="23"/>
      <c r="Q1081" s="23"/>
      <c r="R1081" s="23"/>
      <c r="S1081" s="23"/>
      <c r="T1081" s="10"/>
      <c r="U1081" s="10"/>
      <c r="V1081" s="10"/>
      <c r="W1081" s="10"/>
      <c r="X1081" s="10"/>
      <c r="Y1081" s="10"/>
      <c r="Z1081" s="10"/>
      <c r="AA1081" s="10"/>
      <c r="AB1081" s="10"/>
      <c r="AC1081" s="10"/>
      <c r="AD1081" s="10"/>
      <c r="AE1081" s="10"/>
      <c r="AF1081" s="10"/>
      <c r="AG1081" s="10"/>
      <c r="AH1081" s="10"/>
      <c r="AI1081" s="10"/>
      <c r="AJ1081" s="10"/>
      <c r="AK1081" s="10"/>
      <c r="AL1081" s="10"/>
      <c r="AM1081" s="10"/>
      <c r="AN1081" s="10"/>
      <c r="AO1081" s="10"/>
      <c r="AP1081" s="10"/>
      <c r="AQ1081" s="10"/>
      <c r="AR1081" s="10"/>
      <c r="AS1081" s="10"/>
      <c r="AT1081" s="10"/>
      <c r="AU1081" s="10"/>
    </row>
    <row r="1082" spans="7:47" ht="12.75">
      <c r="G1082" s="9"/>
      <c r="H1082" s="10"/>
      <c r="I1082" s="10"/>
      <c r="J1082" s="10"/>
      <c r="K1082" s="10"/>
      <c r="L1082" s="10"/>
      <c r="M1082" s="23"/>
      <c r="N1082" s="23"/>
      <c r="O1082" s="23"/>
      <c r="P1082" s="23"/>
      <c r="Q1082" s="23"/>
      <c r="R1082" s="23"/>
      <c r="S1082" s="23"/>
      <c r="T1082" s="10"/>
      <c r="U1082" s="10"/>
      <c r="V1082" s="10"/>
      <c r="W1082" s="10"/>
      <c r="X1082" s="10"/>
      <c r="Y1082" s="10"/>
      <c r="Z1082" s="10"/>
      <c r="AA1082" s="10"/>
      <c r="AB1082" s="10"/>
      <c r="AC1082" s="10"/>
      <c r="AD1082" s="10"/>
      <c r="AE1082" s="10"/>
      <c r="AF1082" s="10"/>
      <c r="AG1082" s="10"/>
      <c r="AH1082" s="10"/>
      <c r="AI1082" s="10"/>
      <c r="AJ1082" s="10"/>
      <c r="AK1082" s="10"/>
      <c r="AL1082" s="10"/>
      <c r="AM1082" s="10"/>
      <c r="AN1082" s="10"/>
      <c r="AO1082" s="10"/>
      <c r="AP1082" s="10"/>
      <c r="AQ1082" s="10"/>
      <c r="AR1082" s="10"/>
      <c r="AS1082" s="10"/>
      <c r="AT1082" s="10"/>
      <c r="AU1082" s="10"/>
    </row>
    <row r="1083" spans="7:47" ht="12.75">
      <c r="G1083" s="9"/>
      <c r="H1083" s="10"/>
      <c r="I1083" s="10"/>
      <c r="J1083" s="10"/>
      <c r="K1083" s="10"/>
      <c r="L1083" s="10"/>
      <c r="M1083" s="23"/>
      <c r="N1083" s="23"/>
      <c r="O1083" s="23"/>
      <c r="P1083" s="23"/>
      <c r="Q1083" s="23"/>
      <c r="R1083" s="23"/>
      <c r="S1083" s="23"/>
      <c r="T1083" s="10"/>
      <c r="U1083" s="10"/>
      <c r="V1083" s="10"/>
      <c r="W1083" s="10"/>
      <c r="X1083" s="10"/>
      <c r="Y1083" s="10"/>
      <c r="Z1083" s="10"/>
      <c r="AA1083" s="10"/>
      <c r="AB1083" s="10"/>
      <c r="AC1083" s="10"/>
      <c r="AD1083" s="10"/>
      <c r="AE1083" s="10"/>
      <c r="AF1083" s="10"/>
      <c r="AG1083" s="10"/>
      <c r="AH1083" s="10"/>
      <c r="AI1083" s="10"/>
      <c r="AJ1083" s="10"/>
      <c r="AK1083" s="10"/>
      <c r="AL1083" s="10"/>
      <c r="AM1083" s="10"/>
      <c r="AN1083" s="10"/>
      <c r="AO1083" s="10"/>
      <c r="AP1083" s="10"/>
      <c r="AQ1083" s="10"/>
      <c r="AR1083" s="10"/>
      <c r="AS1083" s="10"/>
      <c r="AT1083" s="10"/>
      <c r="AU1083" s="10"/>
    </row>
    <row r="1084" spans="7:47" ht="12.75">
      <c r="G1084" s="9"/>
      <c r="H1084" s="10"/>
      <c r="I1084" s="10"/>
      <c r="J1084" s="10"/>
      <c r="K1084" s="10"/>
      <c r="L1084" s="10"/>
      <c r="M1084" s="23"/>
      <c r="N1084" s="23"/>
      <c r="O1084" s="23"/>
      <c r="P1084" s="23"/>
      <c r="Q1084" s="23"/>
      <c r="R1084" s="23"/>
      <c r="S1084" s="23"/>
      <c r="T1084" s="10"/>
      <c r="U1084" s="10"/>
      <c r="V1084" s="10"/>
      <c r="W1084" s="10"/>
      <c r="X1084" s="10"/>
      <c r="Y1084" s="10"/>
      <c r="Z1084" s="10"/>
      <c r="AA1084" s="10"/>
      <c r="AB1084" s="10"/>
      <c r="AC1084" s="10"/>
      <c r="AD1084" s="10"/>
      <c r="AE1084" s="10"/>
      <c r="AF1084" s="10"/>
      <c r="AG1084" s="10"/>
      <c r="AH1084" s="10"/>
      <c r="AI1084" s="10"/>
      <c r="AJ1084" s="10"/>
      <c r="AK1084" s="10"/>
      <c r="AL1084" s="10"/>
      <c r="AM1084" s="10"/>
      <c r="AN1084" s="10"/>
      <c r="AO1084" s="10"/>
      <c r="AP1084" s="10"/>
      <c r="AQ1084" s="10"/>
      <c r="AR1084" s="10"/>
      <c r="AS1084" s="10"/>
      <c r="AT1084" s="10"/>
      <c r="AU1084" s="10"/>
    </row>
    <row r="1085" spans="7:47" ht="12.75">
      <c r="G1085" s="9"/>
      <c r="H1085" s="10"/>
      <c r="I1085" s="10"/>
      <c r="J1085" s="10"/>
      <c r="K1085" s="10"/>
      <c r="L1085" s="10"/>
      <c r="M1085" s="23"/>
      <c r="N1085" s="23"/>
      <c r="O1085" s="23"/>
      <c r="P1085" s="23"/>
      <c r="Q1085" s="23"/>
      <c r="R1085" s="23"/>
      <c r="S1085" s="23"/>
      <c r="T1085" s="10"/>
      <c r="U1085" s="10"/>
      <c r="V1085" s="10"/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10"/>
      <c r="AG1085" s="10"/>
      <c r="AH1085" s="10"/>
      <c r="AI1085" s="10"/>
      <c r="AJ1085" s="10"/>
      <c r="AK1085" s="10"/>
      <c r="AL1085" s="10"/>
      <c r="AM1085" s="10"/>
      <c r="AN1085" s="10"/>
      <c r="AO1085" s="10"/>
      <c r="AP1085" s="10"/>
      <c r="AQ1085" s="10"/>
      <c r="AR1085" s="10"/>
      <c r="AS1085" s="10"/>
      <c r="AT1085" s="10"/>
      <c r="AU1085" s="10"/>
    </row>
    <row r="1086" spans="7:47" ht="12.75">
      <c r="G1086" s="9"/>
      <c r="H1086" s="10"/>
      <c r="I1086" s="10"/>
      <c r="J1086" s="10"/>
      <c r="K1086" s="10"/>
      <c r="L1086" s="10"/>
      <c r="M1086" s="23"/>
      <c r="N1086" s="23"/>
      <c r="O1086" s="23"/>
      <c r="P1086" s="23"/>
      <c r="Q1086" s="23"/>
      <c r="R1086" s="23"/>
      <c r="S1086" s="23"/>
      <c r="T1086" s="10"/>
      <c r="U1086" s="10"/>
      <c r="V1086" s="10"/>
      <c r="W1086" s="10"/>
      <c r="X1086" s="10"/>
      <c r="Y1086" s="10"/>
      <c r="Z1086" s="10"/>
      <c r="AA1086" s="10"/>
      <c r="AB1086" s="10"/>
      <c r="AC1086" s="10"/>
      <c r="AD1086" s="10"/>
      <c r="AE1086" s="10"/>
      <c r="AF1086" s="10"/>
      <c r="AG1086" s="10"/>
      <c r="AH1086" s="10"/>
      <c r="AI1086" s="10"/>
      <c r="AJ1086" s="10"/>
      <c r="AK1086" s="10"/>
      <c r="AL1086" s="10"/>
      <c r="AM1086" s="10"/>
      <c r="AN1086" s="10"/>
      <c r="AO1086" s="10"/>
      <c r="AP1086" s="10"/>
      <c r="AQ1086" s="10"/>
      <c r="AR1086" s="10"/>
      <c r="AS1086" s="10"/>
      <c r="AT1086" s="10"/>
      <c r="AU1086" s="10"/>
    </row>
    <row r="1087" spans="7:47" ht="12.75">
      <c r="G1087" s="9"/>
      <c r="H1087" s="10"/>
      <c r="I1087" s="10"/>
      <c r="J1087" s="10"/>
      <c r="K1087" s="10"/>
      <c r="L1087" s="10"/>
      <c r="M1087" s="23"/>
      <c r="N1087" s="23"/>
      <c r="O1087" s="23"/>
      <c r="P1087" s="23"/>
      <c r="Q1087" s="23"/>
      <c r="R1087" s="23"/>
      <c r="S1087" s="23"/>
      <c r="T1087" s="10"/>
      <c r="U1087" s="10"/>
      <c r="V1087" s="10"/>
      <c r="W1087" s="10"/>
      <c r="X1087" s="10"/>
      <c r="Y1087" s="10"/>
      <c r="Z1087" s="10"/>
      <c r="AA1087" s="10"/>
      <c r="AB1087" s="10"/>
      <c r="AC1087" s="10"/>
      <c r="AD1087" s="10"/>
      <c r="AE1087" s="10"/>
      <c r="AF1087" s="10"/>
      <c r="AG1087" s="10"/>
      <c r="AH1087" s="10"/>
      <c r="AI1087" s="10"/>
      <c r="AJ1087" s="10"/>
      <c r="AK1087" s="10"/>
      <c r="AL1087" s="10"/>
      <c r="AM1087" s="10"/>
      <c r="AN1087" s="10"/>
      <c r="AO1087" s="10"/>
      <c r="AP1087" s="10"/>
      <c r="AQ1087" s="10"/>
      <c r="AR1087" s="10"/>
      <c r="AS1087" s="10"/>
      <c r="AT1087" s="10"/>
      <c r="AU1087" s="10"/>
    </row>
    <row r="1088" spans="7:47" ht="12.75">
      <c r="G1088" s="9"/>
      <c r="H1088" s="10"/>
      <c r="I1088" s="10"/>
      <c r="J1088" s="10"/>
      <c r="K1088" s="10"/>
      <c r="L1088" s="10"/>
      <c r="M1088" s="23"/>
      <c r="N1088" s="23"/>
      <c r="O1088" s="23"/>
      <c r="P1088" s="23"/>
      <c r="Q1088" s="23"/>
      <c r="R1088" s="23"/>
      <c r="S1088" s="23"/>
      <c r="T1088" s="10"/>
      <c r="U1088" s="10"/>
      <c r="V1088" s="10"/>
      <c r="W1088" s="10"/>
      <c r="X1088" s="10"/>
      <c r="Y1088" s="10"/>
      <c r="Z1088" s="10"/>
      <c r="AA1088" s="10"/>
      <c r="AB1088" s="10"/>
      <c r="AC1088" s="10"/>
      <c r="AD1088" s="10"/>
      <c r="AE1088" s="10"/>
      <c r="AF1088" s="10"/>
      <c r="AG1088" s="10"/>
      <c r="AH1088" s="10"/>
      <c r="AI1088" s="10"/>
      <c r="AJ1088" s="10"/>
      <c r="AK1088" s="10"/>
      <c r="AL1088" s="10"/>
      <c r="AM1088" s="10"/>
      <c r="AN1088" s="10"/>
      <c r="AO1088" s="10"/>
      <c r="AP1088" s="10"/>
      <c r="AQ1088" s="10"/>
      <c r="AR1088" s="10"/>
      <c r="AS1088" s="10"/>
      <c r="AT1088" s="10"/>
      <c r="AU1088" s="10"/>
    </row>
    <row r="1089" spans="7:47" ht="12.75">
      <c r="G1089" s="9"/>
      <c r="H1089" s="10"/>
      <c r="I1089" s="10"/>
      <c r="J1089" s="10"/>
      <c r="K1089" s="10"/>
      <c r="L1089" s="10"/>
      <c r="M1089" s="23"/>
      <c r="N1089" s="23"/>
      <c r="O1089" s="23"/>
      <c r="P1089" s="23"/>
      <c r="Q1089" s="23"/>
      <c r="R1089" s="23"/>
      <c r="S1089" s="23"/>
      <c r="T1089" s="10"/>
      <c r="U1089" s="10"/>
      <c r="V1089" s="10"/>
      <c r="W1089" s="10"/>
      <c r="X1089" s="10"/>
      <c r="Y1089" s="10"/>
      <c r="Z1089" s="10"/>
      <c r="AA1089" s="10"/>
      <c r="AB1089" s="10"/>
      <c r="AC1089" s="10"/>
      <c r="AD1089" s="10"/>
      <c r="AE1089" s="10"/>
      <c r="AF1089" s="10"/>
      <c r="AG1089" s="10"/>
      <c r="AH1089" s="10"/>
      <c r="AI1089" s="10"/>
      <c r="AJ1089" s="10"/>
      <c r="AK1089" s="10"/>
      <c r="AL1089" s="10"/>
      <c r="AM1089" s="10"/>
      <c r="AN1089" s="10"/>
      <c r="AO1089" s="10"/>
      <c r="AP1089" s="10"/>
      <c r="AQ1089" s="10"/>
      <c r="AR1089" s="10"/>
      <c r="AS1089" s="10"/>
      <c r="AT1089" s="10"/>
      <c r="AU1089" s="10"/>
    </row>
    <row r="1090" spans="7:47" ht="12.75">
      <c r="G1090" s="9"/>
      <c r="H1090" s="10"/>
      <c r="I1090" s="10"/>
      <c r="J1090" s="10"/>
      <c r="K1090" s="10"/>
      <c r="L1090" s="10"/>
      <c r="M1090" s="23"/>
      <c r="N1090" s="23"/>
      <c r="O1090" s="23"/>
      <c r="P1090" s="23"/>
      <c r="Q1090" s="23"/>
      <c r="R1090" s="23"/>
      <c r="S1090" s="23"/>
      <c r="T1090" s="10"/>
      <c r="U1090" s="10"/>
      <c r="V1090" s="10"/>
      <c r="W1090" s="10"/>
      <c r="X1090" s="10"/>
      <c r="Y1090" s="10"/>
      <c r="Z1090" s="10"/>
      <c r="AA1090" s="10"/>
      <c r="AB1090" s="10"/>
      <c r="AC1090" s="10"/>
      <c r="AD1090" s="10"/>
      <c r="AE1090" s="10"/>
      <c r="AF1090" s="10"/>
      <c r="AG1090" s="10"/>
      <c r="AH1090" s="10"/>
      <c r="AI1090" s="10"/>
      <c r="AJ1090" s="10"/>
      <c r="AK1090" s="10"/>
      <c r="AL1090" s="10"/>
      <c r="AM1090" s="10"/>
      <c r="AN1090" s="10"/>
      <c r="AO1090" s="10"/>
      <c r="AP1090" s="10"/>
      <c r="AQ1090" s="10"/>
      <c r="AR1090" s="10"/>
      <c r="AS1090" s="10"/>
      <c r="AT1090" s="10"/>
      <c r="AU1090" s="10"/>
    </row>
    <row r="1091" spans="7:47" ht="12.75">
      <c r="G1091" s="9"/>
      <c r="H1091" s="10"/>
      <c r="I1091" s="10"/>
      <c r="J1091" s="10"/>
      <c r="K1091" s="10"/>
      <c r="L1091" s="10"/>
      <c r="M1091" s="23"/>
      <c r="N1091" s="23"/>
      <c r="O1091" s="23"/>
      <c r="P1091" s="23"/>
      <c r="Q1091" s="23"/>
      <c r="R1091" s="23"/>
      <c r="S1091" s="23"/>
      <c r="T1091" s="10"/>
      <c r="U1091" s="10"/>
      <c r="V1091" s="10"/>
      <c r="W1091" s="10"/>
      <c r="X1091" s="10"/>
      <c r="Y1091" s="10"/>
      <c r="Z1091" s="10"/>
      <c r="AA1091" s="10"/>
      <c r="AB1091" s="10"/>
      <c r="AC1091" s="10"/>
      <c r="AD1091" s="10"/>
      <c r="AE1091" s="10"/>
      <c r="AF1091" s="10"/>
      <c r="AG1091" s="10"/>
      <c r="AH1091" s="10"/>
      <c r="AI1091" s="10"/>
      <c r="AJ1091" s="10"/>
      <c r="AK1091" s="10"/>
      <c r="AL1091" s="10"/>
      <c r="AM1091" s="10"/>
      <c r="AN1091" s="10"/>
      <c r="AO1091" s="10"/>
      <c r="AP1091" s="10"/>
      <c r="AQ1091" s="10"/>
      <c r="AR1091" s="10"/>
      <c r="AS1091" s="10"/>
      <c r="AT1091" s="10"/>
      <c r="AU1091" s="10"/>
    </row>
    <row r="1092" spans="7:47" ht="12.75">
      <c r="G1092" s="9"/>
      <c r="H1092" s="10"/>
      <c r="I1092" s="10"/>
      <c r="J1092" s="10"/>
      <c r="K1092" s="10"/>
      <c r="L1092" s="10"/>
      <c r="M1092" s="23"/>
      <c r="N1092" s="23"/>
      <c r="O1092" s="23"/>
      <c r="P1092" s="23"/>
      <c r="Q1092" s="23"/>
      <c r="R1092" s="23"/>
      <c r="S1092" s="23"/>
      <c r="T1092" s="10"/>
      <c r="U1092" s="10"/>
      <c r="V1092" s="10"/>
      <c r="W1092" s="10"/>
      <c r="X1092" s="10"/>
      <c r="Y1092" s="10"/>
      <c r="Z1092" s="10"/>
      <c r="AA1092" s="10"/>
      <c r="AB1092" s="10"/>
      <c r="AC1092" s="10"/>
      <c r="AD1092" s="10"/>
      <c r="AE1092" s="10"/>
      <c r="AF1092" s="10"/>
      <c r="AG1092" s="10"/>
      <c r="AH1092" s="10"/>
      <c r="AI1092" s="10"/>
      <c r="AJ1092" s="10"/>
      <c r="AK1092" s="10"/>
      <c r="AL1092" s="10"/>
      <c r="AM1092" s="10"/>
      <c r="AN1092" s="10"/>
      <c r="AO1092" s="10"/>
      <c r="AP1092" s="10"/>
      <c r="AQ1092" s="10"/>
      <c r="AR1092" s="10"/>
      <c r="AS1092" s="10"/>
      <c r="AT1092" s="10"/>
      <c r="AU1092" s="10"/>
    </row>
    <row r="1093" spans="7:47" ht="12.75">
      <c r="G1093" s="9"/>
      <c r="H1093" s="10"/>
      <c r="I1093" s="10"/>
      <c r="J1093" s="10"/>
      <c r="K1093" s="10"/>
      <c r="L1093" s="10"/>
      <c r="M1093" s="23"/>
      <c r="N1093" s="23"/>
      <c r="O1093" s="23"/>
      <c r="P1093" s="23"/>
      <c r="Q1093" s="23"/>
      <c r="R1093" s="23"/>
      <c r="S1093" s="23"/>
      <c r="T1093" s="10"/>
      <c r="U1093" s="10"/>
      <c r="V1093" s="10"/>
      <c r="W1093" s="10"/>
      <c r="X1093" s="10"/>
      <c r="Y1093" s="10"/>
      <c r="Z1093" s="10"/>
      <c r="AA1093" s="10"/>
      <c r="AB1093" s="10"/>
      <c r="AC1093" s="10"/>
      <c r="AD1093" s="10"/>
      <c r="AE1093" s="10"/>
      <c r="AF1093" s="10"/>
      <c r="AG1093" s="10"/>
      <c r="AH1093" s="10"/>
      <c r="AI1093" s="10"/>
      <c r="AJ1093" s="10"/>
      <c r="AK1093" s="10"/>
      <c r="AL1093" s="10"/>
      <c r="AM1093" s="10"/>
      <c r="AN1093" s="10"/>
      <c r="AO1093" s="10"/>
      <c r="AP1093" s="10"/>
      <c r="AQ1093" s="10"/>
      <c r="AR1093" s="10"/>
      <c r="AS1093" s="10"/>
      <c r="AT1093" s="10"/>
      <c r="AU1093" s="10"/>
    </row>
    <row r="1094" spans="7:47" ht="12.75">
      <c r="G1094" s="9"/>
      <c r="H1094" s="10"/>
      <c r="I1094" s="10"/>
      <c r="J1094" s="10"/>
      <c r="K1094" s="10"/>
      <c r="L1094" s="10"/>
      <c r="M1094" s="23"/>
      <c r="N1094" s="23"/>
      <c r="O1094" s="23"/>
      <c r="P1094" s="23"/>
      <c r="Q1094" s="23"/>
      <c r="R1094" s="23"/>
      <c r="S1094" s="23"/>
      <c r="T1094" s="10"/>
      <c r="U1094" s="10"/>
      <c r="V1094" s="10"/>
      <c r="W1094" s="10"/>
      <c r="X1094" s="10"/>
      <c r="Y1094" s="10"/>
      <c r="Z1094" s="10"/>
      <c r="AA1094" s="10"/>
      <c r="AB1094" s="10"/>
      <c r="AC1094" s="10"/>
      <c r="AD1094" s="10"/>
      <c r="AE1094" s="10"/>
      <c r="AF1094" s="10"/>
      <c r="AG1094" s="10"/>
      <c r="AH1094" s="10"/>
      <c r="AI1094" s="10"/>
      <c r="AJ1094" s="10"/>
      <c r="AK1094" s="10"/>
      <c r="AL1094" s="10"/>
      <c r="AM1094" s="10"/>
      <c r="AN1094" s="10"/>
      <c r="AO1094" s="10"/>
      <c r="AP1094" s="10"/>
      <c r="AQ1094" s="10"/>
      <c r="AR1094" s="10"/>
      <c r="AS1094" s="10"/>
      <c r="AT1094" s="10"/>
      <c r="AU1094" s="10"/>
    </row>
    <row r="1095" spans="7:47" ht="12.75">
      <c r="G1095" s="9"/>
      <c r="H1095" s="10"/>
      <c r="I1095" s="10"/>
      <c r="J1095" s="10"/>
      <c r="K1095" s="10"/>
      <c r="L1095" s="10"/>
      <c r="M1095" s="23"/>
      <c r="N1095" s="23"/>
      <c r="O1095" s="23"/>
      <c r="P1095" s="23"/>
      <c r="Q1095" s="23"/>
      <c r="R1095" s="23"/>
      <c r="S1095" s="23"/>
      <c r="T1095" s="10"/>
      <c r="U1095" s="10"/>
      <c r="V1095" s="10"/>
      <c r="W1095" s="10"/>
      <c r="X1095" s="10"/>
      <c r="Y1095" s="10"/>
      <c r="Z1095" s="10"/>
      <c r="AA1095" s="10"/>
      <c r="AB1095" s="10"/>
      <c r="AC1095" s="10"/>
      <c r="AD1095" s="10"/>
      <c r="AE1095" s="10"/>
      <c r="AF1095" s="10"/>
      <c r="AG1095" s="10"/>
      <c r="AH1095" s="10"/>
      <c r="AI1095" s="10"/>
      <c r="AJ1095" s="10"/>
      <c r="AK1095" s="10"/>
      <c r="AL1095" s="10"/>
      <c r="AM1095" s="10"/>
      <c r="AN1095" s="10"/>
      <c r="AO1095" s="10"/>
      <c r="AP1095" s="10"/>
      <c r="AQ1095" s="10"/>
      <c r="AR1095" s="10"/>
      <c r="AS1095" s="10"/>
      <c r="AT1095" s="10"/>
      <c r="AU1095" s="10"/>
    </row>
    <row r="1096" spans="7:47" ht="12.75">
      <c r="G1096" s="9"/>
      <c r="H1096" s="10"/>
      <c r="I1096" s="10"/>
      <c r="J1096" s="10"/>
      <c r="K1096" s="10"/>
      <c r="L1096" s="10"/>
      <c r="M1096" s="23"/>
      <c r="N1096" s="23"/>
      <c r="O1096" s="23"/>
      <c r="P1096" s="23"/>
      <c r="Q1096" s="23"/>
      <c r="R1096" s="23"/>
      <c r="S1096" s="23"/>
      <c r="T1096" s="10"/>
      <c r="U1096" s="10"/>
      <c r="V1096" s="10"/>
      <c r="W1096" s="10"/>
      <c r="X1096" s="10"/>
      <c r="Y1096" s="10"/>
      <c r="Z1096" s="10"/>
      <c r="AA1096" s="10"/>
      <c r="AB1096" s="10"/>
      <c r="AC1096" s="10"/>
      <c r="AD1096" s="10"/>
      <c r="AE1096" s="10"/>
      <c r="AF1096" s="10"/>
      <c r="AG1096" s="10"/>
      <c r="AH1096" s="10"/>
      <c r="AI1096" s="10"/>
      <c r="AJ1096" s="10"/>
      <c r="AK1096" s="10"/>
      <c r="AL1096" s="10"/>
      <c r="AM1096" s="10"/>
      <c r="AN1096" s="10"/>
      <c r="AO1096" s="10"/>
      <c r="AP1096" s="10"/>
      <c r="AQ1096" s="10"/>
      <c r="AR1096" s="10"/>
      <c r="AS1096" s="10"/>
      <c r="AT1096" s="10"/>
      <c r="AU1096" s="10"/>
    </row>
    <row r="1097" spans="7:47" ht="12.75">
      <c r="G1097" s="9"/>
      <c r="H1097" s="10"/>
      <c r="I1097" s="10"/>
      <c r="J1097" s="10"/>
      <c r="K1097" s="10"/>
      <c r="L1097" s="10"/>
      <c r="M1097" s="23"/>
      <c r="N1097" s="23"/>
      <c r="O1097" s="23"/>
      <c r="P1097" s="23"/>
      <c r="Q1097" s="23"/>
      <c r="R1097" s="23"/>
      <c r="S1097" s="23"/>
      <c r="T1097" s="10"/>
      <c r="U1097" s="10"/>
      <c r="V1097" s="10"/>
      <c r="W1097" s="10"/>
      <c r="X1097" s="10"/>
      <c r="Y1097" s="10"/>
      <c r="Z1097" s="10"/>
      <c r="AA1097" s="10"/>
      <c r="AB1097" s="10"/>
      <c r="AC1097" s="10"/>
      <c r="AD1097" s="10"/>
      <c r="AE1097" s="10"/>
      <c r="AF1097" s="10"/>
      <c r="AG1097" s="10"/>
      <c r="AH1097" s="10"/>
      <c r="AI1097" s="10"/>
      <c r="AJ1097" s="10"/>
      <c r="AK1097" s="10"/>
      <c r="AL1097" s="10"/>
      <c r="AM1097" s="10"/>
      <c r="AN1097" s="10"/>
      <c r="AO1097" s="10"/>
      <c r="AP1097" s="10"/>
      <c r="AQ1097" s="10"/>
      <c r="AR1097" s="10"/>
      <c r="AS1097" s="10"/>
      <c r="AT1097" s="10"/>
      <c r="AU1097" s="10"/>
    </row>
    <row r="1098" spans="7:47" ht="12.75">
      <c r="G1098" s="9"/>
      <c r="H1098" s="10"/>
      <c r="I1098" s="10"/>
      <c r="J1098" s="10"/>
      <c r="K1098" s="10"/>
      <c r="L1098" s="10"/>
      <c r="M1098" s="23"/>
      <c r="N1098" s="23"/>
      <c r="O1098" s="23"/>
      <c r="P1098" s="23"/>
      <c r="Q1098" s="23"/>
      <c r="R1098" s="23"/>
      <c r="S1098" s="23"/>
      <c r="T1098" s="10"/>
      <c r="U1098" s="10"/>
      <c r="V1098" s="10"/>
      <c r="W1098" s="10"/>
      <c r="X1098" s="10"/>
      <c r="Y1098" s="10"/>
      <c r="Z1098" s="10"/>
      <c r="AA1098" s="10"/>
      <c r="AB1098" s="10"/>
      <c r="AC1098" s="10"/>
      <c r="AD1098" s="10"/>
      <c r="AE1098" s="10"/>
      <c r="AF1098" s="10"/>
      <c r="AG1098" s="10"/>
      <c r="AH1098" s="10"/>
      <c r="AI1098" s="10"/>
      <c r="AJ1098" s="10"/>
      <c r="AK1098" s="10"/>
      <c r="AL1098" s="10"/>
      <c r="AM1098" s="10"/>
      <c r="AN1098" s="10"/>
      <c r="AO1098" s="10"/>
      <c r="AP1098" s="10"/>
      <c r="AQ1098" s="10"/>
      <c r="AR1098" s="10"/>
      <c r="AS1098" s="10"/>
      <c r="AT1098" s="10"/>
      <c r="AU1098" s="10"/>
    </row>
    <row r="1099" spans="7:47" ht="12.75">
      <c r="G1099" s="9"/>
      <c r="H1099" s="10"/>
      <c r="I1099" s="10"/>
      <c r="J1099" s="10"/>
      <c r="K1099" s="10"/>
      <c r="L1099" s="10"/>
      <c r="M1099" s="23"/>
      <c r="N1099" s="23"/>
      <c r="O1099" s="23"/>
      <c r="P1099" s="23"/>
      <c r="Q1099" s="23"/>
      <c r="R1099" s="23"/>
      <c r="S1099" s="23"/>
      <c r="T1099" s="10"/>
      <c r="U1099" s="10"/>
      <c r="V1099" s="10"/>
      <c r="W1099" s="10"/>
      <c r="X1099" s="10"/>
      <c r="Y1099" s="10"/>
      <c r="Z1099" s="10"/>
      <c r="AA1099" s="10"/>
      <c r="AB1099" s="10"/>
      <c r="AC1099" s="10"/>
      <c r="AD1099" s="10"/>
      <c r="AE1099" s="10"/>
      <c r="AF1099" s="10"/>
      <c r="AG1099" s="10"/>
      <c r="AH1099" s="10"/>
      <c r="AI1099" s="10"/>
      <c r="AJ1099" s="10"/>
      <c r="AK1099" s="10"/>
      <c r="AL1099" s="10"/>
      <c r="AM1099" s="10"/>
      <c r="AN1099" s="10"/>
      <c r="AO1099" s="10"/>
      <c r="AP1099" s="10"/>
      <c r="AQ1099" s="10"/>
      <c r="AR1099" s="10"/>
      <c r="AS1099" s="10"/>
      <c r="AT1099" s="10"/>
      <c r="AU1099" s="10"/>
    </row>
    <row r="1100" spans="7:47" ht="12.75">
      <c r="G1100" s="9"/>
      <c r="H1100" s="10"/>
      <c r="I1100" s="10"/>
      <c r="J1100" s="10"/>
      <c r="K1100" s="10"/>
      <c r="L1100" s="10"/>
      <c r="M1100" s="23"/>
      <c r="N1100" s="23"/>
      <c r="O1100" s="23"/>
      <c r="P1100" s="23"/>
      <c r="Q1100" s="23"/>
      <c r="R1100" s="23"/>
      <c r="S1100" s="23"/>
      <c r="T1100" s="10"/>
      <c r="U1100" s="10"/>
      <c r="V1100" s="10"/>
      <c r="W1100" s="10"/>
      <c r="X1100" s="10"/>
      <c r="Y1100" s="10"/>
      <c r="Z1100" s="10"/>
      <c r="AA1100" s="10"/>
      <c r="AB1100" s="10"/>
      <c r="AC1100" s="10"/>
      <c r="AD1100" s="10"/>
      <c r="AE1100" s="10"/>
      <c r="AF1100" s="10"/>
      <c r="AG1100" s="10"/>
      <c r="AH1100" s="10"/>
      <c r="AI1100" s="10"/>
      <c r="AJ1100" s="10"/>
      <c r="AK1100" s="10"/>
      <c r="AL1100" s="10"/>
      <c r="AM1100" s="10"/>
      <c r="AN1100" s="10"/>
      <c r="AO1100" s="10"/>
      <c r="AP1100" s="10"/>
      <c r="AQ1100" s="10"/>
      <c r="AR1100" s="10"/>
      <c r="AS1100" s="10"/>
      <c r="AT1100" s="10"/>
      <c r="AU1100" s="10"/>
    </row>
    <row r="1101" spans="7:47" ht="12.75">
      <c r="G1101" s="9"/>
      <c r="H1101" s="10"/>
      <c r="I1101" s="10"/>
      <c r="J1101" s="10"/>
      <c r="K1101" s="10"/>
      <c r="L1101" s="10"/>
      <c r="M1101" s="23"/>
      <c r="N1101" s="23"/>
      <c r="O1101" s="23"/>
      <c r="P1101" s="23"/>
      <c r="Q1101" s="23"/>
      <c r="R1101" s="23"/>
      <c r="S1101" s="23"/>
      <c r="T1101" s="10"/>
      <c r="U1101" s="10"/>
      <c r="V1101" s="10"/>
      <c r="W1101" s="10"/>
      <c r="X1101" s="10"/>
      <c r="Y1101" s="10"/>
      <c r="Z1101" s="10"/>
      <c r="AA1101" s="10"/>
      <c r="AB1101" s="10"/>
      <c r="AC1101" s="10"/>
      <c r="AD1101" s="10"/>
      <c r="AE1101" s="10"/>
      <c r="AF1101" s="10"/>
      <c r="AG1101" s="10"/>
      <c r="AH1101" s="10"/>
      <c r="AI1101" s="10"/>
      <c r="AJ1101" s="10"/>
      <c r="AK1101" s="10"/>
      <c r="AL1101" s="10"/>
      <c r="AM1101" s="10"/>
      <c r="AN1101" s="10"/>
      <c r="AO1101" s="10"/>
      <c r="AP1101" s="10"/>
      <c r="AQ1101" s="10"/>
      <c r="AR1101" s="10"/>
      <c r="AS1101" s="10"/>
      <c r="AT1101" s="10"/>
      <c r="AU1101" s="10"/>
    </row>
    <row r="1102" spans="7:47" ht="12.75">
      <c r="G1102" s="9"/>
      <c r="H1102" s="10"/>
      <c r="I1102" s="10"/>
      <c r="J1102" s="10"/>
      <c r="K1102" s="10"/>
      <c r="L1102" s="10"/>
      <c r="M1102" s="23"/>
      <c r="N1102" s="23"/>
      <c r="O1102" s="23"/>
      <c r="P1102" s="23"/>
      <c r="Q1102" s="23"/>
      <c r="R1102" s="23"/>
      <c r="S1102" s="23"/>
      <c r="T1102" s="10"/>
      <c r="U1102" s="10"/>
      <c r="V1102" s="10"/>
      <c r="W1102" s="10"/>
      <c r="X1102" s="10"/>
      <c r="Y1102" s="10"/>
      <c r="Z1102" s="10"/>
      <c r="AA1102" s="10"/>
      <c r="AB1102" s="10"/>
      <c r="AC1102" s="10"/>
      <c r="AD1102" s="10"/>
      <c r="AE1102" s="10"/>
      <c r="AF1102" s="10"/>
      <c r="AG1102" s="10"/>
      <c r="AH1102" s="10"/>
      <c r="AI1102" s="10"/>
      <c r="AJ1102" s="10"/>
      <c r="AK1102" s="10"/>
      <c r="AL1102" s="10"/>
      <c r="AM1102" s="10"/>
      <c r="AN1102" s="10"/>
      <c r="AO1102" s="10"/>
      <c r="AP1102" s="10"/>
      <c r="AQ1102" s="10"/>
      <c r="AR1102" s="10"/>
      <c r="AS1102" s="10"/>
      <c r="AT1102" s="10"/>
      <c r="AU1102" s="10"/>
    </row>
    <row r="1103" spans="7:47" ht="12.75">
      <c r="G1103" s="9"/>
      <c r="H1103" s="10"/>
      <c r="I1103" s="10"/>
      <c r="J1103" s="10"/>
      <c r="K1103" s="10"/>
      <c r="L1103" s="10"/>
      <c r="M1103" s="23"/>
      <c r="N1103" s="23"/>
      <c r="O1103" s="23"/>
      <c r="P1103" s="23"/>
      <c r="Q1103" s="23"/>
      <c r="R1103" s="23"/>
      <c r="S1103" s="23"/>
      <c r="T1103" s="10"/>
      <c r="U1103" s="10"/>
      <c r="V1103" s="10"/>
      <c r="W1103" s="10"/>
      <c r="X1103" s="10"/>
      <c r="Y1103" s="10"/>
      <c r="Z1103" s="10"/>
      <c r="AA1103" s="10"/>
      <c r="AB1103" s="10"/>
      <c r="AC1103" s="10"/>
      <c r="AD1103" s="10"/>
      <c r="AE1103" s="10"/>
      <c r="AF1103" s="10"/>
      <c r="AG1103" s="10"/>
      <c r="AH1103" s="10"/>
      <c r="AI1103" s="10"/>
      <c r="AJ1103" s="10"/>
      <c r="AK1103" s="10"/>
      <c r="AL1103" s="10"/>
      <c r="AM1103" s="10"/>
      <c r="AN1103" s="10"/>
      <c r="AO1103" s="10"/>
      <c r="AP1103" s="10"/>
      <c r="AQ1103" s="10"/>
      <c r="AR1103" s="10"/>
      <c r="AS1103" s="10"/>
      <c r="AT1103" s="10"/>
      <c r="AU1103" s="10"/>
    </row>
    <row r="1104" spans="7:47" ht="12.75">
      <c r="G1104" s="9"/>
      <c r="H1104" s="10"/>
      <c r="I1104" s="10"/>
      <c r="J1104" s="10"/>
      <c r="K1104" s="10"/>
      <c r="L1104" s="10"/>
      <c r="M1104" s="23"/>
      <c r="N1104" s="23"/>
      <c r="O1104" s="23"/>
      <c r="P1104" s="23"/>
      <c r="Q1104" s="23"/>
      <c r="R1104" s="23"/>
      <c r="S1104" s="23"/>
      <c r="T1104" s="10"/>
      <c r="U1104" s="10"/>
      <c r="V1104" s="10"/>
      <c r="W1104" s="10"/>
      <c r="X1104" s="10"/>
      <c r="Y1104" s="10"/>
      <c r="Z1104" s="10"/>
      <c r="AA1104" s="10"/>
      <c r="AB1104" s="10"/>
      <c r="AC1104" s="10"/>
      <c r="AD1104" s="10"/>
      <c r="AE1104" s="10"/>
      <c r="AF1104" s="10"/>
      <c r="AG1104" s="10"/>
      <c r="AH1104" s="10"/>
      <c r="AI1104" s="10"/>
      <c r="AJ1104" s="10"/>
      <c r="AK1104" s="10"/>
      <c r="AL1104" s="10"/>
      <c r="AM1104" s="10"/>
      <c r="AN1104" s="10"/>
      <c r="AO1104" s="10"/>
      <c r="AP1104" s="10"/>
      <c r="AQ1104" s="10"/>
      <c r="AR1104" s="10"/>
      <c r="AS1104" s="10"/>
      <c r="AT1104" s="10"/>
      <c r="AU1104" s="10"/>
    </row>
    <row r="1105" spans="7:47" ht="12.75">
      <c r="G1105" s="9"/>
      <c r="H1105" s="10"/>
      <c r="I1105" s="10"/>
      <c r="J1105" s="10"/>
      <c r="K1105" s="10"/>
      <c r="L1105" s="10"/>
      <c r="M1105" s="23"/>
      <c r="N1105" s="23"/>
      <c r="O1105" s="23"/>
      <c r="P1105" s="23"/>
      <c r="Q1105" s="23"/>
      <c r="R1105" s="23"/>
      <c r="S1105" s="23"/>
      <c r="T1105" s="10"/>
      <c r="U1105" s="10"/>
      <c r="V1105" s="10"/>
      <c r="W1105" s="10"/>
      <c r="X1105" s="10"/>
      <c r="Y1105" s="10"/>
      <c r="Z1105" s="10"/>
      <c r="AA1105" s="10"/>
      <c r="AB1105" s="10"/>
      <c r="AC1105" s="10"/>
      <c r="AD1105" s="10"/>
      <c r="AE1105" s="10"/>
      <c r="AF1105" s="10"/>
      <c r="AG1105" s="10"/>
      <c r="AH1105" s="10"/>
      <c r="AI1105" s="10"/>
      <c r="AJ1105" s="10"/>
      <c r="AK1105" s="10"/>
      <c r="AL1105" s="10"/>
      <c r="AM1105" s="10"/>
      <c r="AN1105" s="10"/>
      <c r="AO1105" s="10"/>
      <c r="AP1105" s="10"/>
      <c r="AQ1105" s="10"/>
      <c r="AR1105" s="10"/>
      <c r="AS1105" s="10"/>
      <c r="AT1105" s="10"/>
      <c r="AU1105" s="10"/>
    </row>
    <row r="1106" spans="7:47" ht="12.75">
      <c r="G1106" s="9"/>
      <c r="H1106" s="10"/>
      <c r="I1106" s="10"/>
      <c r="J1106" s="10"/>
      <c r="K1106" s="10"/>
      <c r="L1106" s="10"/>
      <c r="M1106" s="23"/>
      <c r="N1106" s="23"/>
      <c r="O1106" s="23"/>
      <c r="P1106" s="23"/>
      <c r="Q1106" s="23"/>
      <c r="R1106" s="23"/>
      <c r="S1106" s="23"/>
      <c r="T1106" s="10"/>
      <c r="U1106" s="10"/>
      <c r="V1106" s="10"/>
      <c r="W1106" s="10"/>
      <c r="X1106" s="10"/>
      <c r="Y1106" s="10"/>
      <c r="Z1106" s="10"/>
      <c r="AA1106" s="10"/>
      <c r="AB1106" s="10"/>
      <c r="AC1106" s="10"/>
      <c r="AD1106" s="10"/>
      <c r="AE1106" s="10"/>
      <c r="AF1106" s="10"/>
      <c r="AG1106" s="10"/>
      <c r="AH1106" s="10"/>
      <c r="AI1106" s="10"/>
      <c r="AJ1106" s="10"/>
      <c r="AK1106" s="10"/>
      <c r="AL1106" s="10"/>
      <c r="AM1106" s="10"/>
      <c r="AN1106" s="10"/>
      <c r="AO1106" s="10"/>
      <c r="AP1106" s="10"/>
      <c r="AQ1106" s="10"/>
      <c r="AR1106" s="10"/>
      <c r="AS1106" s="10"/>
      <c r="AT1106" s="10"/>
      <c r="AU1106" s="10"/>
    </row>
    <row r="1107" spans="7:47" ht="12.75">
      <c r="G1107" s="9"/>
      <c r="H1107" s="10"/>
      <c r="I1107" s="10"/>
      <c r="J1107" s="10"/>
      <c r="K1107" s="10"/>
      <c r="L1107" s="10"/>
      <c r="M1107" s="23"/>
      <c r="N1107" s="23"/>
      <c r="O1107" s="23"/>
      <c r="P1107" s="23"/>
      <c r="Q1107" s="23"/>
      <c r="R1107" s="23"/>
      <c r="S1107" s="23"/>
      <c r="T1107" s="10"/>
      <c r="U1107" s="10"/>
      <c r="V1107" s="10"/>
      <c r="W1107" s="10"/>
      <c r="X1107" s="10"/>
      <c r="Y1107" s="10"/>
      <c r="Z1107" s="10"/>
      <c r="AA1107" s="10"/>
      <c r="AB1107" s="10"/>
      <c r="AC1107" s="10"/>
      <c r="AD1107" s="10"/>
      <c r="AE1107" s="10"/>
      <c r="AF1107" s="10"/>
      <c r="AG1107" s="10"/>
      <c r="AH1107" s="10"/>
      <c r="AI1107" s="10"/>
      <c r="AJ1107" s="10"/>
      <c r="AK1107" s="10"/>
      <c r="AL1107" s="10"/>
      <c r="AM1107" s="10"/>
      <c r="AN1107" s="10"/>
      <c r="AO1107" s="10"/>
      <c r="AP1107" s="10"/>
      <c r="AQ1107" s="10"/>
      <c r="AR1107" s="10"/>
      <c r="AS1107" s="10"/>
      <c r="AT1107" s="10"/>
      <c r="AU1107" s="10"/>
    </row>
    <row r="1108" spans="7:47" ht="12.75">
      <c r="G1108" s="9"/>
      <c r="H1108" s="10"/>
      <c r="I1108" s="10"/>
      <c r="J1108" s="10"/>
      <c r="K1108" s="10"/>
      <c r="L1108" s="10"/>
      <c r="M1108" s="23"/>
      <c r="N1108" s="23"/>
      <c r="O1108" s="23"/>
      <c r="P1108" s="23"/>
      <c r="Q1108" s="23"/>
      <c r="R1108" s="23"/>
      <c r="S1108" s="23"/>
      <c r="T1108" s="10"/>
      <c r="U1108" s="10"/>
      <c r="V1108" s="10"/>
      <c r="W1108" s="10"/>
      <c r="X1108" s="10"/>
      <c r="Y1108" s="10"/>
      <c r="Z1108" s="10"/>
      <c r="AA1108" s="10"/>
      <c r="AB1108" s="10"/>
      <c r="AC1108" s="10"/>
      <c r="AD1108" s="10"/>
      <c r="AE1108" s="10"/>
      <c r="AF1108" s="10"/>
      <c r="AG1108" s="10"/>
      <c r="AH1108" s="10"/>
      <c r="AI1108" s="10"/>
      <c r="AJ1108" s="10"/>
      <c r="AK1108" s="10"/>
      <c r="AL1108" s="10"/>
      <c r="AM1108" s="10"/>
      <c r="AN1108" s="10"/>
      <c r="AO1108" s="10"/>
      <c r="AP1108" s="10"/>
      <c r="AQ1108" s="10"/>
      <c r="AR1108" s="10"/>
      <c r="AS1108" s="10"/>
      <c r="AT1108" s="10"/>
      <c r="AU1108" s="10"/>
    </row>
    <row r="1109" spans="7:47" ht="12.75">
      <c r="G1109" s="9"/>
      <c r="H1109" s="10"/>
      <c r="I1109" s="10"/>
      <c r="J1109" s="10"/>
      <c r="K1109" s="10"/>
      <c r="L1109" s="10"/>
      <c r="M1109" s="23"/>
      <c r="N1109" s="23"/>
      <c r="O1109" s="23"/>
      <c r="P1109" s="23"/>
      <c r="Q1109" s="23"/>
      <c r="R1109" s="23"/>
      <c r="S1109" s="23"/>
      <c r="T1109" s="10"/>
      <c r="U1109" s="10"/>
      <c r="V1109" s="10"/>
      <c r="W1109" s="10"/>
      <c r="X1109" s="10"/>
      <c r="Y1109" s="10"/>
      <c r="Z1109" s="10"/>
      <c r="AA1109" s="10"/>
      <c r="AB1109" s="10"/>
      <c r="AC1109" s="10"/>
      <c r="AD1109" s="10"/>
      <c r="AE1109" s="10"/>
      <c r="AF1109" s="10"/>
      <c r="AG1109" s="10"/>
      <c r="AH1109" s="10"/>
      <c r="AI1109" s="10"/>
      <c r="AJ1109" s="10"/>
      <c r="AK1109" s="10"/>
      <c r="AL1109" s="10"/>
      <c r="AM1109" s="10"/>
      <c r="AN1109" s="10"/>
      <c r="AO1109" s="10"/>
      <c r="AP1109" s="10"/>
      <c r="AQ1109" s="10"/>
      <c r="AR1109" s="10"/>
      <c r="AS1109" s="10"/>
      <c r="AT1109" s="10"/>
      <c r="AU1109" s="10"/>
    </row>
    <row r="1110" spans="7:47" ht="12.75">
      <c r="G1110" s="9"/>
      <c r="H1110" s="10"/>
      <c r="I1110" s="10"/>
      <c r="J1110" s="10"/>
      <c r="K1110" s="10"/>
      <c r="L1110" s="10"/>
      <c r="M1110" s="23"/>
      <c r="N1110" s="23"/>
      <c r="O1110" s="23"/>
      <c r="P1110" s="23"/>
      <c r="Q1110" s="23"/>
      <c r="R1110" s="23"/>
      <c r="S1110" s="23"/>
      <c r="T1110" s="10"/>
      <c r="U1110" s="10"/>
      <c r="V1110" s="10"/>
      <c r="W1110" s="10"/>
      <c r="X1110" s="10"/>
      <c r="Y1110" s="10"/>
      <c r="Z1110" s="10"/>
      <c r="AA1110" s="10"/>
      <c r="AB1110" s="10"/>
      <c r="AC1110" s="10"/>
      <c r="AD1110" s="10"/>
      <c r="AE1110" s="10"/>
      <c r="AF1110" s="10"/>
      <c r="AG1110" s="10"/>
      <c r="AH1110" s="10"/>
      <c r="AI1110" s="10"/>
      <c r="AJ1110" s="10"/>
      <c r="AK1110" s="10"/>
      <c r="AL1110" s="10"/>
      <c r="AM1110" s="10"/>
      <c r="AN1110" s="10"/>
      <c r="AO1110" s="10"/>
      <c r="AP1110" s="10"/>
      <c r="AQ1110" s="10"/>
      <c r="AR1110" s="10"/>
      <c r="AS1110" s="10"/>
      <c r="AT1110" s="10"/>
      <c r="AU1110" s="10"/>
    </row>
    <row r="1111" spans="7:47" ht="12.75">
      <c r="G1111" s="9"/>
      <c r="H1111" s="10"/>
      <c r="I1111" s="10"/>
      <c r="J1111" s="10"/>
      <c r="K1111" s="10"/>
      <c r="L1111" s="10"/>
      <c r="M1111" s="23"/>
      <c r="N1111" s="23"/>
      <c r="O1111" s="23"/>
      <c r="P1111" s="23"/>
      <c r="Q1111" s="23"/>
      <c r="R1111" s="23"/>
      <c r="S1111" s="23"/>
      <c r="T1111" s="10"/>
      <c r="U1111" s="10"/>
      <c r="V1111" s="10"/>
      <c r="W1111" s="10"/>
      <c r="X1111" s="10"/>
      <c r="Y1111" s="10"/>
      <c r="Z1111" s="10"/>
      <c r="AA1111" s="10"/>
      <c r="AB1111" s="10"/>
      <c r="AC1111" s="10"/>
      <c r="AD1111" s="10"/>
      <c r="AE1111" s="10"/>
      <c r="AF1111" s="10"/>
      <c r="AG1111" s="10"/>
      <c r="AH1111" s="10"/>
      <c r="AI1111" s="10"/>
      <c r="AJ1111" s="10"/>
      <c r="AK1111" s="10"/>
      <c r="AL1111" s="10"/>
      <c r="AM1111" s="10"/>
      <c r="AN1111" s="10"/>
      <c r="AO1111" s="10"/>
      <c r="AP1111" s="10"/>
      <c r="AQ1111" s="10"/>
      <c r="AR1111" s="10"/>
      <c r="AS1111" s="10"/>
      <c r="AT1111" s="10"/>
      <c r="AU1111" s="10"/>
    </row>
    <row r="1112" spans="7:47" ht="12.75">
      <c r="G1112" s="9"/>
      <c r="H1112" s="10"/>
      <c r="I1112" s="10"/>
      <c r="J1112" s="10"/>
      <c r="K1112" s="10"/>
      <c r="L1112" s="10"/>
      <c r="M1112" s="23"/>
      <c r="N1112" s="23"/>
      <c r="O1112" s="23"/>
      <c r="P1112" s="23"/>
      <c r="Q1112" s="23"/>
      <c r="R1112" s="23"/>
      <c r="S1112" s="23"/>
      <c r="T1112" s="10"/>
      <c r="U1112" s="10"/>
      <c r="V1112" s="10"/>
      <c r="W1112" s="10"/>
      <c r="X1112" s="10"/>
      <c r="Y1112" s="10"/>
      <c r="Z1112" s="10"/>
      <c r="AA1112" s="10"/>
      <c r="AB1112" s="10"/>
      <c r="AC1112" s="10"/>
      <c r="AD1112" s="10"/>
      <c r="AE1112" s="10"/>
      <c r="AF1112" s="10"/>
      <c r="AG1112" s="10"/>
      <c r="AH1112" s="10"/>
      <c r="AI1112" s="10"/>
      <c r="AJ1112" s="10"/>
      <c r="AK1112" s="10"/>
      <c r="AL1112" s="10"/>
      <c r="AM1112" s="10"/>
      <c r="AN1112" s="10"/>
      <c r="AO1112" s="10"/>
      <c r="AP1112" s="10"/>
      <c r="AQ1112" s="10"/>
      <c r="AR1112" s="10"/>
      <c r="AS1112" s="10"/>
      <c r="AT1112" s="10"/>
      <c r="AU1112" s="10"/>
    </row>
    <row r="1113" spans="7:47" ht="12.75">
      <c r="G1113" s="9"/>
      <c r="H1113" s="10"/>
      <c r="I1113" s="10"/>
      <c r="J1113" s="10"/>
      <c r="K1113" s="10"/>
      <c r="L1113" s="10"/>
      <c r="M1113" s="23"/>
      <c r="N1113" s="23"/>
      <c r="O1113" s="23"/>
      <c r="P1113" s="23"/>
      <c r="Q1113" s="23"/>
      <c r="R1113" s="23"/>
      <c r="S1113" s="23"/>
      <c r="T1113" s="10"/>
      <c r="U1113" s="10"/>
      <c r="V1113" s="10"/>
      <c r="W1113" s="10"/>
      <c r="X1113" s="10"/>
      <c r="Y1113" s="10"/>
      <c r="Z1113" s="10"/>
      <c r="AA1113" s="10"/>
      <c r="AB1113" s="10"/>
      <c r="AC1113" s="10"/>
      <c r="AD1113" s="10"/>
      <c r="AE1113" s="10"/>
      <c r="AF1113" s="10"/>
      <c r="AG1113" s="10"/>
      <c r="AH1113" s="10"/>
      <c r="AI1113" s="10"/>
      <c r="AJ1113" s="10"/>
      <c r="AK1113" s="10"/>
      <c r="AL1113" s="10"/>
      <c r="AM1113" s="10"/>
      <c r="AN1113" s="10"/>
      <c r="AO1113" s="10"/>
      <c r="AP1113" s="10"/>
      <c r="AQ1113" s="10"/>
      <c r="AR1113" s="10"/>
      <c r="AS1113" s="10"/>
      <c r="AT1113" s="10"/>
      <c r="AU1113" s="10"/>
    </row>
    <row r="1114" spans="7:47" ht="12.75">
      <c r="G1114" s="9"/>
      <c r="H1114" s="10"/>
      <c r="I1114" s="10"/>
      <c r="J1114" s="10"/>
      <c r="K1114" s="10"/>
      <c r="L1114" s="10"/>
      <c r="M1114" s="23"/>
      <c r="N1114" s="23"/>
      <c r="O1114" s="23"/>
      <c r="P1114" s="23"/>
      <c r="Q1114" s="23"/>
      <c r="R1114" s="23"/>
      <c r="S1114" s="23"/>
      <c r="T1114" s="10"/>
      <c r="U1114" s="10"/>
      <c r="V1114" s="10"/>
      <c r="W1114" s="10"/>
      <c r="X1114" s="10"/>
      <c r="Y1114" s="10"/>
      <c r="Z1114" s="10"/>
      <c r="AA1114" s="10"/>
      <c r="AB1114" s="10"/>
      <c r="AC1114" s="10"/>
      <c r="AD1114" s="10"/>
      <c r="AE1114" s="10"/>
      <c r="AF1114" s="10"/>
      <c r="AG1114" s="10"/>
      <c r="AH1114" s="10"/>
      <c r="AI1114" s="10"/>
      <c r="AJ1114" s="10"/>
      <c r="AK1114" s="10"/>
      <c r="AL1114" s="10"/>
      <c r="AM1114" s="10"/>
      <c r="AN1114" s="10"/>
      <c r="AO1114" s="10"/>
      <c r="AP1114" s="10"/>
      <c r="AQ1114" s="10"/>
      <c r="AR1114" s="10"/>
      <c r="AS1114" s="10"/>
      <c r="AT1114" s="10"/>
      <c r="AU1114" s="10"/>
    </row>
    <row r="1115" spans="7:47" ht="12.75">
      <c r="G1115" s="9"/>
      <c r="H1115" s="10"/>
      <c r="I1115" s="10"/>
      <c r="J1115" s="10"/>
      <c r="K1115" s="10"/>
      <c r="L1115" s="10"/>
      <c r="M1115" s="23"/>
      <c r="N1115" s="23"/>
      <c r="O1115" s="23"/>
      <c r="P1115" s="23"/>
      <c r="Q1115" s="23"/>
      <c r="R1115" s="23"/>
      <c r="S1115" s="23"/>
      <c r="T1115" s="10"/>
      <c r="U1115" s="10"/>
      <c r="V1115" s="10"/>
      <c r="W1115" s="10"/>
      <c r="X1115" s="10"/>
      <c r="Y1115" s="10"/>
      <c r="Z1115" s="10"/>
      <c r="AA1115" s="10"/>
      <c r="AB1115" s="10"/>
      <c r="AC1115" s="10"/>
      <c r="AD1115" s="10"/>
      <c r="AE1115" s="10"/>
      <c r="AF1115" s="10"/>
      <c r="AG1115" s="10"/>
      <c r="AH1115" s="10"/>
      <c r="AI1115" s="10"/>
      <c r="AJ1115" s="10"/>
      <c r="AK1115" s="10"/>
      <c r="AL1115" s="10"/>
      <c r="AM1115" s="10"/>
      <c r="AN1115" s="10"/>
      <c r="AO1115" s="10"/>
      <c r="AP1115" s="10"/>
      <c r="AQ1115" s="10"/>
      <c r="AR1115" s="10"/>
      <c r="AS1115" s="10"/>
      <c r="AT1115" s="10"/>
      <c r="AU1115" s="10"/>
    </row>
    <row r="1116" spans="7:47" ht="12.75">
      <c r="G1116" s="9"/>
      <c r="H1116" s="10"/>
      <c r="I1116" s="10"/>
      <c r="J1116" s="10"/>
      <c r="K1116" s="10"/>
      <c r="L1116" s="10"/>
      <c r="M1116" s="23"/>
      <c r="N1116" s="23"/>
      <c r="O1116" s="23"/>
      <c r="P1116" s="23"/>
      <c r="Q1116" s="23"/>
      <c r="R1116" s="23"/>
      <c r="S1116" s="23"/>
      <c r="T1116" s="10"/>
      <c r="U1116" s="10"/>
      <c r="V1116" s="10"/>
      <c r="W1116" s="10"/>
      <c r="X1116" s="10"/>
      <c r="Y1116" s="10"/>
      <c r="Z1116" s="10"/>
      <c r="AA1116" s="10"/>
      <c r="AB1116" s="10"/>
      <c r="AC1116" s="10"/>
      <c r="AD1116" s="10"/>
      <c r="AE1116" s="10"/>
      <c r="AF1116" s="10"/>
      <c r="AG1116" s="10"/>
      <c r="AH1116" s="10"/>
      <c r="AI1116" s="10"/>
      <c r="AJ1116" s="10"/>
      <c r="AK1116" s="10"/>
      <c r="AL1116" s="10"/>
      <c r="AM1116" s="10"/>
      <c r="AN1116" s="10"/>
      <c r="AO1116" s="10"/>
      <c r="AP1116" s="10"/>
      <c r="AQ1116" s="10"/>
      <c r="AR1116" s="10"/>
      <c r="AS1116" s="10"/>
      <c r="AT1116" s="10"/>
      <c r="AU1116" s="10"/>
    </row>
    <row r="1117" spans="7:47" ht="12.75">
      <c r="G1117" s="9"/>
      <c r="H1117" s="10"/>
      <c r="I1117" s="10"/>
      <c r="J1117" s="10"/>
      <c r="K1117" s="10"/>
      <c r="L1117" s="10"/>
      <c r="M1117" s="23"/>
      <c r="N1117" s="23"/>
      <c r="O1117" s="23"/>
      <c r="P1117" s="23"/>
      <c r="Q1117" s="23"/>
      <c r="R1117" s="23"/>
      <c r="S1117" s="23"/>
      <c r="T1117" s="10"/>
      <c r="U1117" s="10"/>
      <c r="V1117" s="10"/>
      <c r="W1117" s="10"/>
      <c r="X1117" s="10"/>
      <c r="Y1117" s="10"/>
      <c r="Z1117" s="10"/>
      <c r="AA1117" s="10"/>
      <c r="AB1117" s="10"/>
      <c r="AC1117" s="10"/>
      <c r="AD1117" s="10"/>
      <c r="AE1117" s="10"/>
      <c r="AF1117" s="10"/>
      <c r="AG1117" s="10"/>
      <c r="AH1117" s="10"/>
      <c r="AI1117" s="10"/>
      <c r="AJ1117" s="10"/>
      <c r="AK1117" s="10"/>
      <c r="AL1117" s="10"/>
      <c r="AM1117" s="10"/>
      <c r="AN1117" s="10"/>
      <c r="AO1117" s="10"/>
      <c r="AP1117" s="10"/>
      <c r="AQ1117" s="10"/>
      <c r="AR1117" s="10"/>
      <c r="AS1117" s="10"/>
      <c r="AT1117" s="10"/>
      <c r="AU1117" s="10"/>
    </row>
    <row r="1118" spans="7:47" ht="12.75">
      <c r="G1118" s="9"/>
      <c r="H1118" s="10"/>
      <c r="I1118" s="10"/>
      <c r="J1118" s="10"/>
      <c r="K1118" s="10"/>
      <c r="L1118" s="10"/>
      <c r="M1118" s="23"/>
      <c r="N1118" s="23"/>
      <c r="O1118" s="23"/>
      <c r="P1118" s="23"/>
      <c r="Q1118" s="23"/>
      <c r="R1118" s="23"/>
      <c r="S1118" s="23"/>
      <c r="T1118" s="10"/>
      <c r="U1118" s="10"/>
      <c r="V1118" s="10"/>
      <c r="W1118" s="10"/>
      <c r="X1118" s="10"/>
      <c r="Y1118" s="10"/>
      <c r="Z1118" s="10"/>
      <c r="AA1118" s="10"/>
      <c r="AB1118" s="10"/>
      <c r="AC1118" s="10"/>
      <c r="AD1118" s="10"/>
      <c r="AE1118" s="10"/>
      <c r="AF1118" s="10"/>
      <c r="AG1118" s="10"/>
      <c r="AH1118" s="10"/>
      <c r="AI1118" s="10"/>
      <c r="AJ1118" s="10"/>
      <c r="AK1118" s="10"/>
      <c r="AL1118" s="10"/>
      <c r="AM1118" s="10"/>
      <c r="AN1118" s="10"/>
      <c r="AO1118" s="10"/>
      <c r="AP1118" s="10"/>
      <c r="AQ1118" s="10"/>
      <c r="AR1118" s="10"/>
      <c r="AS1118" s="10"/>
      <c r="AT1118" s="10"/>
      <c r="AU1118" s="10"/>
    </row>
    <row r="1119" spans="7:47" ht="12.75">
      <c r="G1119" s="9"/>
      <c r="H1119" s="10"/>
      <c r="I1119" s="10"/>
      <c r="J1119" s="10"/>
      <c r="K1119" s="10"/>
      <c r="L1119" s="10"/>
      <c r="M1119" s="23"/>
      <c r="N1119" s="23"/>
      <c r="O1119" s="23"/>
      <c r="P1119" s="23"/>
      <c r="Q1119" s="23"/>
      <c r="R1119" s="23"/>
      <c r="S1119" s="23"/>
      <c r="T1119" s="10"/>
      <c r="U1119" s="10"/>
      <c r="V1119" s="10"/>
      <c r="W1119" s="10"/>
      <c r="X1119" s="10"/>
      <c r="Y1119" s="10"/>
      <c r="Z1119" s="10"/>
      <c r="AA1119" s="10"/>
      <c r="AB1119" s="10"/>
      <c r="AC1119" s="10"/>
      <c r="AD1119" s="10"/>
      <c r="AE1119" s="10"/>
      <c r="AF1119" s="10"/>
      <c r="AG1119" s="10"/>
      <c r="AH1119" s="10"/>
      <c r="AI1119" s="10"/>
      <c r="AJ1119" s="10"/>
      <c r="AK1119" s="10"/>
      <c r="AL1119" s="10"/>
      <c r="AM1119" s="10"/>
      <c r="AN1119" s="10"/>
      <c r="AO1119" s="10"/>
      <c r="AP1119" s="10"/>
      <c r="AQ1119" s="10"/>
      <c r="AR1119" s="10"/>
      <c r="AS1119" s="10"/>
      <c r="AT1119" s="10"/>
      <c r="AU1119" s="10"/>
    </row>
    <row r="1120" spans="7:47" ht="12.75">
      <c r="G1120" s="9"/>
      <c r="H1120" s="10"/>
      <c r="I1120" s="10"/>
      <c r="J1120" s="10"/>
      <c r="K1120" s="10"/>
      <c r="L1120" s="10"/>
      <c r="M1120" s="23"/>
      <c r="N1120" s="23"/>
      <c r="O1120" s="23"/>
      <c r="P1120" s="23"/>
      <c r="Q1120" s="23"/>
      <c r="R1120" s="23"/>
      <c r="S1120" s="23"/>
      <c r="T1120" s="10"/>
      <c r="U1120" s="10"/>
      <c r="V1120" s="10"/>
      <c r="W1120" s="10"/>
      <c r="X1120" s="10"/>
      <c r="Y1120" s="10"/>
      <c r="Z1120" s="10"/>
      <c r="AA1120" s="10"/>
      <c r="AB1120" s="10"/>
      <c r="AC1120" s="10"/>
      <c r="AD1120" s="10"/>
      <c r="AE1120" s="10"/>
      <c r="AF1120" s="10"/>
      <c r="AG1120" s="10"/>
      <c r="AH1120" s="10"/>
      <c r="AI1120" s="10"/>
      <c r="AJ1120" s="10"/>
      <c r="AK1120" s="10"/>
      <c r="AL1120" s="10"/>
      <c r="AM1120" s="10"/>
      <c r="AN1120" s="10"/>
      <c r="AO1120" s="10"/>
      <c r="AP1120" s="10"/>
      <c r="AQ1120" s="10"/>
      <c r="AR1120" s="10"/>
      <c r="AS1120" s="10"/>
      <c r="AT1120" s="10"/>
      <c r="AU1120" s="10"/>
    </row>
    <row r="1121" spans="7:47" ht="12.75">
      <c r="G1121" s="9"/>
      <c r="H1121" s="10"/>
      <c r="I1121" s="10"/>
      <c r="J1121" s="10"/>
      <c r="K1121" s="10"/>
      <c r="L1121" s="10"/>
      <c r="M1121" s="23"/>
      <c r="N1121" s="23"/>
      <c r="O1121" s="23"/>
      <c r="P1121" s="23"/>
      <c r="Q1121" s="23"/>
      <c r="R1121" s="23"/>
      <c r="S1121" s="23"/>
      <c r="T1121" s="10"/>
      <c r="U1121" s="10"/>
      <c r="V1121" s="10"/>
      <c r="W1121" s="10"/>
      <c r="X1121" s="10"/>
      <c r="Y1121" s="10"/>
      <c r="Z1121" s="10"/>
      <c r="AA1121" s="10"/>
      <c r="AB1121" s="10"/>
      <c r="AC1121" s="10"/>
      <c r="AD1121" s="10"/>
      <c r="AE1121" s="10"/>
      <c r="AF1121" s="10"/>
      <c r="AG1121" s="10"/>
      <c r="AH1121" s="10"/>
      <c r="AI1121" s="10"/>
      <c r="AJ1121" s="10"/>
      <c r="AK1121" s="10"/>
      <c r="AL1121" s="10"/>
      <c r="AM1121" s="10"/>
      <c r="AN1121" s="10"/>
      <c r="AO1121" s="10"/>
      <c r="AP1121" s="10"/>
      <c r="AQ1121" s="10"/>
      <c r="AR1121" s="10"/>
      <c r="AS1121" s="10"/>
      <c r="AT1121" s="10"/>
      <c r="AU1121" s="10"/>
    </row>
    <row r="1122" spans="7:47" ht="12.75">
      <c r="G1122" s="9"/>
      <c r="H1122" s="10"/>
      <c r="I1122" s="10"/>
      <c r="J1122" s="10"/>
      <c r="K1122" s="10"/>
      <c r="L1122" s="10"/>
      <c r="M1122" s="23"/>
      <c r="N1122" s="23"/>
      <c r="O1122" s="23"/>
      <c r="P1122" s="23"/>
      <c r="Q1122" s="23"/>
      <c r="R1122" s="23"/>
      <c r="S1122" s="23"/>
      <c r="T1122" s="10"/>
      <c r="U1122" s="10"/>
      <c r="V1122" s="10"/>
      <c r="W1122" s="10"/>
      <c r="X1122" s="10"/>
      <c r="Y1122" s="10"/>
      <c r="Z1122" s="10"/>
      <c r="AA1122" s="10"/>
      <c r="AB1122" s="10"/>
      <c r="AC1122" s="10"/>
      <c r="AD1122" s="10"/>
      <c r="AE1122" s="10"/>
      <c r="AF1122" s="10"/>
      <c r="AG1122" s="10"/>
      <c r="AH1122" s="10"/>
      <c r="AI1122" s="10"/>
      <c r="AJ1122" s="10"/>
      <c r="AK1122" s="10"/>
      <c r="AL1122" s="10"/>
      <c r="AM1122" s="10"/>
      <c r="AN1122" s="10"/>
      <c r="AO1122" s="10"/>
      <c r="AP1122" s="10"/>
      <c r="AQ1122" s="10"/>
      <c r="AR1122" s="10"/>
      <c r="AS1122" s="10"/>
      <c r="AT1122" s="10"/>
      <c r="AU1122" s="10"/>
    </row>
    <row r="1123" spans="7:47" ht="12.75">
      <c r="G1123" s="9"/>
      <c r="H1123" s="10"/>
      <c r="I1123" s="10"/>
      <c r="J1123" s="10"/>
      <c r="K1123" s="10"/>
      <c r="L1123" s="10"/>
      <c r="M1123" s="23"/>
      <c r="N1123" s="23"/>
      <c r="O1123" s="23"/>
      <c r="P1123" s="23"/>
      <c r="Q1123" s="23"/>
      <c r="R1123" s="23"/>
      <c r="S1123" s="23"/>
      <c r="T1123" s="10"/>
      <c r="U1123" s="10"/>
      <c r="V1123" s="10"/>
      <c r="W1123" s="10"/>
      <c r="X1123" s="10"/>
      <c r="Y1123" s="10"/>
      <c r="Z1123" s="10"/>
      <c r="AA1123" s="10"/>
      <c r="AB1123" s="10"/>
      <c r="AC1123" s="10"/>
      <c r="AD1123" s="10"/>
      <c r="AE1123" s="10"/>
      <c r="AF1123" s="10"/>
      <c r="AG1123" s="10"/>
      <c r="AH1123" s="10"/>
      <c r="AI1123" s="10"/>
      <c r="AJ1123" s="10"/>
      <c r="AK1123" s="10"/>
      <c r="AL1123" s="10"/>
      <c r="AM1123" s="10"/>
      <c r="AN1123" s="10"/>
      <c r="AO1123" s="10"/>
      <c r="AP1123" s="10"/>
      <c r="AQ1123" s="10"/>
      <c r="AR1123" s="10"/>
      <c r="AS1123" s="10"/>
      <c r="AT1123" s="10"/>
      <c r="AU1123" s="10"/>
    </row>
    <row r="1124" spans="7:47" ht="12.75">
      <c r="G1124" s="9"/>
      <c r="H1124" s="10"/>
      <c r="I1124" s="10"/>
      <c r="J1124" s="10"/>
      <c r="K1124" s="10"/>
      <c r="L1124" s="10"/>
      <c r="M1124" s="23"/>
      <c r="N1124" s="23"/>
      <c r="O1124" s="23"/>
      <c r="P1124" s="23"/>
      <c r="Q1124" s="23"/>
      <c r="R1124" s="23"/>
      <c r="S1124" s="23"/>
      <c r="T1124" s="10"/>
      <c r="U1124" s="10"/>
      <c r="V1124" s="10"/>
      <c r="W1124" s="10"/>
      <c r="X1124" s="10"/>
      <c r="Y1124" s="10"/>
      <c r="Z1124" s="10"/>
      <c r="AA1124" s="10"/>
      <c r="AB1124" s="10"/>
      <c r="AC1124" s="10"/>
      <c r="AD1124" s="10"/>
      <c r="AE1124" s="10"/>
      <c r="AF1124" s="10"/>
      <c r="AG1124" s="10"/>
      <c r="AH1124" s="10"/>
      <c r="AI1124" s="10"/>
      <c r="AJ1124" s="10"/>
      <c r="AK1124" s="10"/>
      <c r="AL1124" s="10"/>
      <c r="AM1124" s="10"/>
      <c r="AN1124" s="10"/>
      <c r="AO1124" s="10"/>
      <c r="AP1124" s="10"/>
      <c r="AQ1124" s="10"/>
      <c r="AR1124" s="10"/>
      <c r="AS1124" s="10"/>
      <c r="AT1124" s="10"/>
      <c r="AU1124" s="10"/>
    </row>
    <row r="1125" spans="7:47" ht="12.75">
      <c r="G1125" s="9"/>
      <c r="H1125" s="10"/>
      <c r="I1125" s="10"/>
      <c r="J1125" s="10"/>
      <c r="K1125" s="10"/>
      <c r="L1125" s="10"/>
      <c r="M1125" s="23"/>
      <c r="N1125" s="23"/>
      <c r="O1125" s="23"/>
      <c r="P1125" s="23"/>
      <c r="Q1125" s="23"/>
      <c r="R1125" s="23"/>
      <c r="S1125" s="23"/>
      <c r="T1125" s="10"/>
      <c r="U1125" s="10"/>
      <c r="V1125" s="10"/>
      <c r="W1125" s="10"/>
      <c r="X1125" s="10"/>
      <c r="Y1125" s="10"/>
      <c r="Z1125" s="10"/>
      <c r="AA1125" s="10"/>
      <c r="AB1125" s="10"/>
      <c r="AC1125" s="10"/>
      <c r="AD1125" s="10"/>
      <c r="AE1125" s="10"/>
      <c r="AF1125" s="10"/>
      <c r="AG1125" s="10"/>
      <c r="AH1125" s="10"/>
      <c r="AI1125" s="10"/>
      <c r="AJ1125" s="10"/>
      <c r="AK1125" s="10"/>
      <c r="AL1125" s="10"/>
      <c r="AM1125" s="10"/>
      <c r="AN1125" s="10"/>
      <c r="AO1125" s="10"/>
      <c r="AP1125" s="10"/>
      <c r="AQ1125" s="10"/>
      <c r="AR1125" s="10"/>
      <c r="AS1125" s="10"/>
      <c r="AT1125" s="10"/>
      <c r="AU1125" s="10"/>
    </row>
    <row r="1126" spans="7:47" ht="12.75">
      <c r="G1126" s="9"/>
      <c r="H1126" s="10"/>
      <c r="I1126" s="10"/>
      <c r="J1126" s="10"/>
      <c r="K1126" s="10"/>
      <c r="L1126" s="10"/>
      <c r="M1126" s="23"/>
      <c r="N1126" s="23"/>
      <c r="O1126" s="23"/>
      <c r="P1126" s="23"/>
      <c r="Q1126" s="23"/>
      <c r="R1126" s="23"/>
      <c r="S1126" s="23"/>
      <c r="T1126" s="10"/>
      <c r="U1126" s="10"/>
      <c r="V1126" s="10"/>
      <c r="W1126" s="10"/>
      <c r="X1126" s="10"/>
      <c r="Y1126" s="10"/>
      <c r="Z1126" s="10"/>
      <c r="AA1126" s="10"/>
      <c r="AB1126" s="10"/>
      <c r="AC1126" s="10"/>
      <c r="AD1126" s="10"/>
      <c r="AE1126" s="10"/>
      <c r="AF1126" s="10"/>
      <c r="AG1126" s="10"/>
      <c r="AH1126" s="10"/>
      <c r="AI1126" s="10"/>
      <c r="AJ1126" s="10"/>
      <c r="AK1126" s="10"/>
      <c r="AL1126" s="10"/>
      <c r="AM1126" s="10"/>
      <c r="AN1126" s="10"/>
      <c r="AO1126" s="10"/>
      <c r="AP1126" s="10"/>
      <c r="AQ1126" s="10"/>
      <c r="AR1126" s="10"/>
      <c r="AS1126" s="10"/>
      <c r="AT1126" s="10"/>
      <c r="AU1126" s="10"/>
    </row>
    <row r="1127" spans="7:47" ht="12.75">
      <c r="G1127" s="9"/>
      <c r="H1127" s="10"/>
      <c r="I1127" s="10"/>
      <c r="J1127" s="10"/>
      <c r="K1127" s="10"/>
      <c r="L1127" s="10"/>
      <c r="M1127" s="23"/>
      <c r="N1127" s="23"/>
      <c r="O1127" s="23"/>
      <c r="P1127" s="23"/>
      <c r="Q1127" s="23"/>
      <c r="R1127" s="23"/>
      <c r="S1127" s="23"/>
      <c r="T1127" s="10"/>
      <c r="U1127" s="10"/>
      <c r="V1127" s="10"/>
      <c r="W1127" s="10"/>
      <c r="X1127" s="10"/>
      <c r="Y1127" s="10"/>
      <c r="Z1127" s="10"/>
      <c r="AA1127" s="10"/>
      <c r="AB1127" s="10"/>
      <c r="AC1127" s="10"/>
      <c r="AD1127" s="10"/>
      <c r="AE1127" s="10"/>
      <c r="AF1127" s="10"/>
      <c r="AG1127" s="10"/>
      <c r="AH1127" s="10"/>
      <c r="AI1127" s="10"/>
      <c r="AJ1127" s="10"/>
      <c r="AK1127" s="10"/>
      <c r="AL1127" s="10"/>
      <c r="AM1127" s="10"/>
      <c r="AN1127" s="10"/>
      <c r="AO1127" s="10"/>
      <c r="AP1127" s="10"/>
      <c r="AQ1127" s="10"/>
      <c r="AR1127" s="10"/>
      <c r="AS1127" s="10"/>
      <c r="AT1127" s="10"/>
      <c r="AU1127" s="10"/>
    </row>
    <row r="1128" spans="7:47" ht="12.75">
      <c r="G1128" s="9"/>
      <c r="H1128" s="10"/>
      <c r="I1128" s="10"/>
      <c r="J1128" s="10"/>
      <c r="K1128" s="10"/>
      <c r="L1128" s="10"/>
      <c r="M1128" s="23"/>
      <c r="N1128" s="23"/>
      <c r="O1128" s="23"/>
      <c r="P1128" s="23"/>
      <c r="Q1128" s="23"/>
      <c r="R1128" s="23"/>
      <c r="S1128" s="23"/>
      <c r="T1128" s="10"/>
      <c r="U1128" s="10"/>
      <c r="V1128" s="10"/>
      <c r="W1128" s="10"/>
      <c r="X1128" s="10"/>
      <c r="Y1128" s="10"/>
      <c r="Z1128" s="10"/>
      <c r="AA1128" s="10"/>
      <c r="AB1128" s="10"/>
      <c r="AC1128" s="10"/>
      <c r="AD1128" s="10"/>
      <c r="AE1128" s="10"/>
      <c r="AF1128" s="10"/>
      <c r="AG1128" s="10"/>
      <c r="AH1128" s="10"/>
      <c r="AI1128" s="10"/>
      <c r="AJ1128" s="10"/>
      <c r="AK1128" s="10"/>
      <c r="AL1128" s="10"/>
      <c r="AM1128" s="10"/>
      <c r="AN1128" s="10"/>
      <c r="AO1128" s="10"/>
      <c r="AP1128" s="10"/>
      <c r="AQ1128" s="10"/>
      <c r="AR1128" s="10"/>
      <c r="AS1128" s="10"/>
      <c r="AT1128" s="10"/>
      <c r="AU1128" s="10"/>
    </row>
    <row r="1129" spans="7:47" ht="12.75">
      <c r="G1129" s="9"/>
      <c r="H1129" s="10"/>
      <c r="I1129" s="10"/>
      <c r="J1129" s="10"/>
      <c r="K1129" s="10"/>
      <c r="L1129" s="10"/>
      <c r="M1129" s="23"/>
      <c r="N1129" s="23"/>
      <c r="O1129" s="23"/>
      <c r="P1129" s="23"/>
      <c r="Q1129" s="23"/>
      <c r="R1129" s="23"/>
      <c r="S1129" s="23"/>
      <c r="T1129" s="10"/>
      <c r="U1129" s="10"/>
      <c r="V1129" s="10"/>
      <c r="W1129" s="10"/>
      <c r="X1129" s="10"/>
      <c r="Y1129" s="10"/>
      <c r="Z1129" s="10"/>
      <c r="AA1129" s="10"/>
      <c r="AB1129" s="10"/>
      <c r="AC1129" s="10"/>
      <c r="AD1129" s="10"/>
      <c r="AE1129" s="10"/>
      <c r="AF1129" s="10"/>
      <c r="AG1129" s="10"/>
      <c r="AH1129" s="10"/>
      <c r="AI1129" s="10"/>
      <c r="AJ1129" s="10"/>
      <c r="AK1129" s="10"/>
      <c r="AL1129" s="10"/>
      <c r="AM1129" s="10"/>
      <c r="AN1129" s="10"/>
      <c r="AO1129" s="10"/>
      <c r="AP1129" s="10"/>
      <c r="AQ1129" s="10"/>
      <c r="AR1129" s="10"/>
      <c r="AS1129" s="10"/>
      <c r="AT1129" s="10"/>
      <c r="AU1129" s="10"/>
    </row>
    <row r="1130" spans="7:47" ht="12.75">
      <c r="G1130" s="9"/>
      <c r="H1130" s="10"/>
      <c r="I1130" s="10"/>
      <c r="J1130" s="10"/>
      <c r="K1130" s="10"/>
      <c r="L1130" s="10"/>
      <c r="M1130" s="23"/>
      <c r="N1130" s="23"/>
      <c r="O1130" s="23"/>
      <c r="P1130" s="23"/>
      <c r="Q1130" s="23"/>
      <c r="R1130" s="23"/>
      <c r="S1130" s="23"/>
      <c r="T1130" s="10"/>
      <c r="U1130" s="10"/>
      <c r="V1130" s="10"/>
      <c r="W1130" s="10"/>
      <c r="X1130" s="10"/>
      <c r="Y1130" s="10"/>
      <c r="Z1130" s="10"/>
      <c r="AA1130" s="10"/>
      <c r="AB1130" s="10"/>
      <c r="AC1130" s="10"/>
      <c r="AD1130" s="10"/>
      <c r="AE1130" s="10"/>
      <c r="AF1130" s="10"/>
      <c r="AG1130" s="10"/>
      <c r="AH1130" s="10"/>
      <c r="AI1130" s="10"/>
      <c r="AJ1130" s="10"/>
      <c r="AK1130" s="10"/>
      <c r="AL1130" s="10"/>
      <c r="AM1130" s="10"/>
      <c r="AN1130" s="10"/>
      <c r="AO1130" s="10"/>
      <c r="AP1130" s="10"/>
      <c r="AQ1130" s="10"/>
      <c r="AR1130" s="10"/>
      <c r="AS1130" s="10"/>
      <c r="AT1130" s="10"/>
      <c r="AU1130" s="10"/>
    </row>
    <row r="1131" spans="7:47" ht="12.75">
      <c r="G1131" s="9"/>
      <c r="H1131" s="10"/>
      <c r="I1131" s="10"/>
      <c r="J1131" s="10"/>
      <c r="K1131" s="10"/>
      <c r="L1131" s="10"/>
      <c r="M1131" s="23"/>
      <c r="N1131" s="23"/>
      <c r="O1131" s="23"/>
      <c r="P1131" s="23"/>
      <c r="Q1131" s="23"/>
      <c r="R1131" s="23"/>
      <c r="S1131" s="23"/>
      <c r="T1131" s="10"/>
      <c r="U1131" s="10"/>
      <c r="V1131" s="10"/>
      <c r="W1131" s="10"/>
      <c r="X1131" s="10"/>
      <c r="Y1131" s="10"/>
      <c r="Z1131" s="10"/>
      <c r="AA1131" s="10"/>
      <c r="AB1131" s="10"/>
      <c r="AC1131" s="10"/>
      <c r="AD1131" s="10"/>
      <c r="AE1131" s="10"/>
      <c r="AF1131" s="10"/>
      <c r="AG1131" s="10"/>
      <c r="AH1131" s="10"/>
      <c r="AI1131" s="10"/>
      <c r="AJ1131" s="10"/>
      <c r="AK1131" s="10"/>
      <c r="AL1131" s="10"/>
      <c r="AM1131" s="10"/>
      <c r="AN1131" s="10"/>
      <c r="AO1131" s="10"/>
      <c r="AP1131" s="10"/>
      <c r="AQ1131" s="10"/>
      <c r="AR1131" s="10"/>
      <c r="AS1131" s="10"/>
      <c r="AT1131" s="10"/>
      <c r="AU1131" s="10"/>
    </row>
    <row r="1132" spans="7:47" ht="12.75">
      <c r="G1132" s="9"/>
      <c r="H1132" s="10"/>
      <c r="I1132" s="10"/>
      <c r="J1132" s="10"/>
      <c r="K1132" s="10"/>
      <c r="L1132" s="10"/>
      <c r="M1132" s="23"/>
      <c r="N1132" s="23"/>
      <c r="O1132" s="23"/>
      <c r="P1132" s="23"/>
      <c r="Q1132" s="23"/>
      <c r="R1132" s="23"/>
      <c r="S1132" s="23"/>
      <c r="T1132" s="10"/>
      <c r="U1132" s="10"/>
      <c r="V1132" s="10"/>
      <c r="W1132" s="10"/>
      <c r="X1132" s="10"/>
      <c r="Y1132" s="10"/>
      <c r="Z1132" s="10"/>
      <c r="AA1132" s="10"/>
      <c r="AB1132" s="10"/>
      <c r="AC1132" s="10"/>
      <c r="AD1132" s="10"/>
      <c r="AE1132" s="10"/>
      <c r="AF1132" s="10"/>
      <c r="AG1132" s="10"/>
      <c r="AH1132" s="10"/>
      <c r="AI1132" s="10"/>
      <c r="AJ1132" s="10"/>
      <c r="AK1132" s="10"/>
      <c r="AL1132" s="10"/>
      <c r="AM1132" s="10"/>
      <c r="AN1132" s="10"/>
      <c r="AO1132" s="10"/>
      <c r="AP1132" s="10"/>
      <c r="AQ1132" s="10"/>
      <c r="AR1132" s="10"/>
      <c r="AS1132" s="10"/>
      <c r="AT1132" s="10"/>
      <c r="AU1132" s="10"/>
    </row>
    <row r="1133" spans="7:47" ht="12.75">
      <c r="G1133" s="9"/>
      <c r="H1133" s="10"/>
      <c r="I1133" s="10"/>
      <c r="J1133" s="10"/>
      <c r="K1133" s="10"/>
      <c r="L1133" s="10"/>
      <c r="M1133" s="23"/>
      <c r="N1133" s="23"/>
      <c r="O1133" s="23"/>
      <c r="P1133" s="23"/>
      <c r="Q1133" s="23"/>
      <c r="R1133" s="23"/>
      <c r="S1133" s="23"/>
      <c r="T1133" s="10"/>
      <c r="U1133" s="10"/>
      <c r="V1133" s="10"/>
      <c r="W1133" s="10"/>
      <c r="X1133" s="10"/>
      <c r="Y1133" s="10"/>
      <c r="Z1133" s="10"/>
      <c r="AA1133" s="10"/>
      <c r="AB1133" s="10"/>
      <c r="AC1133" s="10"/>
      <c r="AD1133" s="10"/>
      <c r="AE1133" s="10"/>
      <c r="AF1133" s="10"/>
      <c r="AG1133" s="10"/>
      <c r="AH1133" s="10"/>
      <c r="AI1133" s="10"/>
      <c r="AJ1133" s="10"/>
      <c r="AK1133" s="10"/>
      <c r="AL1133" s="10"/>
      <c r="AM1133" s="10"/>
      <c r="AN1133" s="10"/>
      <c r="AO1133" s="10"/>
      <c r="AP1133" s="10"/>
      <c r="AQ1133" s="10"/>
      <c r="AR1133" s="10"/>
      <c r="AS1133" s="10"/>
      <c r="AT1133" s="10"/>
      <c r="AU1133" s="10"/>
    </row>
    <row r="1134" spans="7:47" ht="12.75">
      <c r="G1134" s="9"/>
      <c r="H1134" s="10"/>
      <c r="I1134" s="10"/>
      <c r="J1134" s="10"/>
      <c r="K1134" s="10"/>
      <c r="L1134" s="10"/>
      <c r="M1134" s="23"/>
      <c r="N1134" s="23"/>
      <c r="O1134" s="23"/>
      <c r="P1134" s="23"/>
      <c r="Q1134" s="23"/>
      <c r="R1134" s="23"/>
      <c r="S1134" s="23"/>
      <c r="T1134" s="10"/>
      <c r="U1134" s="10"/>
      <c r="V1134" s="10"/>
      <c r="W1134" s="10"/>
      <c r="X1134" s="10"/>
      <c r="Y1134" s="10"/>
      <c r="Z1134" s="10"/>
      <c r="AA1134" s="10"/>
      <c r="AB1134" s="10"/>
      <c r="AC1134" s="10"/>
      <c r="AD1134" s="10"/>
      <c r="AE1134" s="10"/>
      <c r="AF1134" s="10"/>
      <c r="AG1134" s="10"/>
      <c r="AH1134" s="10"/>
      <c r="AI1134" s="10"/>
      <c r="AJ1134" s="10"/>
      <c r="AK1134" s="10"/>
      <c r="AL1134" s="10"/>
      <c r="AM1134" s="10"/>
      <c r="AN1134" s="10"/>
      <c r="AO1134" s="10"/>
      <c r="AP1134" s="10"/>
      <c r="AQ1134" s="10"/>
      <c r="AR1134" s="10"/>
      <c r="AS1134" s="10"/>
      <c r="AT1134" s="10"/>
      <c r="AU1134" s="10"/>
    </row>
    <row r="1135" spans="7:47" ht="12.75">
      <c r="G1135" s="9"/>
      <c r="H1135" s="10"/>
      <c r="I1135" s="10"/>
      <c r="J1135" s="10"/>
      <c r="K1135" s="10"/>
      <c r="L1135" s="10"/>
      <c r="M1135" s="23"/>
      <c r="N1135" s="23"/>
      <c r="O1135" s="23"/>
      <c r="P1135" s="23"/>
      <c r="Q1135" s="23"/>
      <c r="R1135" s="23"/>
      <c r="S1135" s="23"/>
      <c r="T1135" s="10"/>
      <c r="U1135" s="10"/>
      <c r="V1135" s="10"/>
      <c r="W1135" s="10"/>
      <c r="X1135" s="10"/>
      <c r="Y1135" s="10"/>
      <c r="Z1135" s="10"/>
      <c r="AA1135" s="10"/>
      <c r="AB1135" s="10"/>
      <c r="AC1135" s="10"/>
      <c r="AD1135" s="10"/>
      <c r="AE1135" s="10"/>
      <c r="AF1135" s="10"/>
      <c r="AG1135" s="10"/>
      <c r="AH1135" s="10"/>
      <c r="AI1135" s="10"/>
      <c r="AJ1135" s="10"/>
      <c r="AK1135" s="10"/>
      <c r="AL1135" s="10"/>
      <c r="AM1135" s="10"/>
      <c r="AN1135" s="10"/>
      <c r="AO1135" s="10"/>
      <c r="AP1135" s="10"/>
      <c r="AQ1135" s="10"/>
      <c r="AR1135" s="10"/>
      <c r="AS1135" s="10"/>
      <c r="AT1135" s="10"/>
      <c r="AU1135" s="10"/>
    </row>
    <row r="1136" spans="7:47" ht="12.75">
      <c r="G1136" s="9"/>
      <c r="H1136" s="10"/>
      <c r="I1136" s="10"/>
      <c r="J1136" s="10"/>
      <c r="K1136" s="10"/>
      <c r="L1136" s="10"/>
      <c r="M1136" s="23"/>
      <c r="N1136" s="23"/>
      <c r="O1136" s="23"/>
      <c r="P1136" s="23"/>
      <c r="Q1136" s="23"/>
      <c r="R1136" s="23"/>
      <c r="S1136" s="23"/>
      <c r="T1136" s="10"/>
      <c r="U1136" s="10"/>
      <c r="V1136" s="10"/>
      <c r="W1136" s="10"/>
      <c r="X1136" s="10"/>
      <c r="Y1136" s="10"/>
      <c r="Z1136" s="10"/>
      <c r="AA1136" s="10"/>
      <c r="AB1136" s="10"/>
      <c r="AC1136" s="10"/>
      <c r="AD1136" s="10"/>
      <c r="AE1136" s="10"/>
      <c r="AF1136" s="10"/>
      <c r="AG1136" s="10"/>
      <c r="AH1136" s="10"/>
      <c r="AI1136" s="10"/>
      <c r="AJ1136" s="10"/>
      <c r="AK1136" s="10"/>
      <c r="AL1136" s="10"/>
      <c r="AM1136" s="10"/>
      <c r="AN1136" s="10"/>
      <c r="AO1136" s="10"/>
      <c r="AP1136" s="10"/>
      <c r="AQ1136" s="10"/>
      <c r="AR1136" s="10"/>
      <c r="AS1136" s="10"/>
      <c r="AT1136" s="10"/>
      <c r="AU1136" s="10"/>
    </row>
    <row r="1137" spans="7:47" ht="12.75">
      <c r="G1137" s="9"/>
      <c r="H1137" s="10"/>
      <c r="I1137" s="10"/>
      <c r="J1137" s="10"/>
      <c r="K1137" s="10"/>
      <c r="L1137" s="10"/>
      <c r="M1137" s="23"/>
      <c r="N1137" s="23"/>
      <c r="O1137" s="23"/>
      <c r="P1137" s="23"/>
      <c r="Q1137" s="23"/>
      <c r="R1137" s="23"/>
      <c r="S1137" s="23"/>
      <c r="T1137" s="10"/>
      <c r="U1137" s="10"/>
      <c r="V1137" s="10"/>
      <c r="W1137" s="10"/>
      <c r="X1137" s="10"/>
      <c r="Y1137" s="10"/>
      <c r="Z1137" s="10"/>
      <c r="AA1137" s="10"/>
      <c r="AB1137" s="10"/>
      <c r="AC1137" s="10"/>
      <c r="AD1137" s="10"/>
      <c r="AE1137" s="10"/>
      <c r="AF1137" s="10"/>
      <c r="AG1137" s="10"/>
      <c r="AH1137" s="10"/>
      <c r="AI1137" s="10"/>
      <c r="AJ1137" s="10"/>
      <c r="AK1137" s="10"/>
      <c r="AL1137" s="10"/>
      <c r="AM1137" s="10"/>
      <c r="AN1137" s="10"/>
      <c r="AO1137" s="10"/>
      <c r="AP1137" s="10"/>
      <c r="AQ1137" s="10"/>
      <c r="AR1137" s="10"/>
      <c r="AS1137" s="10"/>
      <c r="AT1137" s="10"/>
      <c r="AU1137" s="10"/>
    </row>
    <row r="1138" spans="7:47" ht="12.75">
      <c r="G1138" s="9"/>
      <c r="H1138" s="10"/>
      <c r="I1138" s="10"/>
      <c r="J1138" s="10"/>
      <c r="K1138" s="10"/>
      <c r="L1138" s="10"/>
      <c r="M1138" s="23"/>
      <c r="N1138" s="23"/>
      <c r="O1138" s="23"/>
      <c r="P1138" s="23"/>
      <c r="Q1138" s="23"/>
      <c r="R1138" s="23"/>
      <c r="S1138" s="23"/>
      <c r="T1138" s="10"/>
      <c r="U1138" s="10"/>
      <c r="V1138" s="10"/>
      <c r="W1138" s="10"/>
      <c r="X1138" s="10"/>
      <c r="Y1138" s="10"/>
      <c r="Z1138" s="10"/>
      <c r="AA1138" s="10"/>
      <c r="AB1138" s="10"/>
      <c r="AC1138" s="10"/>
      <c r="AD1138" s="10"/>
      <c r="AE1138" s="10"/>
      <c r="AF1138" s="10"/>
      <c r="AG1138" s="10"/>
      <c r="AH1138" s="10"/>
      <c r="AI1138" s="10"/>
      <c r="AJ1138" s="10"/>
      <c r="AK1138" s="10"/>
      <c r="AL1138" s="10"/>
      <c r="AM1138" s="10"/>
      <c r="AN1138" s="10"/>
      <c r="AO1138" s="10"/>
      <c r="AP1138" s="10"/>
      <c r="AQ1138" s="10"/>
      <c r="AR1138" s="10"/>
      <c r="AS1138" s="10"/>
      <c r="AT1138" s="10"/>
      <c r="AU1138" s="10"/>
    </row>
    <row r="1139" spans="7:47" ht="12.75">
      <c r="G1139" s="9"/>
      <c r="H1139" s="10"/>
      <c r="I1139" s="10"/>
      <c r="J1139" s="10"/>
      <c r="K1139" s="10"/>
      <c r="L1139" s="10"/>
      <c r="M1139" s="23"/>
      <c r="N1139" s="23"/>
      <c r="O1139" s="23"/>
      <c r="P1139" s="23"/>
      <c r="Q1139" s="23"/>
      <c r="R1139" s="23"/>
      <c r="S1139" s="23"/>
      <c r="T1139" s="10"/>
      <c r="U1139" s="10"/>
      <c r="V1139" s="10"/>
      <c r="W1139" s="10"/>
      <c r="X1139" s="10"/>
      <c r="Y1139" s="10"/>
      <c r="Z1139" s="10"/>
      <c r="AA1139" s="10"/>
      <c r="AB1139" s="10"/>
      <c r="AC1139" s="10"/>
      <c r="AD1139" s="10"/>
      <c r="AE1139" s="10"/>
      <c r="AF1139" s="10"/>
      <c r="AG1139" s="10"/>
      <c r="AH1139" s="10"/>
      <c r="AI1139" s="10"/>
      <c r="AJ1139" s="10"/>
      <c r="AK1139" s="10"/>
      <c r="AL1139" s="10"/>
      <c r="AM1139" s="10"/>
      <c r="AN1139" s="10"/>
      <c r="AO1139" s="10"/>
      <c r="AP1139" s="10"/>
      <c r="AQ1139" s="10"/>
      <c r="AR1139" s="10"/>
      <c r="AS1139" s="10"/>
      <c r="AT1139" s="10"/>
      <c r="AU1139" s="10"/>
    </row>
    <row r="1140" spans="7:47" ht="12.75">
      <c r="G1140" s="9"/>
      <c r="H1140" s="10"/>
      <c r="I1140" s="10"/>
      <c r="J1140" s="10"/>
      <c r="K1140" s="10"/>
      <c r="L1140" s="10"/>
      <c r="M1140" s="23"/>
      <c r="N1140" s="23"/>
      <c r="O1140" s="23"/>
      <c r="P1140" s="23"/>
      <c r="Q1140" s="23"/>
      <c r="R1140" s="23"/>
      <c r="S1140" s="23"/>
      <c r="T1140" s="10"/>
      <c r="U1140" s="10"/>
      <c r="V1140" s="10"/>
      <c r="W1140" s="10"/>
      <c r="X1140" s="10"/>
      <c r="Y1140" s="10"/>
      <c r="Z1140" s="10"/>
      <c r="AA1140" s="10"/>
      <c r="AB1140" s="10"/>
      <c r="AC1140" s="10"/>
      <c r="AD1140" s="10"/>
      <c r="AE1140" s="10"/>
      <c r="AF1140" s="10"/>
      <c r="AG1140" s="10"/>
      <c r="AH1140" s="10"/>
      <c r="AI1140" s="10"/>
      <c r="AJ1140" s="10"/>
      <c r="AK1140" s="10"/>
      <c r="AL1140" s="10"/>
      <c r="AM1140" s="10"/>
      <c r="AN1140" s="10"/>
      <c r="AO1140" s="10"/>
      <c r="AP1140" s="10"/>
      <c r="AQ1140" s="10"/>
      <c r="AR1140" s="10"/>
      <c r="AS1140" s="10"/>
      <c r="AT1140" s="10"/>
      <c r="AU1140" s="10"/>
    </row>
    <row r="1141" spans="7:47" ht="12.75">
      <c r="G1141" s="9"/>
      <c r="H1141" s="10"/>
      <c r="I1141" s="10"/>
      <c r="J1141" s="10"/>
      <c r="K1141" s="10"/>
      <c r="L1141" s="10"/>
      <c r="M1141" s="23"/>
      <c r="N1141" s="23"/>
      <c r="O1141" s="23"/>
      <c r="P1141" s="23"/>
      <c r="Q1141" s="23"/>
      <c r="R1141" s="23"/>
      <c r="S1141" s="23"/>
      <c r="T1141" s="10"/>
      <c r="U1141" s="10"/>
      <c r="V1141" s="10"/>
      <c r="W1141" s="10"/>
      <c r="X1141" s="10"/>
      <c r="Y1141" s="10"/>
      <c r="Z1141" s="10"/>
      <c r="AA1141" s="10"/>
      <c r="AB1141" s="10"/>
      <c r="AC1141" s="10"/>
      <c r="AD1141" s="10"/>
      <c r="AE1141" s="10"/>
      <c r="AF1141" s="10"/>
      <c r="AG1141" s="10"/>
      <c r="AH1141" s="10"/>
      <c r="AI1141" s="10"/>
      <c r="AJ1141" s="10"/>
      <c r="AK1141" s="10"/>
      <c r="AL1141" s="10"/>
      <c r="AM1141" s="10"/>
      <c r="AN1141" s="10"/>
      <c r="AO1141" s="10"/>
      <c r="AP1141" s="10"/>
      <c r="AQ1141" s="10"/>
      <c r="AR1141" s="10"/>
      <c r="AS1141" s="10"/>
      <c r="AT1141" s="10"/>
      <c r="AU1141" s="10"/>
    </row>
    <row r="1142" spans="7:47" ht="12.75">
      <c r="G1142" s="9"/>
      <c r="H1142" s="10"/>
      <c r="I1142" s="10"/>
      <c r="J1142" s="10"/>
      <c r="K1142" s="10"/>
      <c r="L1142" s="10"/>
      <c r="M1142" s="23"/>
      <c r="N1142" s="23"/>
      <c r="O1142" s="23"/>
      <c r="P1142" s="23"/>
      <c r="Q1142" s="23"/>
      <c r="R1142" s="23"/>
      <c r="S1142" s="23"/>
      <c r="T1142" s="10"/>
      <c r="U1142" s="10"/>
      <c r="V1142" s="10"/>
      <c r="W1142" s="10"/>
      <c r="X1142" s="10"/>
      <c r="Y1142" s="10"/>
      <c r="Z1142" s="10"/>
      <c r="AA1142" s="10"/>
      <c r="AB1142" s="10"/>
      <c r="AC1142" s="10"/>
      <c r="AD1142" s="10"/>
      <c r="AE1142" s="10"/>
      <c r="AF1142" s="10"/>
      <c r="AG1142" s="10"/>
      <c r="AH1142" s="10"/>
      <c r="AI1142" s="10"/>
      <c r="AJ1142" s="10"/>
      <c r="AK1142" s="10"/>
      <c r="AL1142" s="10"/>
      <c r="AM1142" s="10"/>
      <c r="AN1142" s="10"/>
      <c r="AO1142" s="10"/>
      <c r="AP1142" s="10"/>
      <c r="AQ1142" s="10"/>
      <c r="AR1142" s="10"/>
      <c r="AS1142" s="10"/>
      <c r="AT1142" s="10"/>
      <c r="AU1142" s="10"/>
    </row>
    <row r="1143" spans="7:47" ht="12.75">
      <c r="G1143" s="9"/>
      <c r="H1143" s="10"/>
      <c r="I1143" s="10"/>
      <c r="J1143" s="10"/>
      <c r="K1143" s="10"/>
      <c r="L1143" s="10"/>
      <c r="M1143" s="23"/>
      <c r="N1143" s="23"/>
      <c r="O1143" s="23"/>
      <c r="P1143" s="23"/>
      <c r="Q1143" s="23"/>
      <c r="R1143" s="23"/>
      <c r="S1143" s="23"/>
      <c r="T1143" s="10"/>
      <c r="U1143" s="10"/>
      <c r="V1143" s="10"/>
      <c r="W1143" s="10"/>
      <c r="X1143" s="10"/>
      <c r="Y1143" s="10"/>
      <c r="Z1143" s="10"/>
      <c r="AA1143" s="10"/>
      <c r="AB1143" s="10"/>
      <c r="AC1143" s="10"/>
      <c r="AD1143" s="10"/>
      <c r="AE1143" s="10"/>
      <c r="AF1143" s="10"/>
      <c r="AG1143" s="10"/>
      <c r="AH1143" s="10"/>
      <c r="AI1143" s="10"/>
      <c r="AJ1143" s="10"/>
      <c r="AK1143" s="10"/>
      <c r="AL1143" s="10"/>
      <c r="AM1143" s="10"/>
      <c r="AN1143" s="10"/>
      <c r="AO1143" s="10"/>
      <c r="AP1143" s="10"/>
      <c r="AQ1143" s="10"/>
      <c r="AR1143" s="10"/>
      <c r="AS1143" s="10"/>
      <c r="AT1143" s="10"/>
      <c r="AU1143" s="10"/>
    </row>
    <row r="1144" spans="7:47" ht="12.75">
      <c r="G1144" s="9"/>
      <c r="H1144" s="10"/>
      <c r="I1144" s="10"/>
      <c r="J1144" s="10"/>
      <c r="K1144" s="10"/>
      <c r="L1144" s="10"/>
      <c r="M1144" s="23"/>
      <c r="N1144" s="23"/>
      <c r="O1144" s="23"/>
      <c r="P1144" s="23"/>
      <c r="Q1144" s="23"/>
      <c r="R1144" s="23"/>
      <c r="S1144" s="23"/>
      <c r="T1144" s="10"/>
      <c r="U1144" s="10"/>
      <c r="V1144" s="10"/>
      <c r="W1144" s="10"/>
      <c r="X1144" s="10"/>
      <c r="Y1144" s="10"/>
      <c r="Z1144" s="10"/>
      <c r="AA1144" s="10"/>
      <c r="AB1144" s="10"/>
      <c r="AC1144" s="10"/>
      <c r="AD1144" s="10"/>
      <c r="AE1144" s="10"/>
      <c r="AF1144" s="10"/>
      <c r="AG1144" s="10"/>
      <c r="AH1144" s="10"/>
      <c r="AI1144" s="10"/>
      <c r="AJ1144" s="10"/>
      <c r="AK1144" s="10"/>
      <c r="AL1144" s="10"/>
      <c r="AM1144" s="10"/>
      <c r="AN1144" s="10"/>
      <c r="AO1144" s="10"/>
      <c r="AP1144" s="10"/>
      <c r="AQ1144" s="10"/>
      <c r="AR1144" s="10"/>
      <c r="AS1144" s="10"/>
      <c r="AT1144" s="10"/>
      <c r="AU1144" s="10"/>
    </row>
    <row r="1145" spans="7:47" ht="12.75">
      <c r="G1145" s="9"/>
      <c r="H1145" s="10"/>
      <c r="I1145" s="10"/>
      <c r="J1145" s="10"/>
      <c r="K1145" s="10"/>
      <c r="L1145" s="10"/>
      <c r="M1145" s="23"/>
      <c r="N1145" s="23"/>
      <c r="O1145" s="23"/>
      <c r="P1145" s="23"/>
      <c r="Q1145" s="23"/>
      <c r="R1145" s="23"/>
      <c r="S1145" s="23"/>
      <c r="T1145" s="10"/>
      <c r="U1145" s="10"/>
      <c r="V1145" s="10"/>
      <c r="W1145" s="10"/>
      <c r="X1145" s="10"/>
      <c r="Y1145" s="10"/>
      <c r="Z1145" s="10"/>
      <c r="AA1145" s="10"/>
      <c r="AB1145" s="10"/>
      <c r="AC1145" s="10"/>
      <c r="AD1145" s="10"/>
      <c r="AE1145" s="10"/>
      <c r="AF1145" s="10"/>
      <c r="AG1145" s="10"/>
      <c r="AH1145" s="10"/>
      <c r="AI1145" s="10"/>
      <c r="AJ1145" s="10"/>
      <c r="AK1145" s="10"/>
      <c r="AL1145" s="10"/>
      <c r="AM1145" s="10"/>
      <c r="AN1145" s="10"/>
      <c r="AO1145" s="10"/>
      <c r="AP1145" s="10"/>
      <c r="AQ1145" s="10"/>
      <c r="AR1145" s="10"/>
      <c r="AS1145" s="10"/>
      <c r="AT1145" s="10"/>
      <c r="AU1145" s="10"/>
    </row>
    <row r="1146" spans="7:47" ht="12.75">
      <c r="G1146" s="9"/>
      <c r="H1146" s="10"/>
      <c r="I1146" s="10"/>
      <c r="J1146" s="10"/>
      <c r="K1146" s="10"/>
      <c r="L1146" s="10"/>
      <c r="M1146" s="23"/>
      <c r="N1146" s="23"/>
      <c r="O1146" s="23"/>
      <c r="P1146" s="23"/>
      <c r="Q1146" s="23"/>
      <c r="R1146" s="23"/>
      <c r="S1146" s="23"/>
      <c r="T1146" s="10"/>
      <c r="U1146" s="10"/>
      <c r="V1146" s="10"/>
      <c r="W1146" s="10"/>
      <c r="X1146" s="10"/>
      <c r="Y1146" s="10"/>
      <c r="Z1146" s="10"/>
      <c r="AA1146" s="10"/>
      <c r="AB1146" s="10"/>
      <c r="AC1146" s="10"/>
      <c r="AD1146" s="10"/>
      <c r="AE1146" s="10"/>
      <c r="AF1146" s="10"/>
      <c r="AG1146" s="10"/>
      <c r="AH1146" s="10"/>
      <c r="AI1146" s="10"/>
      <c r="AJ1146" s="10"/>
      <c r="AK1146" s="10"/>
      <c r="AL1146" s="10"/>
      <c r="AM1146" s="10"/>
      <c r="AN1146" s="10"/>
      <c r="AO1146" s="10"/>
      <c r="AP1146" s="10"/>
      <c r="AQ1146" s="10"/>
      <c r="AR1146" s="10"/>
      <c r="AS1146" s="10"/>
      <c r="AT1146" s="10"/>
      <c r="AU1146" s="10"/>
    </row>
    <row r="1147" spans="7:47" ht="12.75">
      <c r="G1147" s="9"/>
      <c r="H1147" s="10"/>
      <c r="I1147" s="10"/>
      <c r="J1147" s="10"/>
      <c r="K1147" s="10"/>
      <c r="L1147" s="10"/>
      <c r="M1147" s="23"/>
      <c r="N1147" s="23"/>
      <c r="O1147" s="23"/>
      <c r="P1147" s="23"/>
      <c r="Q1147" s="23"/>
      <c r="R1147" s="23"/>
      <c r="S1147" s="23"/>
      <c r="T1147" s="10"/>
      <c r="U1147" s="10"/>
      <c r="V1147" s="10"/>
      <c r="W1147" s="10"/>
      <c r="X1147" s="10"/>
      <c r="Y1147" s="10"/>
      <c r="Z1147" s="10"/>
      <c r="AA1147" s="10"/>
      <c r="AB1147" s="10"/>
      <c r="AC1147" s="10"/>
      <c r="AD1147" s="10"/>
      <c r="AE1147" s="10"/>
      <c r="AF1147" s="10"/>
      <c r="AG1147" s="10"/>
      <c r="AH1147" s="10"/>
      <c r="AI1147" s="10"/>
      <c r="AJ1147" s="10"/>
      <c r="AK1147" s="10"/>
      <c r="AL1147" s="10"/>
      <c r="AM1147" s="10"/>
      <c r="AN1147" s="10"/>
      <c r="AO1147" s="10"/>
      <c r="AP1147" s="10"/>
      <c r="AQ1147" s="10"/>
      <c r="AR1147" s="10"/>
      <c r="AS1147" s="10"/>
      <c r="AT1147" s="10"/>
      <c r="AU1147" s="10"/>
    </row>
    <row r="1148" spans="7:47" ht="12.75">
      <c r="G1148" s="9"/>
      <c r="H1148" s="10"/>
      <c r="I1148" s="10"/>
      <c r="J1148" s="10"/>
      <c r="K1148" s="10"/>
      <c r="L1148" s="10"/>
      <c r="M1148" s="23"/>
      <c r="N1148" s="23"/>
      <c r="O1148" s="23"/>
      <c r="P1148" s="23"/>
      <c r="Q1148" s="23"/>
      <c r="R1148" s="23"/>
      <c r="S1148" s="23"/>
      <c r="T1148" s="10"/>
      <c r="U1148" s="10"/>
      <c r="V1148" s="10"/>
      <c r="W1148" s="10"/>
      <c r="X1148" s="10"/>
      <c r="Y1148" s="10"/>
      <c r="Z1148" s="10"/>
      <c r="AA1148" s="10"/>
      <c r="AB1148" s="10"/>
      <c r="AC1148" s="10"/>
      <c r="AD1148" s="10"/>
      <c r="AE1148" s="10"/>
      <c r="AF1148" s="10"/>
      <c r="AG1148" s="10"/>
      <c r="AH1148" s="10"/>
      <c r="AI1148" s="10"/>
      <c r="AJ1148" s="10"/>
      <c r="AK1148" s="10"/>
      <c r="AL1148" s="10"/>
      <c r="AM1148" s="10"/>
      <c r="AN1148" s="10"/>
      <c r="AO1148" s="10"/>
      <c r="AP1148" s="10"/>
      <c r="AQ1148" s="10"/>
      <c r="AR1148" s="10"/>
      <c r="AS1148" s="10"/>
      <c r="AT1148" s="10"/>
      <c r="AU1148" s="10"/>
    </row>
    <row r="1149" spans="7:47" ht="12.75">
      <c r="G1149" s="9"/>
      <c r="H1149" s="10"/>
      <c r="I1149" s="10"/>
      <c r="J1149" s="10"/>
      <c r="K1149" s="10"/>
      <c r="L1149" s="10"/>
      <c r="M1149" s="23"/>
      <c r="N1149" s="23"/>
      <c r="O1149" s="23"/>
      <c r="P1149" s="23"/>
      <c r="Q1149" s="23"/>
      <c r="R1149" s="23"/>
      <c r="S1149" s="23"/>
      <c r="T1149" s="10"/>
      <c r="U1149" s="10"/>
      <c r="V1149" s="10"/>
      <c r="W1149" s="10"/>
      <c r="X1149" s="10"/>
      <c r="Y1149" s="10"/>
      <c r="Z1149" s="10"/>
      <c r="AA1149" s="10"/>
      <c r="AB1149" s="10"/>
      <c r="AC1149" s="10"/>
      <c r="AD1149" s="10"/>
      <c r="AE1149" s="10"/>
      <c r="AF1149" s="10"/>
      <c r="AG1149" s="10"/>
      <c r="AH1149" s="10"/>
      <c r="AI1149" s="10"/>
      <c r="AJ1149" s="10"/>
      <c r="AK1149" s="10"/>
      <c r="AL1149" s="10"/>
      <c r="AM1149" s="10"/>
      <c r="AN1149" s="10"/>
      <c r="AO1149" s="10"/>
      <c r="AP1149" s="10"/>
      <c r="AQ1149" s="10"/>
      <c r="AR1149" s="10"/>
      <c r="AS1149" s="10"/>
      <c r="AT1149" s="10"/>
      <c r="AU1149" s="10"/>
    </row>
    <row r="1150" spans="7:47" ht="12.75">
      <c r="G1150" s="9"/>
      <c r="H1150" s="10"/>
      <c r="I1150" s="10"/>
      <c r="J1150" s="10"/>
      <c r="K1150" s="10"/>
      <c r="L1150" s="10"/>
      <c r="M1150" s="23"/>
      <c r="N1150" s="23"/>
      <c r="O1150" s="23"/>
      <c r="P1150" s="23"/>
      <c r="Q1150" s="23"/>
      <c r="R1150" s="23"/>
      <c r="S1150" s="23"/>
      <c r="T1150" s="10"/>
      <c r="U1150" s="10"/>
      <c r="V1150" s="10"/>
      <c r="W1150" s="10"/>
      <c r="X1150" s="10"/>
      <c r="Y1150" s="10"/>
      <c r="Z1150" s="10"/>
      <c r="AA1150" s="10"/>
      <c r="AB1150" s="10"/>
      <c r="AC1150" s="10"/>
      <c r="AD1150" s="10"/>
      <c r="AE1150" s="10"/>
      <c r="AF1150" s="10"/>
      <c r="AG1150" s="10"/>
      <c r="AH1150" s="10"/>
      <c r="AI1150" s="10"/>
      <c r="AJ1150" s="10"/>
      <c r="AK1150" s="10"/>
      <c r="AL1150" s="10"/>
      <c r="AM1150" s="10"/>
      <c r="AN1150" s="10"/>
      <c r="AO1150" s="10"/>
      <c r="AP1150" s="10"/>
      <c r="AQ1150" s="10"/>
      <c r="AR1150" s="10"/>
      <c r="AS1150" s="10"/>
      <c r="AT1150" s="10"/>
      <c r="AU1150" s="10"/>
    </row>
    <row r="1151" spans="7:47" ht="12.75">
      <c r="G1151" s="9"/>
      <c r="H1151" s="10"/>
      <c r="I1151" s="10"/>
      <c r="J1151" s="10"/>
      <c r="K1151" s="10"/>
      <c r="L1151" s="10"/>
      <c r="M1151" s="23"/>
      <c r="N1151" s="23"/>
      <c r="O1151" s="23"/>
      <c r="P1151" s="23"/>
      <c r="Q1151" s="23"/>
      <c r="R1151" s="23"/>
      <c r="S1151" s="23"/>
      <c r="T1151" s="10"/>
      <c r="U1151" s="10"/>
      <c r="V1151" s="10"/>
      <c r="W1151" s="10"/>
      <c r="X1151" s="10"/>
      <c r="Y1151" s="10"/>
      <c r="Z1151" s="10"/>
      <c r="AA1151" s="10"/>
      <c r="AB1151" s="10"/>
      <c r="AC1151" s="10"/>
      <c r="AD1151" s="10"/>
      <c r="AE1151" s="10"/>
      <c r="AF1151" s="10"/>
      <c r="AG1151" s="10"/>
      <c r="AH1151" s="10"/>
      <c r="AI1151" s="10"/>
      <c r="AJ1151" s="10"/>
      <c r="AK1151" s="10"/>
      <c r="AL1151" s="10"/>
      <c r="AM1151" s="10"/>
      <c r="AN1151" s="10"/>
      <c r="AO1151" s="10"/>
      <c r="AP1151" s="10"/>
      <c r="AQ1151" s="10"/>
      <c r="AR1151" s="10"/>
      <c r="AS1151" s="10"/>
      <c r="AT1151" s="10"/>
      <c r="AU1151" s="10"/>
    </row>
    <row r="1152" spans="7:47" ht="12.75">
      <c r="G1152" s="9"/>
      <c r="H1152" s="10"/>
      <c r="I1152" s="10"/>
      <c r="J1152" s="10"/>
      <c r="K1152" s="10"/>
      <c r="L1152" s="10"/>
      <c r="M1152" s="23"/>
      <c r="N1152" s="23"/>
      <c r="O1152" s="23"/>
      <c r="P1152" s="23"/>
      <c r="Q1152" s="23"/>
      <c r="R1152" s="23"/>
      <c r="S1152" s="23"/>
      <c r="T1152" s="10"/>
      <c r="U1152" s="10"/>
      <c r="V1152" s="10"/>
      <c r="W1152" s="10"/>
      <c r="X1152" s="10"/>
      <c r="Y1152" s="10"/>
      <c r="Z1152" s="10"/>
      <c r="AA1152" s="10"/>
      <c r="AB1152" s="10"/>
      <c r="AC1152" s="10"/>
      <c r="AD1152" s="10"/>
      <c r="AE1152" s="10"/>
      <c r="AF1152" s="10"/>
      <c r="AG1152" s="10"/>
      <c r="AH1152" s="10"/>
      <c r="AI1152" s="10"/>
      <c r="AJ1152" s="10"/>
      <c r="AK1152" s="10"/>
      <c r="AL1152" s="10"/>
      <c r="AM1152" s="10"/>
      <c r="AN1152" s="10"/>
      <c r="AO1152" s="10"/>
      <c r="AP1152" s="10"/>
      <c r="AQ1152" s="10"/>
      <c r="AR1152" s="10"/>
      <c r="AS1152" s="10"/>
      <c r="AT1152" s="10"/>
      <c r="AU1152" s="10"/>
    </row>
    <row r="1153" spans="7:47" ht="12.75">
      <c r="G1153" s="9"/>
      <c r="H1153" s="10"/>
      <c r="I1153" s="10"/>
      <c r="J1153" s="10"/>
      <c r="K1153" s="10"/>
      <c r="L1153" s="10"/>
      <c r="M1153" s="23"/>
      <c r="N1153" s="23"/>
      <c r="O1153" s="23"/>
      <c r="P1153" s="23"/>
      <c r="Q1153" s="23"/>
      <c r="R1153" s="23"/>
      <c r="S1153" s="23"/>
      <c r="T1153" s="10"/>
      <c r="U1153" s="10"/>
      <c r="V1153" s="10"/>
      <c r="W1153" s="10"/>
      <c r="X1153" s="10"/>
      <c r="Y1153" s="10"/>
      <c r="Z1153" s="10"/>
      <c r="AA1153" s="10"/>
      <c r="AB1153" s="10"/>
      <c r="AC1153" s="10"/>
      <c r="AD1153" s="10"/>
      <c r="AE1153" s="10"/>
      <c r="AF1153" s="10"/>
      <c r="AG1153" s="10"/>
      <c r="AH1153" s="10"/>
      <c r="AI1153" s="10"/>
      <c r="AJ1153" s="10"/>
      <c r="AK1153" s="10"/>
      <c r="AL1153" s="10"/>
      <c r="AM1153" s="10"/>
      <c r="AN1153" s="10"/>
      <c r="AO1153" s="10"/>
      <c r="AP1153" s="10"/>
      <c r="AQ1153" s="10"/>
      <c r="AR1153" s="10"/>
      <c r="AS1153" s="10"/>
      <c r="AT1153" s="10"/>
      <c r="AU1153" s="10"/>
    </row>
    <row r="1154" spans="7:47" ht="12.75">
      <c r="G1154" s="9"/>
      <c r="H1154" s="10"/>
      <c r="I1154" s="10"/>
      <c r="J1154" s="10"/>
      <c r="K1154" s="10"/>
      <c r="L1154" s="10"/>
      <c r="M1154" s="23"/>
      <c r="N1154" s="23"/>
      <c r="O1154" s="23"/>
      <c r="P1154" s="23"/>
      <c r="Q1154" s="23"/>
      <c r="R1154" s="23"/>
      <c r="S1154" s="23"/>
      <c r="T1154" s="10"/>
      <c r="U1154" s="10"/>
      <c r="V1154" s="10"/>
      <c r="W1154" s="10"/>
      <c r="X1154" s="10"/>
      <c r="Y1154" s="10"/>
      <c r="Z1154" s="10"/>
      <c r="AA1154" s="10"/>
      <c r="AB1154" s="10"/>
      <c r="AC1154" s="10"/>
      <c r="AD1154" s="10"/>
      <c r="AE1154" s="10"/>
      <c r="AF1154" s="10"/>
      <c r="AG1154" s="10"/>
      <c r="AH1154" s="10"/>
      <c r="AI1154" s="10"/>
      <c r="AJ1154" s="10"/>
      <c r="AK1154" s="10"/>
      <c r="AL1154" s="10"/>
      <c r="AM1154" s="10"/>
      <c r="AN1154" s="10"/>
      <c r="AO1154" s="10"/>
      <c r="AP1154" s="10"/>
      <c r="AQ1154" s="10"/>
      <c r="AR1154" s="10"/>
      <c r="AS1154" s="10"/>
      <c r="AT1154" s="10"/>
      <c r="AU1154" s="10"/>
    </row>
    <row r="1155" spans="7:47" ht="12.75">
      <c r="G1155" s="9"/>
      <c r="H1155" s="10"/>
      <c r="I1155" s="10"/>
      <c r="J1155" s="10"/>
      <c r="K1155" s="10"/>
      <c r="L1155" s="10"/>
      <c r="M1155" s="23"/>
      <c r="N1155" s="23"/>
      <c r="O1155" s="23"/>
      <c r="P1155" s="23"/>
      <c r="Q1155" s="23"/>
      <c r="R1155" s="23"/>
      <c r="S1155" s="23"/>
      <c r="T1155" s="10"/>
      <c r="U1155" s="10"/>
      <c r="V1155" s="10"/>
      <c r="W1155" s="10"/>
      <c r="X1155" s="10"/>
      <c r="Y1155" s="10"/>
      <c r="Z1155" s="10"/>
      <c r="AA1155" s="10"/>
      <c r="AB1155" s="10"/>
      <c r="AC1155" s="10"/>
      <c r="AD1155" s="10"/>
      <c r="AE1155" s="10"/>
      <c r="AF1155" s="10"/>
      <c r="AG1155" s="10"/>
      <c r="AH1155" s="10"/>
      <c r="AI1155" s="10"/>
      <c r="AJ1155" s="10"/>
      <c r="AK1155" s="10"/>
      <c r="AL1155" s="10"/>
      <c r="AM1155" s="10"/>
      <c r="AN1155" s="10"/>
      <c r="AO1155" s="10"/>
      <c r="AP1155" s="10"/>
      <c r="AQ1155" s="10"/>
      <c r="AR1155" s="10"/>
      <c r="AS1155" s="10"/>
      <c r="AT1155" s="10"/>
      <c r="AU1155" s="10"/>
    </row>
    <row r="1156" spans="7:47" ht="12.75">
      <c r="G1156" s="9"/>
      <c r="H1156" s="10"/>
      <c r="I1156" s="10"/>
      <c r="J1156" s="10"/>
      <c r="K1156" s="10"/>
      <c r="L1156" s="10"/>
      <c r="M1156" s="23"/>
      <c r="N1156" s="23"/>
      <c r="O1156" s="23"/>
      <c r="P1156" s="23"/>
      <c r="Q1156" s="23"/>
      <c r="R1156" s="23"/>
      <c r="S1156" s="23"/>
      <c r="T1156" s="10"/>
      <c r="U1156" s="10"/>
      <c r="V1156" s="10"/>
      <c r="W1156" s="10"/>
      <c r="X1156" s="10"/>
      <c r="Y1156" s="10"/>
      <c r="Z1156" s="10"/>
      <c r="AA1156" s="10"/>
      <c r="AB1156" s="10"/>
      <c r="AC1156" s="10"/>
      <c r="AD1156" s="10"/>
      <c r="AE1156" s="10"/>
      <c r="AF1156" s="10"/>
      <c r="AG1156" s="10"/>
      <c r="AH1156" s="10"/>
      <c r="AI1156" s="10"/>
      <c r="AJ1156" s="10"/>
      <c r="AK1156" s="10"/>
      <c r="AL1156" s="10"/>
      <c r="AM1156" s="10"/>
      <c r="AN1156" s="10"/>
      <c r="AO1156" s="10"/>
      <c r="AP1156" s="10"/>
      <c r="AQ1156" s="10"/>
      <c r="AR1156" s="10"/>
      <c r="AS1156" s="10"/>
      <c r="AT1156" s="10"/>
      <c r="AU1156" s="10"/>
    </row>
    <row r="1157" spans="7:47" ht="12.75">
      <c r="G1157" s="9"/>
      <c r="H1157" s="10"/>
      <c r="I1157" s="10"/>
      <c r="J1157" s="10"/>
      <c r="K1157" s="10"/>
      <c r="L1157" s="10"/>
      <c r="M1157" s="23"/>
      <c r="N1157" s="23"/>
      <c r="O1157" s="23"/>
      <c r="P1157" s="23"/>
      <c r="Q1157" s="23"/>
      <c r="R1157" s="23"/>
      <c r="S1157" s="23"/>
      <c r="T1157" s="10"/>
      <c r="U1157" s="10"/>
      <c r="V1157" s="10"/>
      <c r="W1157" s="10"/>
      <c r="X1157" s="10"/>
      <c r="Y1157" s="10"/>
      <c r="Z1157" s="10"/>
      <c r="AA1157" s="10"/>
      <c r="AB1157" s="10"/>
      <c r="AC1157" s="10"/>
      <c r="AD1157" s="10"/>
      <c r="AE1157" s="10"/>
      <c r="AF1157" s="10"/>
      <c r="AG1157" s="10"/>
      <c r="AH1157" s="10"/>
      <c r="AI1157" s="10"/>
      <c r="AJ1157" s="10"/>
      <c r="AK1157" s="10"/>
      <c r="AL1157" s="10"/>
      <c r="AM1157" s="10"/>
      <c r="AN1157" s="10"/>
      <c r="AO1157" s="10"/>
      <c r="AP1157" s="10"/>
      <c r="AQ1157" s="10"/>
      <c r="AR1157" s="10"/>
      <c r="AS1157" s="10"/>
      <c r="AT1157" s="10"/>
      <c r="AU1157" s="10"/>
    </row>
    <row r="1158" spans="7:47" ht="12.75">
      <c r="G1158" s="9"/>
      <c r="H1158" s="10"/>
      <c r="I1158" s="10"/>
      <c r="J1158" s="10"/>
      <c r="K1158" s="10"/>
      <c r="L1158" s="10"/>
      <c r="M1158" s="23"/>
      <c r="N1158" s="23"/>
      <c r="O1158" s="23"/>
      <c r="P1158" s="23"/>
      <c r="Q1158" s="23"/>
      <c r="R1158" s="23"/>
      <c r="S1158" s="23"/>
      <c r="T1158" s="10"/>
      <c r="U1158" s="10"/>
      <c r="V1158" s="10"/>
      <c r="W1158" s="10"/>
      <c r="X1158" s="10"/>
      <c r="Y1158" s="10"/>
      <c r="Z1158" s="10"/>
      <c r="AA1158" s="10"/>
      <c r="AB1158" s="10"/>
      <c r="AC1158" s="10"/>
      <c r="AD1158" s="10"/>
      <c r="AE1158" s="10"/>
      <c r="AF1158" s="10"/>
      <c r="AG1158" s="10"/>
      <c r="AH1158" s="10"/>
      <c r="AI1158" s="10"/>
      <c r="AJ1158" s="10"/>
      <c r="AK1158" s="10"/>
      <c r="AL1158" s="10"/>
      <c r="AM1158" s="10"/>
      <c r="AN1158" s="10"/>
      <c r="AO1158" s="10"/>
      <c r="AP1158" s="10"/>
      <c r="AQ1158" s="10"/>
      <c r="AR1158" s="10"/>
      <c r="AS1158" s="10"/>
      <c r="AT1158" s="10"/>
      <c r="AU1158" s="10"/>
    </row>
    <row r="1159" spans="7:47" ht="12.75">
      <c r="G1159" s="9"/>
      <c r="H1159" s="10"/>
      <c r="I1159" s="10"/>
      <c r="J1159" s="10"/>
      <c r="K1159" s="10"/>
      <c r="L1159" s="10"/>
      <c r="M1159" s="23"/>
      <c r="N1159" s="23"/>
      <c r="O1159" s="23"/>
      <c r="P1159" s="23"/>
      <c r="Q1159" s="23"/>
      <c r="R1159" s="23"/>
      <c r="S1159" s="23"/>
      <c r="T1159" s="10"/>
      <c r="U1159" s="10"/>
      <c r="V1159" s="10"/>
      <c r="W1159" s="10"/>
      <c r="X1159" s="10"/>
      <c r="Y1159" s="10"/>
      <c r="Z1159" s="10"/>
      <c r="AA1159" s="10"/>
      <c r="AB1159" s="10"/>
      <c r="AC1159" s="10"/>
      <c r="AD1159" s="10"/>
      <c r="AE1159" s="10"/>
      <c r="AF1159" s="10"/>
      <c r="AG1159" s="10"/>
      <c r="AH1159" s="10"/>
      <c r="AI1159" s="10"/>
      <c r="AJ1159" s="10"/>
      <c r="AK1159" s="10"/>
      <c r="AL1159" s="10"/>
      <c r="AM1159" s="10"/>
      <c r="AN1159" s="10"/>
      <c r="AO1159" s="10"/>
      <c r="AP1159" s="10"/>
      <c r="AQ1159" s="10"/>
      <c r="AR1159" s="10"/>
      <c r="AS1159" s="10"/>
      <c r="AT1159" s="10"/>
      <c r="AU1159" s="10"/>
    </row>
    <row r="1160" spans="7:47" ht="12.75">
      <c r="G1160" s="9"/>
      <c r="H1160" s="10"/>
      <c r="I1160" s="10"/>
      <c r="J1160" s="10"/>
      <c r="K1160" s="10"/>
      <c r="L1160" s="10"/>
      <c r="M1160" s="23"/>
      <c r="N1160" s="23"/>
      <c r="O1160" s="23"/>
      <c r="P1160" s="23"/>
      <c r="Q1160" s="23"/>
      <c r="R1160" s="23"/>
      <c r="S1160" s="23"/>
      <c r="T1160" s="10"/>
      <c r="U1160" s="10"/>
      <c r="V1160" s="10"/>
      <c r="W1160" s="10"/>
      <c r="X1160" s="10"/>
      <c r="Y1160" s="10"/>
      <c r="Z1160" s="10"/>
      <c r="AA1160" s="10"/>
      <c r="AB1160" s="10"/>
      <c r="AC1160" s="10"/>
      <c r="AD1160" s="10"/>
      <c r="AE1160" s="10"/>
      <c r="AF1160" s="10"/>
      <c r="AG1160" s="10"/>
      <c r="AH1160" s="10"/>
      <c r="AI1160" s="10"/>
      <c r="AJ1160" s="10"/>
      <c r="AK1160" s="10"/>
      <c r="AL1160" s="10"/>
      <c r="AM1160" s="10"/>
      <c r="AN1160" s="10"/>
      <c r="AO1160" s="10"/>
      <c r="AP1160" s="10"/>
      <c r="AQ1160" s="10"/>
      <c r="AR1160" s="10"/>
      <c r="AS1160" s="10"/>
      <c r="AT1160" s="10"/>
      <c r="AU1160" s="10"/>
    </row>
    <row r="1161" spans="7:47" ht="12.75">
      <c r="G1161" s="9"/>
      <c r="H1161" s="10"/>
      <c r="I1161" s="10"/>
      <c r="J1161" s="10"/>
      <c r="K1161" s="10"/>
      <c r="L1161" s="10"/>
      <c r="M1161" s="23"/>
      <c r="N1161" s="23"/>
      <c r="O1161" s="23"/>
      <c r="P1161" s="23"/>
      <c r="Q1161" s="23"/>
      <c r="R1161" s="23"/>
      <c r="S1161" s="23"/>
      <c r="T1161" s="10"/>
      <c r="U1161" s="10"/>
      <c r="V1161" s="10"/>
      <c r="W1161" s="10"/>
      <c r="X1161" s="10"/>
      <c r="Y1161" s="10"/>
      <c r="Z1161" s="10"/>
      <c r="AA1161" s="10"/>
      <c r="AB1161" s="10"/>
      <c r="AC1161" s="10"/>
      <c r="AD1161" s="10"/>
      <c r="AE1161" s="10"/>
      <c r="AF1161" s="10"/>
      <c r="AG1161" s="10"/>
      <c r="AH1161" s="10"/>
      <c r="AI1161" s="10"/>
      <c r="AJ1161" s="10"/>
      <c r="AK1161" s="10"/>
      <c r="AL1161" s="10"/>
      <c r="AM1161" s="10"/>
      <c r="AN1161" s="10"/>
      <c r="AO1161" s="10"/>
      <c r="AP1161" s="10"/>
      <c r="AQ1161" s="10"/>
      <c r="AR1161" s="10"/>
      <c r="AS1161" s="10"/>
      <c r="AT1161" s="10"/>
      <c r="AU1161" s="10"/>
    </row>
    <row r="1162" spans="7:47" ht="12.75">
      <c r="G1162" s="9"/>
      <c r="H1162" s="10"/>
      <c r="I1162" s="10"/>
      <c r="J1162" s="10"/>
      <c r="K1162" s="10"/>
      <c r="L1162" s="10"/>
      <c r="M1162" s="23"/>
      <c r="N1162" s="23"/>
      <c r="O1162" s="23"/>
      <c r="P1162" s="23"/>
      <c r="Q1162" s="23"/>
      <c r="R1162" s="23"/>
      <c r="S1162" s="23"/>
      <c r="T1162" s="10"/>
      <c r="U1162" s="10"/>
      <c r="V1162" s="10"/>
      <c r="W1162" s="10"/>
      <c r="X1162" s="10"/>
      <c r="Y1162" s="10"/>
      <c r="Z1162" s="10"/>
      <c r="AA1162" s="10"/>
      <c r="AB1162" s="10"/>
      <c r="AC1162" s="10"/>
      <c r="AD1162" s="10"/>
      <c r="AE1162" s="10"/>
      <c r="AF1162" s="10"/>
      <c r="AG1162" s="10"/>
      <c r="AH1162" s="10"/>
      <c r="AI1162" s="10"/>
      <c r="AJ1162" s="10"/>
      <c r="AK1162" s="10"/>
      <c r="AL1162" s="10"/>
      <c r="AM1162" s="10"/>
      <c r="AN1162" s="10"/>
      <c r="AO1162" s="10"/>
      <c r="AP1162" s="10"/>
      <c r="AQ1162" s="10"/>
      <c r="AR1162" s="10"/>
      <c r="AS1162" s="10"/>
      <c r="AT1162" s="10"/>
      <c r="AU1162" s="10"/>
    </row>
    <row r="1163" spans="7:47" ht="12.75">
      <c r="G1163" s="9"/>
      <c r="H1163" s="10"/>
      <c r="I1163" s="10"/>
      <c r="J1163" s="10"/>
      <c r="K1163" s="10"/>
      <c r="L1163" s="10"/>
      <c r="M1163" s="23"/>
      <c r="N1163" s="23"/>
      <c r="O1163" s="23"/>
      <c r="P1163" s="23"/>
      <c r="Q1163" s="23"/>
      <c r="R1163" s="23"/>
      <c r="S1163" s="23"/>
      <c r="T1163" s="10"/>
      <c r="U1163" s="10"/>
      <c r="V1163" s="10"/>
      <c r="W1163" s="10"/>
      <c r="X1163" s="10"/>
      <c r="Y1163" s="10"/>
      <c r="Z1163" s="10"/>
      <c r="AA1163" s="10"/>
      <c r="AB1163" s="10"/>
      <c r="AC1163" s="10"/>
      <c r="AD1163" s="10"/>
      <c r="AE1163" s="10"/>
      <c r="AF1163" s="10"/>
      <c r="AG1163" s="10"/>
      <c r="AH1163" s="10"/>
      <c r="AI1163" s="10"/>
      <c r="AJ1163" s="10"/>
      <c r="AK1163" s="10"/>
      <c r="AL1163" s="10"/>
      <c r="AM1163" s="10"/>
      <c r="AN1163" s="10"/>
      <c r="AO1163" s="10"/>
      <c r="AP1163" s="10"/>
      <c r="AQ1163" s="10"/>
      <c r="AR1163" s="10"/>
      <c r="AS1163" s="10"/>
      <c r="AT1163" s="10"/>
      <c r="AU1163" s="10"/>
    </row>
    <row r="1164" spans="7:47" ht="12.75">
      <c r="G1164" s="9"/>
      <c r="H1164" s="10"/>
      <c r="I1164" s="10"/>
      <c r="J1164" s="10"/>
      <c r="K1164" s="10"/>
      <c r="L1164" s="10"/>
      <c r="M1164" s="23"/>
      <c r="N1164" s="23"/>
      <c r="O1164" s="23"/>
      <c r="P1164" s="23"/>
      <c r="Q1164" s="23"/>
      <c r="R1164" s="23"/>
      <c r="S1164" s="23"/>
      <c r="T1164" s="10"/>
      <c r="U1164" s="10"/>
      <c r="V1164" s="10"/>
      <c r="W1164" s="10"/>
      <c r="X1164" s="10"/>
      <c r="Y1164" s="10"/>
      <c r="Z1164" s="10"/>
      <c r="AA1164" s="10"/>
      <c r="AB1164" s="10"/>
      <c r="AC1164" s="10"/>
      <c r="AD1164" s="10"/>
      <c r="AE1164" s="10"/>
      <c r="AF1164" s="10"/>
      <c r="AG1164" s="10"/>
      <c r="AH1164" s="10"/>
      <c r="AI1164" s="10"/>
      <c r="AJ1164" s="10"/>
      <c r="AK1164" s="10"/>
      <c r="AL1164" s="10"/>
      <c r="AM1164" s="10"/>
      <c r="AN1164" s="10"/>
      <c r="AO1164" s="10"/>
      <c r="AP1164" s="10"/>
      <c r="AQ1164" s="10"/>
      <c r="AR1164" s="10"/>
      <c r="AS1164" s="10"/>
      <c r="AT1164" s="10"/>
      <c r="AU1164" s="10"/>
    </row>
    <row r="1165" spans="7:47" ht="12.75">
      <c r="G1165" s="9"/>
      <c r="H1165" s="10"/>
      <c r="I1165" s="10"/>
      <c r="J1165" s="10"/>
      <c r="K1165" s="10"/>
      <c r="L1165" s="10"/>
      <c r="M1165" s="23"/>
      <c r="N1165" s="23"/>
      <c r="O1165" s="23"/>
      <c r="P1165" s="23"/>
      <c r="Q1165" s="23"/>
      <c r="R1165" s="23"/>
      <c r="S1165" s="23"/>
      <c r="T1165" s="10"/>
      <c r="U1165" s="10"/>
      <c r="V1165" s="10"/>
      <c r="W1165" s="10"/>
      <c r="X1165" s="10"/>
      <c r="Y1165" s="10"/>
      <c r="Z1165" s="10"/>
      <c r="AA1165" s="10"/>
      <c r="AB1165" s="10"/>
      <c r="AC1165" s="10"/>
      <c r="AD1165" s="10"/>
      <c r="AE1165" s="10"/>
      <c r="AF1165" s="10"/>
      <c r="AG1165" s="10"/>
      <c r="AH1165" s="10"/>
      <c r="AI1165" s="10"/>
      <c r="AJ1165" s="10"/>
      <c r="AK1165" s="10"/>
      <c r="AL1165" s="10"/>
      <c r="AM1165" s="10"/>
      <c r="AN1165" s="10"/>
      <c r="AO1165" s="10"/>
      <c r="AP1165" s="10"/>
      <c r="AQ1165" s="10"/>
      <c r="AR1165" s="10"/>
      <c r="AS1165" s="10"/>
      <c r="AT1165" s="10"/>
      <c r="AU1165" s="10"/>
    </row>
    <row r="1166" spans="7:47" ht="12.75">
      <c r="G1166" s="9"/>
      <c r="H1166" s="10"/>
      <c r="I1166" s="10"/>
      <c r="J1166" s="10"/>
      <c r="K1166" s="10"/>
      <c r="L1166" s="10"/>
      <c r="M1166" s="23"/>
      <c r="N1166" s="23"/>
      <c r="O1166" s="23"/>
      <c r="P1166" s="23"/>
      <c r="Q1166" s="23"/>
      <c r="R1166" s="23"/>
      <c r="S1166" s="23"/>
      <c r="T1166" s="10"/>
      <c r="U1166" s="10"/>
      <c r="V1166" s="10"/>
      <c r="W1166" s="10"/>
      <c r="X1166" s="10"/>
      <c r="Y1166" s="10"/>
      <c r="Z1166" s="10"/>
      <c r="AA1166" s="10"/>
      <c r="AB1166" s="10"/>
      <c r="AC1166" s="10"/>
      <c r="AD1166" s="10"/>
      <c r="AE1166" s="10"/>
      <c r="AF1166" s="10"/>
      <c r="AG1166" s="10"/>
      <c r="AH1166" s="10"/>
      <c r="AI1166" s="10"/>
      <c r="AJ1166" s="10"/>
      <c r="AK1166" s="10"/>
      <c r="AL1166" s="10"/>
      <c r="AM1166" s="10"/>
      <c r="AN1166" s="10"/>
      <c r="AO1166" s="10"/>
      <c r="AP1166" s="10"/>
      <c r="AQ1166" s="10"/>
      <c r="AR1166" s="10"/>
      <c r="AS1166" s="10"/>
      <c r="AT1166" s="10"/>
      <c r="AU1166" s="10"/>
    </row>
    <row r="1167" spans="7:47" ht="12.75">
      <c r="G1167" s="9"/>
      <c r="H1167" s="10"/>
      <c r="I1167" s="10"/>
      <c r="J1167" s="10"/>
      <c r="K1167" s="10"/>
      <c r="L1167" s="10"/>
      <c r="M1167" s="23"/>
      <c r="N1167" s="23"/>
      <c r="O1167" s="23"/>
      <c r="P1167" s="23"/>
      <c r="Q1167" s="23"/>
      <c r="R1167" s="23"/>
      <c r="S1167" s="23"/>
      <c r="T1167" s="10"/>
      <c r="U1167" s="10"/>
      <c r="V1167" s="10"/>
      <c r="W1167" s="10"/>
      <c r="X1167" s="10"/>
      <c r="Y1167" s="10"/>
      <c r="Z1167" s="10"/>
      <c r="AA1167" s="10"/>
      <c r="AB1167" s="10"/>
      <c r="AC1167" s="10"/>
      <c r="AD1167" s="10"/>
      <c r="AE1167" s="10"/>
      <c r="AF1167" s="10"/>
      <c r="AG1167" s="10"/>
      <c r="AH1167" s="10"/>
      <c r="AI1167" s="10"/>
      <c r="AJ1167" s="10"/>
      <c r="AK1167" s="10"/>
      <c r="AL1167" s="10"/>
      <c r="AM1167" s="10"/>
      <c r="AN1167" s="10"/>
      <c r="AO1167" s="10"/>
      <c r="AP1167" s="10"/>
      <c r="AQ1167" s="10"/>
      <c r="AR1167" s="10"/>
      <c r="AS1167" s="10"/>
      <c r="AT1167" s="10"/>
      <c r="AU1167" s="10"/>
    </row>
    <row r="1168" spans="7:47" ht="12.75">
      <c r="G1168" s="9"/>
      <c r="H1168" s="10"/>
      <c r="I1168" s="10"/>
      <c r="J1168" s="10"/>
      <c r="K1168" s="10"/>
      <c r="L1168" s="10"/>
      <c r="M1168" s="23"/>
      <c r="N1168" s="23"/>
      <c r="O1168" s="23"/>
      <c r="P1168" s="23"/>
      <c r="Q1168" s="23"/>
      <c r="R1168" s="23"/>
      <c r="S1168" s="23"/>
      <c r="T1168" s="10"/>
      <c r="U1168" s="10"/>
      <c r="V1168" s="10"/>
      <c r="W1168" s="10"/>
      <c r="X1168" s="10"/>
      <c r="Y1168" s="10"/>
      <c r="Z1168" s="10"/>
      <c r="AA1168" s="10"/>
      <c r="AB1168" s="10"/>
      <c r="AC1168" s="10"/>
      <c r="AD1168" s="10"/>
      <c r="AE1168" s="10"/>
      <c r="AF1168" s="10"/>
      <c r="AG1168" s="10"/>
      <c r="AH1168" s="10"/>
      <c r="AI1168" s="10"/>
      <c r="AJ1168" s="10"/>
      <c r="AK1168" s="10"/>
      <c r="AL1168" s="10"/>
      <c r="AM1168" s="10"/>
      <c r="AN1168" s="10"/>
      <c r="AO1168" s="10"/>
      <c r="AP1168" s="10"/>
      <c r="AQ1168" s="10"/>
      <c r="AR1168" s="10"/>
      <c r="AS1168" s="10"/>
      <c r="AT1168" s="10"/>
      <c r="AU1168" s="10"/>
    </row>
    <row r="1169" spans="7:47" ht="12.75">
      <c r="G1169" s="9"/>
      <c r="H1169" s="10"/>
      <c r="I1169" s="10"/>
      <c r="J1169" s="10"/>
      <c r="K1169" s="10"/>
      <c r="L1169" s="10"/>
      <c r="M1169" s="23"/>
      <c r="N1169" s="23"/>
      <c r="O1169" s="23"/>
      <c r="P1169" s="23"/>
      <c r="Q1169" s="23"/>
      <c r="R1169" s="23"/>
      <c r="S1169" s="23"/>
      <c r="T1169" s="10"/>
      <c r="U1169" s="10"/>
      <c r="V1169" s="10"/>
      <c r="W1169" s="10"/>
      <c r="X1169" s="10"/>
      <c r="Y1169" s="10"/>
      <c r="Z1169" s="10"/>
      <c r="AA1169" s="10"/>
      <c r="AB1169" s="10"/>
      <c r="AC1169" s="10"/>
      <c r="AD1169" s="10"/>
      <c r="AE1169" s="10"/>
      <c r="AF1169" s="10"/>
      <c r="AG1169" s="10"/>
      <c r="AH1169" s="10"/>
      <c r="AI1169" s="10"/>
      <c r="AJ1169" s="10"/>
      <c r="AK1169" s="10"/>
      <c r="AL1169" s="10"/>
      <c r="AM1169" s="10"/>
      <c r="AN1169" s="10"/>
      <c r="AO1169" s="10"/>
      <c r="AP1169" s="10"/>
      <c r="AQ1169" s="10"/>
      <c r="AR1169" s="10"/>
      <c r="AS1169" s="10"/>
      <c r="AT1169" s="10"/>
      <c r="AU1169" s="10"/>
    </row>
    <row r="1170" spans="7:47" ht="12.75">
      <c r="G1170" s="9"/>
      <c r="H1170" s="10"/>
      <c r="I1170" s="10"/>
      <c r="J1170" s="10"/>
      <c r="K1170" s="10"/>
      <c r="L1170" s="10"/>
      <c r="M1170" s="23"/>
      <c r="N1170" s="23"/>
      <c r="O1170" s="23"/>
      <c r="P1170" s="23"/>
      <c r="Q1170" s="23"/>
      <c r="R1170" s="23"/>
      <c r="S1170" s="23"/>
      <c r="T1170" s="10"/>
      <c r="U1170" s="10"/>
      <c r="V1170" s="10"/>
      <c r="W1170" s="10"/>
      <c r="X1170" s="10"/>
      <c r="Y1170" s="10"/>
      <c r="Z1170" s="10"/>
      <c r="AA1170" s="10"/>
      <c r="AB1170" s="10"/>
      <c r="AC1170" s="10"/>
      <c r="AD1170" s="10"/>
      <c r="AE1170" s="10"/>
      <c r="AF1170" s="10"/>
      <c r="AG1170" s="10"/>
      <c r="AH1170" s="10"/>
      <c r="AI1170" s="10"/>
      <c r="AJ1170" s="10"/>
      <c r="AK1170" s="10"/>
      <c r="AL1170" s="10"/>
      <c r="AM1170" s="10"/>
      <c r="AN1170" s="10"/>
      <c r="AO1170" s="10"/>
      <c r="AP1170" s="10"/>
      <c r="AQ1170" s="10"/>
      <c r="AR1170" s="10"/>
      <c r="AS1170" s="10"/>
      <c r="AT1170" s="10"/>
      <c r="AU1170" s="10"/>
    </row>
    <row r="1171" spans="7:47" ht="12.75">
      <c r="G1171" s="9"/>
      <c r="H1171" s="10"/>
      <c r="I1171" s="10"/>
      <c r="J1171" s="10"/>
      <c r="K1171" s="10"/>
      <c r="L1171" s="10"/>
      <c r="M1171" s="23"/>
      <c r="N1171" s="23"/>
      <c r="O1171" s="23"/>
      <c r="P1171" s="23"/>
      <c r="Q1171" s="23"/>
      <c r="R1171" s="23"/>
      <c r="S1171" s="23"/>
      <c r="T1171" s="10"/>
      <c r="U1171" s="10"/>
      <c r="V1171" s="10"/>
      <c r="W1171" s="10"/>
      <c r="X1171" s="10"/>
      <c r="Y1171" s="10"/>
      <c r="Z1171" s="10"/>
      <c r="AA1171" s="10"/>
      <c r="AB1171" s="10"/>
      <c r="AC1171" s="10"/>
      <c r="AD1171" s="10"/>
      <c r="AE1171" s="10"/>
      <c r="AF1171" s="10"/>
      <c r="AG1171" s="10"/>
      <c r="AH1171" s="10"/>
      <c r="AI1171" s="10"/>
      <c r="AJ1171" s="10"/>
      <c r="AK1171" s="10"/>
      <c r="AL1171" s="10"/>
      <c r="AM1171" s="10"/>
      <c r="AN1171" s="10"/>
      <c r="AO1171" s="10"/>
      <c r="AP1171" s="10"/>
      <c r="AQ1171" s="10"/>
      <c r="AR1171" s="10"/>
      <c r="AS1171" s="10"/>
      <c r="AT1171" s="10"/>
      <c r="AU1171" s="10"/>
    </row>
    <row r="1172" spans="7:47" ht="12.75">
      <c r="G1172" s="9"/>
      <c r="H1172" s="10"/>
      <c r="I1172" s="10"/>
      <c r="J1172" s="10"/>
      <c r="K1172" s="10"/>
      <c r="L1172" s="10"/>
      <c r="M1172" s="23"/>
      <c r="N1172" s="23"/>
      <c r="O1172" s="23"/>
      <c r="P1172" s="23"/>
      <c r="Q1172" s="23"/>
      <c r="R1172" s="23"/>
      <c r="S1172" s="23"/>
      <c r="T1172" s="10"/>
      <c r="U1172" s="10"/>
      <c r="V1172" s="10"/>
      <c r="W1172" s="10"/>
      <c r="X1172" s="10"/>
      <c r="Y1172" s="10"/>
      <c r="Z1172" s="10"/>
      <c r="AA1172" s="10"/>
      <c r="AB1172" s="10"/>
      <c r="AC1172" s="10"/>
      <c r="AD1172" s="10"/>
      <c r="AE1172" s="10"/>
      <c r="AF1172" s="10"/>
      <c r="AG1172" s="10"/>
      <c r="AH1172" s="10"/>
      <c r="AI1172" s="10"/>
      <c r="AJ1172" s="10"/>
      <c r="AK1172" s="10"/>
      <c r="AL1172" s="10"/>
      <c r="AM1172" s="10"/>
      <c r="AN1172" s="10"/>
      <c r="AO1172" s="10"/>
      <c r="AP1172" s="10"/>
      <c r="AQ1172" s="10"/>
      <c r="AR1172" s="10"/>
      <c r="AS1172" s="10"/>
      <c r="AT1172" s="10"/>
      <c r="AU1172" s="10"/>
    </row>
    <row r="1173" spans="7:47" ht="12.75">
      <c r="G1173" s="9"/>
      <c r="H1173" s="10"/>
      <c r="I1173" s="10"/>
      <c r="J1173" s="10"/>
      <c r="K1173" s="10"/>
      <c r="L1173" s="10"/>
      <c r="M1173" s="23"/>
      <c r="N1173" s="23"/>
      <c r="O1173" s="23"/>
      <c r="P1173" s="23"/>
      <c r="Q1173" s="23"/>
      <c r="R1173" s="23"/>
      <c r="S1173" s="23"/>
      <c r="T1173" s="10"/>
      <c r="U1173" s="10"/>
      <c r="V1173" s="10"/>
      <c r="W1173" s="10"/>
      <c r="X1173" s="10"/>
      <c r="Y1173" s="10"/>
      <c r="Z1173" s="10"/>
      <c r="AA1173" s="10"/>
      <c r="AB1173" s="10"/>
      <c r="AC1173" s="10"/>
      <c r="AD1173" s="10"/>
      <c r="AE1173" s="10"/>
      <c r="AF1173" s="10"/>
      <c r="AG1173" s="10"/>
      <c r="AH1173" s="10"/>
      <c r="AI1173" s="10"/>
      <c r="AJ1173" s="10"/>
      <c r="AK1173" s="10"/>
      <c r="AL1173" s="10"/>
      <c r="AM1173" s="10"/>
      <c r="AN1173" s="10"/>
      <c r="AO1173" s="10"/>
      <c r="AP1173" s="10"/>
      <c r="AQ1173" s="10"/>
      <c r="AR1173" s="10"/>
      <c r="AS1173" s="10"/>
      <c r="AT1173" s="10"/>
      <c r="AU1173" s="10"/>
    </row>
    <row r="1174" spans="7:47" ht="12.75">
      <c r="G1174" s="9"/>
      <c r="H1174" s="10"/>
      <c r="I1174" s="10"/>
      <c r="J1174" s="10"/>
      <c r="K1174" s="10"/>
      <c r="L1174" s="10"/>
      <c r="M1174" s="23"/>
      <c r="N1174" s="23"/>
      <c r="O1174" s="23"/>
      <c r="P1174" s="23"/>
      <c r="Q1174" s="23"/>
      <c r="R1174" s="23"/>
      <c r="S1174" s="23"/>
      <c r="T1174" s="10"/>
      <c r="U1174" s="10"/>
      <c r="V1174" s="10"/>
      <c r="W1174" s="10"/>
      <c r="X1174" s="10"/>
      <c r="Y1174" s="10"/>
      <c r="Z1174" s="10"/>
      <c r="AA1174" s="10"/>
      <c r="AB1174" s="10"/>
      <c r="AC1174" s="10"/>
      <c r="AD1174" s="10"/>
      <c r="AE1174" s="10"/>
      <c r="AF1174" s="10"/>
      <c r="AG1174" s="10"/>
      <c r="AH1174" s="10"/>
      <c r="AI1174" s="10"/>
      <c r="AJ1174" s="10"/>
      <c r="AK1174" s="10"/>
      <c r="AL1174" s="10"/>
      <c r="AM1174" s="10"/>
      <c r="AN1174" s="10"/>
      <c r="AO1174" s="10"/>
      <c r="AP1174" s="10"/>
      <c r="AQ1174" s="10"/>
      <c r="AR1174" s="10"/>
      <c r="AS1174" s="10"/>
      <c r="AT1174" s="10"/>
      <c r="AU1174" s="10"/>
    </row>
    <row r="1175" spans="7:47" ht="12.75">
      <c r="G1175" s="9"/>
      <c r="H1175" s="10"/>
      <c r="I1175" s="10"/>
      <c r="J1175" s="10"/>
      <c r="K1175" s="10"/>
      <c r="L1175" s="10"/>
      <c r="M1175" s="23"/>
      <c r="N1175" s="23"/>
      <c r="O1175" s="23"/>
      <c r="P1175" s="23"/>
      <c r="Q1175" s="23"/>
      <c r="R1175" s="23"/>
      <c r="S1175" s="23"/>
      <c r="T1175" s="10"/>
      <c r="U1175" s="10"/>
      <c r="V1175" s="10"/>
      <c r="W1175" s="10"/>
      <c r="X1175" s="10"/>
      <c r="Y1175" s="10"/>
      <c r="Z1175" s="10"/>
      <c r="AA1175" s="10"/>
      <c r="AB1175" s="10"/>
      <c r="AC1175" s="10"/>
      <c r="AD1175" s="10"/>
      <c r="AE1175" s="10"/>
      <c r="AF1175" s="10"/>
      <c r="AG1175" s="10"/>
      <c r="AH1175" s="10"/>
      <c r="AI1175" s="10"/>
      <c r="AJ1175" s="10"/>
      <c r="AK1175" s="10"/>
      <c r="AL1175" s="10"/>
      <c r="AM1175" s="10"/>
      <c r="AN1175" s="10"/>
      <c r="AO1175" s="10"/>
      <c r="AP1175" s="10"/>
      <c r="AQ1175" s="10"/>
      <c r="AR1175" s="10"/>
      <c r="AS1175" s="10"/>
      <c r="AT1175" s="10"/>
      <c r="AU1175" s="10"/>
    </row>
    <row r="1176" spans="7:47" ht="12.75">
      <c r="G1176" s="9"/>
      <c r="H1176" s="10"/>
      <c r="I1176" s="10"/>
      <c r="J1176" s="10"/>
      <c r="K1176" s="10"/>
      <c r="L1176" s="10"/>
      <c r="M1176" s="23"/>
      <c r="N1176" s="23"/>
      <c r="O1176" s="23"/>
      <c r="P1176" s="23"/>
      <c r="Q1176" s="23"/>
      <c r="R1176" s="23"/>
      <c r="S1176" s="23"/>
      <c r="T1176" s="10"/>
      <c r="U1176" s="10"/>
      <c r="V1176" s="10"/>
      <c r="W1176" s="10"/>
      <c r="X1176" s="10"/>
      <c r="Y1176" s="10"/>
      <c r="Z1176" s="10"/>
      <c r="AA1176" s="10"/>
      <c r="AB1176" s="10"/>
      <c r="AC1176" s="10"/>
      <c r="AD1176" s="10"/>
      <c r="AE1176" s="10"/>
      <c r="AF1176" s="10"/>
      <c r="AG1176" s="10"/>
      <c r="AH1176" s="10"/>
      <c r="AI1176" s="10"/>
      <c r="AJ1176" s="10"/>
      <c r="AK1176" s="10"/>
      <c r="AL1176" s="10"/>
      <c r="AM1176" s="10"/>
      <c r="AN1176" s="10"/>
      <c r="AO1176" s="10"/>
      <c r="AP1176" s="10"/>
      <c r="AQ1176" s="10"/>
      <c r="AR1176" s="10"/>
      <c r="AS1176" s="10"/>
      <c r="AT1176" s="10"/>
      <c r="AU1176" s="10"/>
    </row>
    <row r="1177" spans="7:47" ht="12.75">
      <c r="G1177" s="9"/>
      <c r="H1177" s="10"/>
      <c r="I1177" s="10"/>
      <c r="J1177" s="10"/>
      <c r="K1177" s="10"/>
      <c r="L1177" s="10"/>
      <c r="M1177" s="23"/>
      <c r="N1177" s="23"/>
      <c r="O1177" s="23"/>
      <c r="P1177" s="23"/>
      <c r="Q1177" s="23"/>
      <c r="R1177" s="23"/>
      <c r="S1177" s="23"/>
      <c r="T1177" s="10"/>
      <c r="U1177" s="10"/>
      <c r="V1177" s="10"/>
      <c r="W1177" s="10"/>
      <c r="X1177" s="10"/>
      <c r="Y1177" s="10"/>
      <c r="Z1177" s="10"/>
      <c r="AA1177" s="10"/>
      <c r="AB1177" s="10"/>
      <c r="AC1177" s="10"/>
      <c r="AD1177" s="10"/>
      <c r="AE1177" s="10"/>
      <c r="AF1177" s="10"/>
      <c r="AG1177" s="10"/>
      <c r="AH1177" s="10"/>
      <c r="AI1177" s="10"/>
      <c r="AJ1177" s="10"/>
      <c r="AK1177" s="10"/>
      <c r="AL1177" s="10"/>
      <c r="AM1177" s="10"/>
      <c r="AN1177" s="10"/>
      <c r="AO1177" s="10"/>
      <c r="AP1177" s="10"/>
      <c r="AQ1177" s="10"/>
      <c r="AR1177" s="10"/>
      <c r="AS1177" s="10"/>
      <c r="AT1177" s="10"/>
      <c r="AU1177" s="10"/>
    </row>
    <row r="1178" spans="7:47" ht="12.75">
      <c r="G1178" s="9"/>
      <c r="H1178" s="10"/>
      <c r="I1178" s="10"/>
      <c r="J1178" s="10"/>
      <c r="K1178" s="10"/>
      <c r="L1178" s="10"/>
      <c r="M1178" s="23"/>
      <c r="N1178" s="23"/>
      <c r="O1178" s="23"/>
      <c r="P1178" s="23"/>
      <c r="Q1178" s="23"/>
      <c r="R1178" s="23"/>
      <c r="S1178" s="23"/>
      <c r="T1178" s="10"/>
      <c r="U1178" s="10"/>
      <c r="V1178" s="10"/>
      <c r="W1178" s="10"/>
      <c r="X1178" s="10"/>
      <c r="Y1178" s="10"/>
      <c r="Z1178" s="10"/>
      <c r="AA1178" s="10"/>
      <c r="AB1178" s="10"/>
      <c r="AC1178" s="10"/>
      <c r="AD1178" s="10"/>
      <c r="AE1178" s="10"/>
      <c r="AF1178" s="10"/>
      <c r="AG1178" s="10"/>
      <c r="AH1178" s="10"/>
      <c r="AI1178" s="10"/>
      <c r="AJ1178" s="10"/>
      <c r="AK1178" s="10"/>
      <c r="AL1178" s="10"/>
      <c r="AM1178" s="10"/>
      <c r="AN1178" s="10"/>
      <c r="AO1178" s="10"/>
      <c r="AP1178" s="10"/>
      <c r="AQ1178" s="10"/>
      <c r="AR1178" s="10"/>
      <c r="AS1178" s="10"/>
      <c r="AT1178" s="10"/>
      <c r="AU1178" s="10"/>
    </row>
    <row r="1179" spans="7:47" ht="12.75">
      <c r="G1179" s="9"/>
      <c r="H1179" s="10"/>
      <c r="I1179" s="10"/>
      <c r="J1179" s="10"/>
      <c r="K1179" s="10"/>
      <c r="L1179" s="10"/>
      <c r="M1179" s="23"/>
      <c r="N1179" s="23"/>
      <c r="O1179" s="23"/>
      <c r="P1179" s="23"/>
      <c r="Q1179" s="23"/>
      <c r="R1179" s="23"/>
      <c r="S1179" s="23"/>
      <c r="T1179" s="10"/>
      <c r="U1179" s="10"/>
      <c r="V1179" s="10"/>
      <c r="W1179" s="10"/>
      <c r="X1179" s="10"/>
      <c r="Y1179" s="10"/>
      <c r="Z1179" s="10"/>
      <c r="AA1179" s="10"/>
      <c r="AB1179" s="10"/>
      <c r="AC1179" s="10"/>
      <c r="AD1179" s="10"/>
      <c r="AE1179" s="10"/>
      <c r="AF1179" s="10"/>
      <c r="AG1179" s="10"/>
      <c r="AH1179" s="10"/>
      <c r="AI1179" s="10"/>
      <c r="AJ1179" s="10"/>
      <c r="AK1179" s="10"/>
      <c r="AL1179" s="10"/>
      <c r="AM1179" s="10"/>
      <c r="AN1179" s="10"/>
      <c r="AO1179" s="10"/>
      <c r="AP1179" s="10"/>
      <c r="AQ1179" s="10"/>
      <c r="AR1179" s="10"/>
      <c r="AS1179" s="10"/>
      <c r="AT1179" s="10"/>
      <c r="AU1179" s="10"/>
    </row>
    <row r="1180" spans="7:47" ht="12.75">
      <c r="G1180" s="9"/>
      <c r="H1180" s="10"/>
      <c r="I1180" s="10"/>
      <c r="J1180" s="10"/>
      <c r="K1180" s="10"/>
      <c r="L1180" s="10"/>
      <c r="M1180" s="23"/>
      <c r="N1180" s="23"/>
      <c r="O1180" s="23"/>
      <c r="P1180" s="23"/>
      <c r="Q1180" s="23"/>
      <c r="R1180" s="23"/>
      <c r="S1180" s="23"/>
      <c r="T1180" s="10"/>
      <c r="U1180" s="10"/>
      <c r="V1180" s="10"/>
      <c r="W1180" s="10"/>
      <c r="X1180" s="10"/>
      <c r="Y1180" s="10"/>
      <c r="Z1180" s="10"/>
      <c r="AA1180" s="10"/>
      <c r="AB1180" s="10"/>
      <c r="AC1180" s="10"/>
      <c r="AD1180" s="10"/>
      <c r="AE1180" s="10"/>
      <c r="AF1180" s="10"/>
      <c r="AG1180" s="10"/>
      <c r="AH1180" s="10"/>
      <c r="AI1180" s="10"/>
      <c r="AJ1180" s="10"/>
      <c r="AK1180" s="10"/>
      <c r="AL1180" s="10"/>
      <c r="AM1180" s="10"/>
      <c r="AN1180" s="10"/>
      <c r="AO1180" s="10"/>
      <c r="AP1180" s="10"/>
      <c r="AQ1180" s="10"/>
      <c r="AR1180" s="10"/>
      <c r="AS1180" s="10"/>
      <c r="AT1180" s="10"/>
      <c r="AU1180" s="10"/>
    </row>
    <row r="1181" spans="7:47" ht="12.75">
      <c r="G1181" s="9"/>
      <c r="H1181" s="10"/>
      <c r="I1181" s="10"/>
      <c r="J1181" s="10"/>
      <c r="K1181" s="10"/>
      <c r="L1181" s="10"/>
      <c r="M1181" s="23"/>
      <c r="N1181" s="23"/>
      <c r="O1181" s="23"/>
      <c r="P1181" s="23"/>
      <c r="Q1181" s="23"/>
      <c r="R1181" s="23"/>
      <c r="S1181" s="23"/>
      <c r="T1181" s="10"/>
      <c r="U1181" s="10"/>
      <c r="V1181" s="10"/>
      <c r="W1181" s="10"/>
      <c r="X1181" s="10"/>
      <c r="Y1181" s="10"/>
      <c r="Z1181" s="10"/>
      <c r="AA1181" s="10"/>
      <c r="AB1181" s="10"/>
      <c r="AC1181" s="10"/>
      <c r="AD1181" s="10"/>
      <c r="AE1181" s="10"/>
      <c r="AF1181" s="10"/>
      <c r="AG1181" s="10"/>
      <c r="AH1181" s="10"/>
      <c r="AI1181" s="10"/>
      <c r="AJ1181" s="10"/>
      <c r="AK1181" s="10"/>
      <c r="AL1181" s="10"/>
      <c r="AM1181" s="10"/>
      <c r="AN1181" s="10"/>
      <c r="AO1181" s="10"/>
      <c r="AP1181" s="10"/>
      <c r="AQ1181" s="10"/>
      <c r="AR1181" s="10"/>
      <c r="AS1181" s="10"/>
      <c r="AT1181" s="10"/>
      <c r="AU1181" s="10"/>
    </row>
    <row r="1182" spans="7:47" ht="12.75">
      <c r="G1182" s="9"/>
      <c r="H1182" s="10"/>
      <c r="I1182" s="10"/>
      <c r="J1182" s="10"/>
      <c r="K1182" s="10"/>
      <c r="L1182" s="10"/>
      <c r="M1182" s="23"/>
      <c r="N1182" s="23"/>
      <c r="O1182" s="23"/>
      <c r="P1182" s="23"/>
      <c r="Q1182" s="23"/>
      <c r="R1182" s="23"/>
      <c r="S1182" s="23"/>
      <c r="T1182" s="10"/>
      <c r="U1182" s="10"/>
      <c r="V1182" s="10"/>
      <c r="W1182" s="10"/>
      <c r="X1182" s="10"/>
      <c r="Y1182" s="10"/>
      <c r="Z1182" s="10"/>
      <c r="AA1182" s="10"/>
      <c r="AB1182" s="10"/>
      <c r="AC1182" s="10"/>
      <c r="AD1182" s="10"/>
      <c r="AE1182" s="10"/>
      <c r="AF1182" s="10"/>
      <c r="AG1182" s="10"/>
      <c r="AH1182" s="10"/>
      <c r="AI1182" s="10"/>
      <c r="AJ1182" s="10"/>
      <c r="AK1182" s="10"/>
      <c r="AL1182" s="10"/>
      <c r="AM1182" s="10"/>
      <c r="AN1182" s="10"/>
      <c r="AO1182" s="10"/>
      <c r="AP1182" s="10"/>
      <c r="AQ1182" s="10"/>
      <c r="AR1182" s="10"/>
      <c r="AS1182" s="10"/>
      <c r="AT1182" s="10"/>
      <c r="AU1182" s="10"/>
    </row>
    <row r="1183" spans="7:47" ht="12.75">
      <c r="G1183" s="9"/>
      <c r="H1183" s="10"/>
      <c r="I1183" s="10"/>
      <c r="J1183" s="10"/>
      <c r="K1183" s="10"/>
      <c r="L1183" s="10"/>
      <c r="M1183" s="23"/>
      <c r="N1183" s="23"/>
      <c r="O1183" s="23"/>
      <c r="P1183" s="23"/>
      <c r="Q1183" s="23"/>
      <c r="R1183" s="23"/>
      <c r="S1183" s="23"/>
      <c r="T1183" s="10"/>
      <c r="U1183" s="10"/>
      <c r="V1183" s="10"/>
      <c r="W1183" s="10"/>
      <c r="X1183" s="10"/>
      <c r="Y1183" s="10"/>
      <c r="Z1183" s="10"/>
      <c r="AA1183" s="10"/>
      <c r="AB1183" s="10"/>
      <c r="AC1183" s="10"/>
      <c r="AD1183" s="10"/>
      <c r="AE1183" s="10"/>
      <c r="AF1183" s="10"/>
      <c r="AG1183" s="10"/>
      <c r="AH1183" s="10"/>
      <c r="AI1183" s="10"/>
      <c r="AJ1183" s="10"/>
      <c r="AK1183" s="10"/>
      <c r="AL1183" s="10"/>
      <c r="AM1183" s="10"/>
      <c r="AN1183" s="10"/>
      <c r="AO1183" s="10"/>
      <c r="AP1183" s="10"/>
      <c r="AQ1183" s="10"/>
      <c r="AR1183" s="10"/>
      <c r="AS1183" s="10"/>
      <c r="AT1183" s="10"/>
      <c r="AU1183" s="10"/>
    </row>
    <row r="1184" spans="7:47" ht="12.75">
      <c r="G1184" s="9"/>
      <c r="H1184" s="10"/>
      <c r="I1184" s="10"/>
      <c r="J1184" s="10"/>
      <c r="K1184" s="10"/>
      <c r="L1184" s="10"/>
      <c r="M1184" s="23"/>
      <c r="N1184" s="23"/>
      <c r="O1184" s="23"/>
      <c r="P1184" s="23"/>
      <c r="Q1184" s="23"/>
      <c r="R1184" s="23"/>
      <c r="S1184" s="23"/>
      <c r="T1184" s="10"/>
      <c r="U1184" s="10"/>
      <c r="V1184" s="10"/>
      <c r="W1184" s="10"/>
      <c r="X1184" s="10"/>
      <c r="Y1184" s="10"/>
      <c r="Z1184" s="10"/>
      <c r="AA1184" s="10"/>
      <c r="AB1184" s="10"/>
      <c r="AC1184" s="10"/>
      <c r="AD1184" s="10"/>
      <c r="AE1184" s="10"/>
      <c r="AF1184" s="10"/>
      <c r="AG1184" s="10"/>
      <c r="AH1184" s="10"/>
      <c r="AI1184" s="10"/>
      <c r="AJ1184" s="10"/>
      <c r="AK1184" s="10"/>
      <c r="AL1184" s="10"/>
      <c r="AM1184" s="10"/>
      <c r="AN1184" s="10"/>
      <c r="AO1184" s="10"/>
      <c r="AP1184" s="10"/>
      <c r="AQ1184" s="10"/>
      <c r="AR1184" s="10"/>
      <c r="AS1184" s="10"/>
      <c r="AT1184" s="10"/>
      <c r="AU1184" s="10"/>
    </row>
    <row r="1185" spans="7:47" ht="12.75">
      <c r="G1185" s="9"/>
      <c r="H1185" s="10"/>
      <c r="I1185" s="10"/>
      <c r="J1185" s="10"/>
      <c r="K1185" s="10"/>
      <c r="L1185" s="10"/>
      <c r="M1185" s="23"/>
      <c r="N1185" s="23"/>
      <c r="O1185" s="23"/>
      <c r="P1185" s="23"/>
      <c r="Q1185" s="23"/>
      <c r="R1185" s="23"/>
      <c r="S1185" s="23"/>
      <c r="T1185" s="10"/>
      <c r="U1185" s="10"/>
      <c r="V1185" s="10"/>
      <c r="W1185" s="10"/>
      <c r="X1185" s="10"/>
      <c r="Y1185" s="10"/>
      <c r="Z1185" s="10"/>
      <c r="AA1185" s="10"/>
      <c r="AB1185" s="10"/>
      <c r="AC1185" s="10"/>
      <c r="AD1185" s="10"/>
      <c r="AE1185" s="10"/>
      <c r="AF1185" s="10"/>
      <c r="AG1185" s="10"/>
      <c r="AH1185" s="10"/>
      <c r="AI1185" s="10"/>
      <c r="AJ1185" s="10"/>
      <c r="AK1185" s="10"/>
      <c r="AL1185" s="10"/>
      <c r="AM1185" s="10"/>
      <c r="AN1185" s="10"/>
      <c r="AO1185" s="10"/>
      <c r="AP1185" s="10"/>
      <c r="AQ1185" s="10"/>
      <c r="AR1185" s="10"/>
      <c r="AS1185" s="10"/>
      <c r="AT1185" s="10"/>
      <c r="AU1185" s="10"/>
    </row>
    <row r="1186" spans="7:47" ht="12.75">
      <c r="G1186" s="9"/>
      <c r="H1186" s="10"/>
      <c r="I1186" s="10"/>
      <c r="J1186" s="10"/>
      <c r="K1186" s="10"/>
      <c r="L1186" s="10"/>
      <c r="M1186" s="23"/>
      <c r="N1186" s="23"/>
      <c r="O1186" s="23"/>
      <c r="P1186" s="23"/>
      <c r="Q1186" s="23"/>
      <c r="R1186" s="23"/>
      <c r="S1186" s="23"/>
      <c r="T1186" s="10"/>
      <c r="U1186" s="10"/>
      <c r="V1186" s="10"/>
      <c r="W1186" s="10"/>
      <c r="X1186" s="10"/>
      <c r="Y1186" s="10"/>
      <c r="Z1186" s="10"/>
      <c r="AA1186" s="10"/>
      <c r="AB1186" s="10"/>
      <c r="AC1186" s="10"/>
      <c r="AD1186" s="10"/>
      <c r="AE1186" s="10"/>
      <c r="AF1186" s="10"/>
      <c r="AG1186" s="10"/>
      <c r="AH1186" s="10"/>
      <c r="AI1186" s="10"/>
      <c r="AJ1186" s="10"/>
      <c r="AK1186" s="10"/>
      <c r="AL1186" s="10"/>
      <c r="AM1186" s="10"/>
      <c r="AN1186" s="10"/>
      <c r="AO1186" s="10"/>
      <c r="AP1186" s="10"/>
      <c r="AQ1186" s="10"/>
      <c r="AR1186" s="10"/>
      <c r="AS1186" s="10"/>
      <c r="AT1186" s="10"/>
      <c r="AU1186" s="10"/>
    </row>
    <row r="1187" spans="7:47" ht="12.75">
      <c r="G1187" s="9"/>
      <c r="H1187" s="10"/>
      <c r="I1187" s="10"/>
      <c r="J1187" s="10"/>
      <c r="K1187" s="10"/>
      <c r="L1187" s="10"/>
      <c r="M1187" s="23"/>
      <c r="N1187" s="23"/>
      <c r="O1187" s="23"/>
      <c r="P1187" s="23"/>
      <c r="Q1187" s="23"/>
      <c r="R1187" s="23"/>
      <c r="S1187" s="23"/>
      <c r="T1187" s="10"/>
      <c r="U1187" s="10"/>
      <c r="V1187" s="10"/>
      <c r="W1187" s="10"/>
      <c r="X1187" s="10"/>
      <c r="Y1187" s="10"/>
      <c r="Z1187" s="10"/>
      <c r="AA1187" s="10"/>
      <c r="AB1187" s="10"/>
      <c r="AC1187" s="10"/>
      <c r="AD1187" s="10"/>
      <c r="AE1187" s="10"/>
      <c r="AF1187" s="10"/>
      <c r="AG1187" s="10"/>
      <c r="AH1187" s="10"/>
      <c r="AI1187" s="10"/>
      <c r="AJ1187" s="10"/>
      <c r="AK1187" s="10"/>
      <c r="AL1187" s="10"/>
      <c r="AM1187" s="10"/>
      <c r="AN1187" s="10"/>
      <c r="AO1187" s="10"/>
      <c r="AP1187" s="10"/>
      <c r="AQ1187" s="10"/>
      <c r="AR1187" s="10"/>
      <c r="AS1187" s="10"/>
      <c r="AT1187" s="10"/>
      <c r="AU1187" s="10"/>
    </row>
    <row r="1188" spans="7:47" ht="12.75">
      <c r="G1188" s="9"/>
      <c r="H1188" s="10"/>
      <c r="I1188" s="10"/>
      <c r="J1188" s="10"/>
      <c r="K1188" s="10"/>
      <c r="L1188" s="10"/>
      <c r="M1188" s="23"/>
      <c r="N1188" s="23"/>
      <c r="O1188" s="23"/>
      <c r="P1188" s="23"/>
      <c r="Q1188" s="23"/>
      <c r="R1188" s="23"/>
      <c r="S1188" s="23"/>
      <c r="T1188" s="10"/>
      <c r="U1188" s="10"/>
      <c r="V1188" s="10"/>
      <c r="W1188" s="10"/>
      <c r="X1188" s="10"/>
      <c r="Y1188" s="10"/>
      <c r="Z1188" s="10"/>
      <c r="AA1188" s="10"/>
      <c r="AB1188" s="10"/>
      <c r="AC1188" s="10"/>
      <c r="AD1188" s="10"/>
      <c r="AE1188" s="10"/>
      <c r="AF1188" s="10"/>
      <c r="AG1188" s="10"/>
      <c r="AH1188" s="10"/>
      <c r="AI1188" s="10"/>
      <c r="AJ1188" s="10"/>
      <c r="AK1188" s="10"/>
      <c r="AL1188" s="10"/>
      <c r="AM1188" s="10"/>
      <c r="AN1188" s="10"/>
      <c r="AO1188" s="10"/>
      <c r="AP1188" s="10"/>
      <c r="AQ1188" s="10"/>
      <c r="AR1188" s="10"/>
      <c r="AS1188" s="10"/>
      <c r="AT1188" s="10"/>
      <c r="AU1188" s="10"/>
    </row>
    <row r="1189" spans="7:47" ht="12.75">
      <c r="G1189" s="9"/>
      <c r="H1189" s="10"/>
      <c r="I1189" s="10"/>
      <c r="J1189" s="10"/>
      <c r="K1189" s="10"/>
      <c r="L1189" s="10"/>
      <c r="M1189" s="23"/>
      <c r="N1189" s="23"/>
      <c r="O1189" s="23"/>
      <c r="P1189" s="23"/>
      <c r="Q1189" s="23"/>
      <c r="R1189" s="23"/>
      <c r="S1189" s="23"/>
      <c r="T1189" s="10"/>
      <c r="U1189" s="10"/>
      <c r="V1189" s="10"/>
      <c r="W1189" s="10"/>
      <c r="X1189" s="10"/>
      <c r="Y1189" s="10"/>
      <c r="Z1189" s="10"/>
      <c r="AA1189" s="10"/>
      <c r="AB1189" s="10"/>
      <c r="AC1189" s="10"/>
      <c r="AD1189" s="10"/>
      <c r="AE1189" s="10"/>
      <c r="AF1189" s="10"/>
      <c r="AG1189" s="10"/>
      <c r="AH1189" s="10"/>
      <c r="AI1189" s="10"/>
      <c r="AJ1189" s="10"/>
      <c r="AK1189" s="10"/>
      <c r="AL1189" s="10"/>
      <c r="AM1189" s="10"/>
      <c r="AN1189" s="10"/>
      <c r="AO1189" s="10"/>
      <c r="AP1189" s="10"/>
      <c r="AQ1189" s="10"/>
      <c r="AR1189" s="10"/>
      <c r="AS1189" s="10"/>
      <c r="AT1189" s="10"/>
      <c r="AU1189" s="10"/>
    </row>
    <row r="1190" spans="7:47" ht="12.75">
      <c r="G1190" s="9"/>
      <c r="H1190" s="10"/>
      <c r="I1190" s="10"/>
      <c r="J1190" s="10"/>
      <c r="K1190" s="10"/>
      <c r="L1190" s="10"/>
      <c r="M1190" s="23"/>
      <c r="N1190" s="23"/>
      <c r="O1190" s="23"/>
      <c r="P1190" s="23"/>
      <c r="Q1190" s="23"/>
      <c r="R1190" s="23"/>
      <c r="S1190" s="23"/>
      <c r="T1190" s="10"/>
      <c r="U1190" s="10"/>
      <c r="V1190" s="10"/>
      <c r="W1190" s="10"/>
      <c r="X1190" s="10"/>
      <c r="Y1190" s="10"/>
      <c r="Z1190" s="10"/>
      <c r="AA1190" s="10"/>
      <c r="AB1190" s="10"/>
      <c r="AC1190" s="10"/>
      <c r="AD1190" s="10"/>
      <c r="AE1190" s="10"/>
      <c r="AF1190" s="10"/>
      <c r="AG1190" s="10"/>
      <c r="AH1190" s="10"/>
      <c r="AI1190" s="10"/>
      <c r="AJ1190" s="10"/>
      <c r="AK1190" s="10"/>
      <c r="AL1190" s="10"/>
      <c r="AM1190" s="10"/>
      <c r="AN1190" s="10"/>
      <c r="AO1190" s="10"/>
      <c r="AP1190" s="10"/>
      <c r="AQ1190" s="10"/>
      <c r="AR1190" s="10"/>
      <c r="AS1190" s="10"/>
      <c r="AT1190" s="10"/>
      <c r="AU1190" s="10"/>
    </row>
    <row r="1191" spans="7:47" ht="12.75">
      <c r="G1191" s="9"/>
      <c r="H1191" s="10"/>
      <c r="I1191" s="10"/>
      <c r="J1191" s="10"/>
      <c r="K1191" s="10"/>
      <c r="L1191" s="10"/>
      <c r="M1191" s="23"/>
      <c r="N1191" s="23"/>
      <c r="O1191" s="23"/>
      <c r="P1191" s="23"/>
      <c r="Q1191" s="23"/>
      <c r="R1191" s="23"/>
      <c r="S1191" s="23"/>
      <c r="T1191" s="10"/>
      <c r="U1191" s="10"/>
      <c r="V1191" s="10"/>
      <c r="W1191" s="10"/>
      <c r="X1191" s="10"/>
      <c r="Y1191" s="10"/>
      <c r="Z1191" s="10"/>
      <c r="AA1191" s="10"/>
      <c r="AB1191" s="10"/>
      <c r="AC1191" s="10"/>
      <c r="AD1191" s="10"/>
      <c r="AE1191" s="10"/>
      <c r="AF1191" s="10"/>
      <c r="AG1191" s="10"/>
      <c r="AH1191" s="10"/>
      <c r="AI1191" s="10"/>
      <c r="AJ1191" s="10"/>
      <c r="AK1191" s="10"/>
      <c r="AL1191" s="10"/>
      <c r="AM1191" s="10"/>
      <c r="AN1191" s="10"/>
      <c r="AO1191" s="10"/>
      <c r="AP1191" s="10"/>
      <c r="AQ1191" s="10"/>
      <c r="AR1191" s="10"/>
      <c r="AS1191" s="10"/>
      <c r="AT1191" s="10"/>
      <c r="AU1191" s="10"/>
    </row>
    <row r="1192" spans="7:47" ht="12.75">
      <c r="G1192" s="9"/>
      <c r="H1192" s="10"/>
      <c r="I1192" s="10"/>
      <c r="J1192" s="10"/>
      <c r="K1192" s="10"/>
      <c r="L1192" s="10"/>
      <c r="M1192" s="23"/>
      <c r="N1192" s="23"/>
      <c r="O1192" s="23"/>
      <c r="P1192" s="23"/>
      <c r="Q1192" s="23"/>
      <c r="R1192" s="23"/>
      <c r="S1192" s="23"/>
      <c r="T1192" s="10"/>
      <c r="U1192" s="10"/>
      <c r="V1192" s="10"/>
      <c r="W1192" s="10"/>
      <c r="X1192" s="10"/>
      <c r="Y1192" s="10"/>
      <c r="Z1192" s="10"/>
      <c r="AA1192" s="10"/>
      <c r="AB1192" s="10"/>
      <c r="AC1192" s="10"/>
      <c r="AD1192" s="10"/>
      <c r="AE1192" s="10"/>
      <c r="AF1192" s="10"/>
      <c r="AG1192" s="10"/>
      <c r="AH1192" s="10"/>
      <c r="AI1192" s="10"/>
      <c r="AJ1192" s="10"/>
      <c r="AK1192" s="10"/>
      <c r="AL1192" s="10"/>
      <c r="AM1192" s="10"/>
      <c r="AN1192" s="10"/>
      <c r="AO1192" s="10"/>
      <c r="AP1192" s="10"/>
      <c r="AQ1192" s="10"/>
      <c r="AR1192" s="10"/>
      <c r="AS1192" s="10"/>
      <c r="AT1192" s="10"/>
      <c r="AU1192" s="10"/>
    </row>
    <row r="1193" spans="7:47" ht="12.75">
      <c r="G1193" s="9"/>
      <c r="H1193" s="10"/>
      <c r="I1193" s="10"/>
      <c r="J1193" s="10"/>
      <c r="K1193" s="10"/>
      <c r="L1193" s="10"/>
      <c r="M1193" s="23"/>
      <c r="N1193" s="23"/>
      <c r="O1193" s="23"/>
      <c r="P1193" s="23"/>
      <c r="Q1193" s="23"/>
      <c r="R1193" s="23"/>
      <c r="S1193" s="23"/>
      <c r="T1193" s="10"/>
      <c r="U1193" s="10"/>
      <c r="V1193" s="10"/>
      <c r="W1193" s="10"/>
      <c r="X1193" s="10"/>
      <c r="Y1193" s="10"/>
      <c r="Z1193" s="10"/>
      <c r="AA1193" s="10"/>
      <c r="AB1193" s="10"/>
      <c r="AC1193" s="10"/>
      <c r="AD1193" s="10"/>
      <c r="AE1193" s="10"/>
      <c r="AF1193" s="10"/>
      <c r="AG1193" s="10"/>
      <c r="AH1193" s="10"/>
      <c r="AI1193" s="10"/>
      <c r="AJ1193" s="10"/>
      <c r="AK1193" s="10"/>
      <c r="AL1193" s="10"/>
      <c r="AM1193" s="10"/>
      <c r="AN1193" s="10"/>
      <c r="AO1193" s="10"/>
      <c r="AP1193" s="10"/>
      <c r="AQ1193" s="10"/>
      <c r="AR1193" s="10"/>
      <c r="AS1193" s="10"/>
      <c r="AT1193" s="10"/>
      <c r="AU1193" s="10"/>
    </row>
    <row r="1194" spans="7:47" ht="12.75">
      <c r="G1194" s="9"/>
      <c r="H1194" s="10"/>
      <c r="I1194" s="10"/>
      <c r="J1194" s="10"/>
      <c r="K1194" s="10"/>
      <c r="L1194" s="10"/>
      <c r="M1194" s="23"/>
      <c r="N1194" s="23"/>
      <c r="O1194" s="23"/>
      <c r="P1194" s="23"/>
      <c r="Q1194" s="23"/>
      <c r="R1194" s="23"/>
      <c r="S1194" s="23"/>
      <c r="T1194" s="10"/>
      <c r="U1194" s="10"/>
      <c r="V1194" s="10"/>
      <c r="W1194" s="10"/>
      <c r="X1194" s="10"/>
      <c r="Y1194" s="10"/>
      <c r="Z1194" s="10"/>
      <c r="AA1194" s="10"/>
      <c r="AB1194" s="10"/>
      <c r="AC1194" s="10"/>
      <c r="AD1194" s="10"/>
      <c r="AE1194" s="10"/>
      <c r="AF1194" s="10"/>
      <c r="AG1194" s="10"/>
      <c r="AH1194" s="10"/>
      <c r="AI1194" s="10"/>
      <c r="AJ1194" s="10"/>
      <c r="AK1194" s="10"/>
      <c r="AL1194" s="10"/>
      <c r="AM1194" s="10"/>
      <c r="AN1194" s="10"/>
      <c r="AO1194" s="10"/>
      <c r="AP1194" s="10"/>
      <c r="AQ1194" s="10"/>
      <c r="AR1194" s="10"/>
      <c r="AS1194" s="10"/>
      <c r="AT1194" s="10"/>
      <c r="AU1194" s="10"/>
    </row>
    <row r="1195" spans="7:47" ht="12.75">
      <c r="G1195" s="9"/>
      <c r="H1195" s="10"/>
      <c r="I1195" s="10"/>
      <c r="J1195" s="10"/>
      <c r="K1195" s="10"/>
      <c r="L1195" s="10"/>
      <c r="M1195" s="23"/>
      <c r="N1195" s="23"/>
      <c r="O1195" s="23"/>
      <c r="P1195" s="23"/>
      <c r="Q1195" s="23"/>
      <c r="R1195" s="23"/>
      <c r="S1195" s="23"/>
      <c r="T1195" s="10"/>
      <c r="U1195" s="10"/>
      <c r="V1195" s="10"/>
      <c r="W1195" s="10"/>
      <c r="X1195" s="10"/>
      <c r="Y1195" s="10"/>
      <c r="Z1195" s="10"/>
      <c r="AA1195" s="10"/>
      <c r="AB1195" s="10"/>
      <c r="AC1195" s="10"/>
      <c r="AD1195" s="10"/>
      <c r="AE1195" s="10"/>
      <c r="AF1195" s="10"/>
      <c r="AG1195" s="10"/>
      <c r="AH1195" s="10"/>
      <c r="AI1195" s="10"/>
      <c r="AJ1195" s="10"/>
      <c r="AK1195" s="10"/>
      <c r="AL1195" s="10"/>
      <c r="AM1195" s="10"/>
      <c r="AN1195" s="10"/>
      <c r="AO1195" s="10"/>
      <c r="AP1195" s="10"/>
      <c r="AQ1195" s="10"/>
      <c r="AR1195" s="10"/>
      <c r="AS1195" s="10"/>
      <c r="AT1195" s="10"/>
      <c r="AU1195" s="10"/>
    </row>
    <row r="1196" spans="7:47" ht="12.75">
      <c r="G1196" s="9"/>
      <c r="H1196" s="10"/>
      <c r="I1196" s="10"/>
      <c r="J1196" s="10"/>
      <c r="K1196" s="10"/>
      <c r="L1196" s="10"/>
      <c r="M1196" s="23"/>
      <c r="N1196" s="23"/>
      <c r="O1196" s="23"/>
      <c r="P1196" s="23"/>
      <c r="Q1196" s="23"/>
      <c r="R1196" s="23"/>
      <c r="S1196" s="23"/>
      <c r="T1196" s="10"/>
      <c r="U1196" s="10"/>
      <c r="V1196" s="10"/>
      <c r="W1196" s="10"/>
      <c r="X1196" s="10"/>
      <c r="Y1196" s="10"/>
      <c r="Z1196" s="10"/>
      <c r="AA1196" s="10"/>
      <c r="AB1196" s="10"/>
      <c r="AC1196" s="10"/>
      <c r="AD1196" s="10"/>
      <c r="AE1196" s="10"/>
      <c r="AF1196" s="10"/>
      <c r="AG1196" s="10"/>
      <c r="AH1196" s="10"/>
      <c r="AI1196" s="10"/>
      <c r="AJ1196" s="10"/>
      <c r="AK1196" s="10"/>
      <c r="AL1196" s="10"/>
      <c r="AM1196" s="10"/>
      <c r="AN1196" s="10"/>
      <c r="AO1196" s="10"/>
      <c r="AP1196" s="10"/>
      <c r="AQ1196" s="10"/>
      <c r="AR1196" s="10"/>
      <c r="AS1196" s="10"/>
      <c r="AT1196" s="10"/>
      <c r="AU1196" s="10"/>
    </row>
    <row r="1197" spans="7:47" ht="12.75">
      <c r="G1197" s="9"/>
      <c r="H1197" s="10"/>
      <c r="I1197" s="10"/>
      <c r="J1197" s="10"/>
      <c r="K1197" s="10"/>
      <c r="L1197" s="10"/>
      <c r="M1197" s="23"/>
      <c r="N1197" s="23"/>
      <c r="O1197" s="23"/>
      <c r="P1197" s="23"/>
      <c r="Q1197" s="23"/>
      <c r="R1197" s="23"/>
      <c r="S1197" s="23"/>
      <c r="T1197" s="10"/>
      <c r="U1197" s="10"/>
      <c r="V1197" s="10"/>
      <c r="W1197" s="10"/>
      <c r="X1197" s="10"/>
      <c r="Y1197" s="10"/>
      <c r="Z1197" s="10"/>
      <c r="AA1197" s="10"/>
      <c r="AB1197" s="10"/>
      <c r="AC1197" s="10"/>
      <c r="AD1197" s="10"/>
      <c r="AE1197" s="10"/>
      <c r="AF1197" s="10"/>
      <c r="AG1197" s="10"/>
      <c r="AH1197" s="10"/>
      <c r="AI1197" s="10"/>
      <c r="AJ1197" s="10"/>
      <c r="AK1197" s="10"/>
      <c r="AL1197" s="10"/>
      <c r="AM1197" s="10"/>
      <c r="AN1197" s="10"/>
      <c r="AO1197" s="10"/>
      <c r="AP1197" s="10"/>
      <c r="AQ1197" s="10"/>
      <c r="AR1197" s="10"/>
      <c r="AS1197" s="10"/>
      <c r="AT1197" s="10"/>
      <c r="AU1197" s="10"/>
    </row>
    <row r="1198" spans="7:47" ht="12.75">
      <c r="G1198" s="9"/>
      <c r="H1198" s="10"/>
      <c r="I1198" s="10"/>
      <c r="J1198" s="10"/>
      <c r="K1198" s="10"/>
      <c r="L1198" s="10"/>
      <c r="M1198" s="23"/>
      <c r="N1198" s="23"/>
      <c r="O1198" s="23"/>
      <c r="P1198" s="23"/>
      <c r="Q1198" s="23"/>
      <c r="R1198" s="23"/>
      <c r="S1198" s="23"/>
      <c r="T1198" s="10"/>
      <c r="U1198" s="10"/>
      <c r="V1198" s="10"/>
      <c r="W1198" s="10"/>
      <c r="X1198" s="10"/>
      <c r="Y1198" s="10"/>
      <c r="Z1198" s="10"/>
      <c r="AA1198" s="10"/>
      <c r="AB1198" s="10"/>
      <c r="AC1198" s="10"/>
      <c r="AD1198" s="10"/>
      <c r="AE1198" s="10"/>
      <c r="AF1198" s="10"/>
      <c r="AG1198" s="10"/>
      <c r="AH1198" s="10"/>
      <c r="AI1198" s="10"/>
      <c r="AJ1198" s="10"/>
      <c r="AK1198" s="10"/>
      <c r="AL1198" s="10"/>
      <c r="AM1198" s="10"/>
      <c r="AN1198" s="10"/>
      <c r="AO1198" s="10"/>
      <c r="AP1198" s="10"/>
      <c r="AQ1198" s="10"/>
      <c r="AR1198" s="10"/>
      <c r="AS1198" s="10"/>
      <c r="AT1198" s="10"/>
      <c r="AU1198" s="10"/>
    </row>
    <row r="1199" spans="7:47" ht="12.75">
      <c r="G1199" s="9"/>
      <c r="H1199" s="10"/>
      <c r="I1199" s="10"/>
      <c r="J1199" s="10"/>
      <c r="K1199" s="10"/>
      <c r="L1199" s="10"/>
      <c r="M1199" s="23"/>
      <c r="N1199" s="23"/>
      <c r="O1199" s="23"/>
      <c r="P1199" s="23"/>
      <c r="Q1199" s="23"/>
      <c r="R1199" s="23"/>
      <c r="S1199" s="23"/>
      <c r="T1199" s="10"/>
      <c r="U1199" s="10"/>
      <c r="V1199" s="10"/>
      <c r="W1199" s="10"/>
      <c r="X1199" s="10"/>
      <c r="Y1199" s="10"/>
      <c r="Z1199" s="10"/>
      <c r="AA1199" s="10"/>
      <c r="AB1199" s="10"/>
      <c r="AC1199" s="10"/>
      <c r="AD1199" s="10"/>
      <c r="AE1199" s="10"/>
      <c r="AF1199" s="10"/>
      <c r="AG1199" s="10"/>
      <c r="AH1199" s="10"/>
      <c r="AI1199" s="10"/>
      <c r="AJ1199" s="10"/>
      <c r="AK1199" s="10"/>
      <c r="AL1199" s="10"/>
      <c r="AM1199" s="10"/>
      <c r="AN1199" s="10"/>
      <c r="AO1199" s="10"/>
      <c r="AP1199" s="10"/>
      <c r="AQ1199" s="10"/>
      <c r="AR1199" s="10"/>
      <c r="AS1199" s="10"/>
      <c r="AT1199" s="10"/>
      <c r="AU1199" s="10"/>
    </row>
    <row r="1200" spans="7:47" ht="12.75">
      <c r="G1200" s="9"/>
      <c r="H1200" s="10"/>
      <c r="I1200" s="10"/>
      <c r="J1200" s="10"/>
      <c r="K1200" s="10"/>
      <c r="L1200" s="10"/>
      <c r="M1200" s="23"/>
      <c r="N1200" s="23"/>
      <c r="O1200" s="23"/>
      <c r="P1200" s="23"/>
      <c r="Q1200" s="23"/>
      <c r="R1200" s="23"/>
      <c r="S1200" s="23"/>
      <c r="T1200" s="10"/>
      <c r="U1200" s="10"/>
      <c r="V1200" s="10"/>
      <c r="W1200" s="10"/>
      <c r="X1200" s="10"/>
      <c r="Y1200" s="10"/>
      <c r="Z1200" s="10"/>
      <c r="AA1200" s="10"/>
      <c r="AB1200" s="10"/>
      <c r="AC1200" s="10"/>
      <c r="AD1200" s="10"/>
      <c r="AE1200" s="10"/>
      <c r="AF1200" s="10"/>
      <c r="AG1200" s="10"/>
      <c r="AH1200" s="10"/>
      <c r="AI1200" s="10"/>
      <c r="AJ1200" s="10"/>
      <c r="AK1200" s="10"/>
      <c r="AL1200" s="10"/>
      <c r="AM1200" s="10"/>
      <c r="AN1200" s="10"/>
      <c r="AO1200" s="10"/>
      <c r="AP1200" s="10"/>
      <c r="AQ1200" s="10"/>
      <c r="AR1200" s="10"/>
      <c r="AS1200" s="10"/>
      <c r="AT1200" s="10"/>
      <c r="AU1200" s="10"/>
    </row>
    <row r="1201" spans="7:47" ht="12.75">
      <c r="G1201" s="9"/>
      <c r="H1201" s="10"/>
      <c r="I1201" s="10"/>
      <c r="J1201" s="10"/>
      <c r="K1201" s="10"/>
      <c r="L1201" s="10"/>
      <c r="M1201" s="23"/>
      <c r="N1201" s="23"/>
      <c r="O1201" s="23"/>
      <c r="P1201" s="23"/>
      <c r="Q1201" s="23"/>
      <c r="R1201" s="23"/>
      <c r="S1201" s="23"/>
      <c r="T1201" s="10"/>
      <c r="U1201" s="10"/>
      <c r="V1201" s="10"/>
      <c r="W1201" s="10"/>
      <c r="X1201" s="10"/>
      <c r="Y1201" s="10"/>
      <c r="Z1201" s="10"/>
      <c r="AA1201" s="10"/>
      <c r="AB1201" s="10"/>
      <c r="AC1201" s="10"/>
      <c r="AD1201" s="10"/>
      <c r="AE1201" s="10"/>
      <c r="AF1201" s="10"/>
      <c r="AG1201" s="10"/>
      <c r="AH1201" s="10"/>
      <c r="AI1201" s="10"/>
      <c r="AJ1201" s="10"/>
      <c r="AK1201" s="10"/>
      <c r="AL1201" s="10"/>
      <c r="AM1201" s="10"/>
      <c r="AN1201" s="10"/>
      <c r="AO1201" s="10"/>
      <c r="AP1201" s="10"/>
      <c r="AQ1201" s="10"/>
      <c r="AR1201" s="10"/>
      <c r="AS1201" s="10"/>
      <c r="AT1201" s="10"/>
      <c r="AU1201" s="10"/>
    </row>
    <row r="1202" spans="7:47" ht="12.75">
      <c r="G1202" s="9"/>
      <c r="H1202" s="10"/>
      <c r="I1202" s="10"/>
      <c r="J1202" s="10"/>
      <c r="K1202" s="10"/>
      <c r="L1202" s="10"/>
      <c r="M1202" s="23"/>
      <c r="N1202" s="23"/>
      <c r="O1202" s="23"/>
      <c r="P1202" s="23"/>
      <c r="Q1202" s="23"/>
      <c r="R1202" s="23"/>
      <c r="S1202" s="23"/>
      <c r="T1202" s="10"/>
      <c r="U1202" s="10"/>
      <c r="V1202" s="10"/>
      <c r="W1202" s="10"/>
      <c r="X1202" s="10"/>
      <c r="Y1202" s="10"/>
      <c r="Z1202" s="10"/>
      <c r="AA1202" s="10"/>
      <c r="AB1202" s="10"/>
      <c r="AC1202" s="10"/>
      <c r="AD1202" s="10"/>
      <c r="AE1202" s="10"/>
      <c r="AF1202" s="10"/>
      <c r="AG1202" s="10"/>
      <c r="AH1202" s="10"/>
      <c r="AI1202" s="10"/>
      <c r="AJ1202" s="10"/>
      <c r="AK1202" s="10"/>
      <c r="AL1202" s="10"/>
      <c r="AM1202" s="10"/>
      <c r="AN1202" s="10"/>
      <c r="AO1202" s="10"/>
      <c r="AP1202" s="10"/>
      <c r="AQ1202" s="10"/>
      <c r="AR1202" s="10"/>
      <c r="AS1202" s="10"/>
      <c r="AT1202" s="10"/>
      <c r="AU1202" s="10"/>
    </row>
    <row r="1203" spans="7:47" ht="12.75">
      <c r="G1203" s="9"/>
      <c r="H1203" s="10"/>
      <c r="I1203" s="10"/>
      <c r="J1203" s="10"/>
      <c r="K1203" s="10"/>
      <c r="L1203" s="10"/>
      <c r="M1203" s="23"/>
      <c r="N1203" s="23"/>
      <c r="O1203" s="23"/>
      <c r="P1203" s="23"/>
      <c r="Q1203" s="23"/>
      <c r="R1203" s="23"/>
      <c r="S1203" s="23"/>
      <c r="T1203" s="10"/>
      <c r="U1203" s="10"/>
      <c r="V1203" s="10"/>
      <c r="W1203" s="10"/>
      <c r="X1203" s="10"/>
      <c r="Y1203" s="10"/>
      <c r="Z1203" s="10"/>
      <c r="AA1203" s="10"/>
      <c r="AB1203" s="10"/>
      <c r="AC1203" s="10"/>
      <c r="AD1203" s="10"/>
      <c r="AE1203" s="10"/>
      <c r="AF1203" s="10"/>
      <c r="AG1203" s="10"/>
      <c r="AH1203" s="10"/>
      <c r="AI1203" s="10"/>
      <c r="AJ1203" s="10"/>
      <c r="AK1203" s="10"/>
      <c r="AL1203" s="10"/>
      <c r="AM1203" s="10"/>
      <c r="AN1203" s="10"/>
      <c r="AO1203" s="10"/>
      <c r="AP1203" s="10"/>
      <c r="AQ1203" s="10"/>
      <c r="AR1203" s="10"/>
      <c r="AS1203" s="10"/>
      <c r="AT1203" s="10"/>
      <c r="AU1203" s="10"/>
    </row>
    <row r="1204" spans="7:47" ht="12.75">
      <c r="G1204" s="9"/>
      <c r="H1204" s="10"/>
      <c r="I1204" s="10"/>
      <c r="J1204" s="10"/>
      <c r="K1204" s="10"/>
      <c r="L1204" s="10"/>
      <c r="M1204" s="23"/>
      <c r="N1204" s="23"/>
      <c r="O1204" s="23"/>
      <c r="P1204" s="23"/>
      <c r="Q1204" s="23"/>
      <c r="R1204" s="23"/>
      <c r="S1204" s="23"/>
      <c r="T1204" s="10"/>
      <c r="U1204" s="10"/>
      <c r="V1204" s="10"/>
      <c r="W1204" s="10"/>
      <c r="X1204" s="10"/>
      <c r="Y1204" s="10"/>
      <c r="Z1204" s="10"/>
      <c r="AA1204" s="10"/>
      <c r="AB1204" s="10"/>
      <c r="AC1204" s="10"/>
      <c r="AD1204" s="10"/>
      <c r="AE1204" s="10"/>
      <c r="AF1204" s="10"/>
      <c r="AG1204" s="10"/>
      <c r="AH1204" s="10"/>
      <c r="AI1204" s="10"/>
      <c r="AJ1204" s="10"/>
      <c r="AK1204" s="10"/>
      <c r="AL1204" s="10"/>
      <c r="AM1204" s="10"/>
      <c r="AN1204" s="10"/>
      <c r="AO1204" s="10"/>
      <c r="AP1204" s="10"/>
      <c r="AQ1204" s="10"/>
      <c r="AR1204" s="10"/>
      <c r="AS1204" s="10"/>
      <c r="AT1204" s="10"/>
      <c r="AU1204" s="10"/>
    </row>
    <row r="1205" spans="7:47" ht="12.75">
      <c r="G1205" s="9"/>
      <c r="H1205" s="10"/>
      <c r="I1205" s="10"/>
      <c r="J1205" s="10"/>
      <c r="K1205" s="10"/>
      <c r="L1205" s="10"/>
      <c r="M1205" s="23"/>
      <c r="N1205" s="23"/>
      <c r="O1205" s="23"/>
      <c r="P1205" s="23"/>
      <c r="Q1205" s="23"/>
      <c r="R1205" s="23"/>
      <c r="S1205" s="23"/>
      <c r="T1205" s="10"/>
      <c r="U1205" s="10"/>
      <c r="V1205" s="10"/>
      <c r="W1205" s="10"/>
      <c r="X1205" s="10"/>
      <c r="Y1205" s="10"/>
      <c r="Z1205" s="10"/>
      <c r="AA1205" s="10"/>
      <c r="AB1205" s="10"/>
      <c r="AC1205" s="10"/>
      <c r="AD1205" s="10"/>
      <c r="AE1205" s="10"/>
      <c r="AF1205" s="10"/>
      <c r="AG1205" s="10"/>
      <c r="AH1205" s="10"/>
      <c r="AI1205" s="10"/>
      <c r="AJ1205" s="10"/>
      <c r="AK1205" s="10"/>
      <c r="AL1205" s="10"/>
      <c r="AM1205" s="10"/>
      <c r="AN1205" s="10"/>
      <c r="AO1205" s="10"/>
      <c r="AP1205" s="10"/>
      <c r="AQ1205" s="10"/>
      <c r="AR1205" s="10"/>
      <c r="AS1205" s="10"/>
      <c r="AT1205" s="10"/>
      <c r="AU1205" s="10"/>
    </row>
    <row r="1206" spans="7:47" ht="12.75">
      <c r="G1206" s="9"/>
      <c r="H1206" s="10"/>
      <c r="I1206" s="10"/>
      <c r="J1206" s="10"/>
      <c r="K1206" s="10"/>
      <c r="L1206" s="10"/>
      <c r="M1206" s="23"/>
      <c r="N1206" s="23"/>
      <c r="O1206" s="23"/>
      <c r="P1206" s="23"/>
      <c r="Q1206" s="23"/>
      <c r="R1206" s="23"/>
      <c r="S1206" s="23"/>
      <c r="T1206" s="10"/>
      <c r="U1206" s="10"/>
      <c r="V1206" s="10"/>
      <c r="W1206" s="10"/>
      <c r="X1206" s="10"/>
      <c r="Y1206" s="10"/>
      <c r="Z1206" s="10"/>
      <c r="AA1206" s="10"/>
      <c r="AB1206" s="10"/>
      <c r="AC1206" s="10"/>
      <c r="AD1206" s="10"/>
      <c r="AE1206" s="10"/>
      <c r="AF1206" s="10"/>
      <c r="AG1206" s="10"/>
      <c r="AH1206" s="10"/>
      <c r="AI1206" s="10"/>
      <c r="AJ1206" s="10"/>
      <c r="AK1206" s="10"/>
      <c r="AL1206" s="10"/>
      <c r="AM1206" s="10"/>
      <c r="AN1206" s="10"/>
      <c r="AO1206" s="10"/>
      <c r="AP1206" s="10"/>
      <c r="AQ1206" s="10"/>
      <c r="AR1206" s="10"/>
      <c r="AS1206" s="10"/>
      <c r="AT1206" s="10"/>
      <c r="AU1206" s="10"/>
    </row>
    <row r="1207" spans="7:47" ht="12.75">
      <c r="G1207" s="9"/>
      <c r="H1207" s="10"/>
      <c r="I1207" s="10"/>
      <c r="J1207" s="10"/>
      <c r="K1207" s="10"/>
      <c r="L1207" s="10"/>
      <c r="M1207" s="23"/>
      <c r="N1207" s="23"/>
      <c r="O1207" s="23"/>
      <c r="P1207" s="23"/>
      <c r="Q1207" s="23"/>
      <c r="R1207" s="23"/>
      <c r="S1207" s="23"/>
      <c r="T1207" s="10"/>
      <c r="U1207" s="10"/>
      <c r="V1207" s="10"/>
      <c r="W1207" s="10"/>
      <c r="X1207" s="10"/>
      <c r="Y1207" s="10"/>
      <c r="Z1207" s="10"/>
      <c r="AA1207" s="10"/>
      <c r="AB1207" s="10"/>
      <c r="AC1207" s="10"/>
      <c r="AD1207" s="10"/>
      <c r="AE1207" s="10"/>
      <c r="AF1207" s="10"/>
      <c r="AG1207" s="10"/>
      <c r="AH1207" s="10"/>
      <c r="AI1207" s="10"/>
      <c r="AJ1207" s="10"/>
      <c r="AK1207" s="10"/>
      <c r="AL1207" s="10"/>
      <c r="AM1207" s="10"/>
      <c r="AN1207" s="10"/>
      <c r="AO1207" s="10"/>
      <c r="AP1207" s="10"/>
      <c r="AQ1207" s="10"/>
      <c r="AR1207" s="10"/>
      <c r="AS1207" s="10"/>
      <c r="AT1207" s="10"/>
      <c r="AU1207" s="10"/>
    </row>
    <row r="1208" spans="7:47" ht="12.75">
      <c r="G1208" s="9"/>
      <c r="H1208" s="10"/>
      <c r="I1208" s="10"/>
      <c r="J1208" s="10"/>
      <c r="K1208" s="10"/>
      <c r="L1208" s="10"/>
      <c r="M1208" s="23"/>
      <c r="N1208" s="23"/>
      <c r="O1208" s="23"/>
      <c r="P1208" s="23"/>
      <c r="Q1208" s="23"/>
      <c r="R1208" s="23"/>
      <c r="S1208" s="23"/>
      <c r="T1208" s="10"/>
      <c r="U1208" s="10"/>
      <c r="V1208" s="10"/>
      <c r="W1208" s="10"/>
      <c r="X1208" s="10"/>
      <c r="Y1208" s="10"/>
      <c r="Z1208" s="10"/>
      <c r="AA1208" s="10"/>
      <c r="AB1208" s="10"/>
      <c r="AC1208" s="10"/>
      <c r="AD1208" s="10"/>
      <c r="AE1208" s="10"/>
      <c r="AF1208" s="10"/>
      <c r="AG1208" s="10"/>
      <c r="AH1208" s="10"/>
      <c r="AI1208" s="10"/>
      <c r="AJ1208" s="10"/>
      <c r="AK1208" s="10"/>
      <c r="AL1208" s="10"/>
      <c r="AM1208" s="10"/>
      <c r="AN1208" s="10"/>
      <c r="AO1208" s="10"/>
      <c r="AP1208" s="10"/>
      <c r="AQ1208" s="10"/>
      <c r="AR1208" s="10"/>
      <c r="AS1208" s="10"/>
      <c r="AT1208" s="10"/>
      <c r="AU1208" s="10"/>
    </row>
    <row r="1209" spans="7:47" ht="12.75">
      <c r="G1209" s="9"/>
      <c r="H1209" s="10"/>
      <c r="I1209" s="10"/>
      <c r="J1209" s="10"/>
      <c r="K1209" s="10"/>
      <c r="L1209" s="10"/>
      <c r="M1209" s="23"/>
      <c r="N1209" s="23"/>
      <c r="O1209" s="23"/>
      <c r="P1209" s="23"/>
      <c r="Q1209" s="23"/>
      <c r="R1209" s="23"/>
      <c r="S1209" s="23"/>
      <c r="T1209" s="10"/>
      <c r="U1209" s="10"/>
      <c r="V1209" s="10"/>
      <c r="W1209" s="10"/>
      <c r="X1209" s="10"/>
      <c r="Y1209" s="10"/>
      <c r="Z1209" s="10"/>
      <c r="AA1209" s="10"/>
      <c r="AB1209" s="10"/>
      <c r="AC1209" s="10"/>
      <c r="AD1209" s="10"/>
      <c r="AE1209" s="10"/>
      <c r="AF1209" s="10"/>
      <c r="AG1209" s="10"/>
      <c r="AH1209" s="10"/>
      <c r="AI1209" s="10"/>
      <c r="AJ1209" s="10"/>
      <c r="AK1209" s="10"/>
      <c r="AL1209" s="10"/>
      <c r="AM1209" s="10"/>
      <c r="AN1209" s="10"/>
      <c r="AO1209" s="10"/>
      <c r="AP1209" s="10"/>
      <c r="AQ1209" s="10"/>
      <c r="AR1209" s="10"/>
      <c r="AS1209" s="10"/>
      <c r="AT1209" s="10"/>
      <c r="AU1209" s="10"/>
    </row>
    <row r="1210" spans="7:47" ht="12.75">
      <c r="G1210" s="9"/>
      <c r="H1210" s="10"/>
      <c r="I1210" s="10"/>
      <c r="J1210" s="10"/>
      <c r="K1210" s="10"/>
      <c r="L1210" s="10"/>
      <c r="M1210" s="23"/>
      <c r="N1210" s="23"/>
      <c r="O1210" s="23"/>
      <c r="P1210" s="23"/>
      <c r="Q1210" s="23"/>
      <c r="R1210" s="23"/>
      <c r="S1210" s="23"/>
      <c r="T1210" s="10"/>
      <c r="U1210" s="10"/>
      <c r="V1210" s="10"/>
      <c r="W1210" s="10"/>
      <c r="X1210" s="10"/>
      <c r="Y1210" s="10"/>
      <c r="Z1210" s="10"/>
      <c r="AA1210" s="10"/>
      <c r="AB1210" s="10"/>
      <c r="AC1210" s="10"/>
      <c r="AD1210" s="10"/>
      <c r="AE1210" s="10"/>
      <c r="AF1210" s="10"/>
      <c r="AG1210" s="10"/>
      <c r="AH1210" s="10"/>
      <c r="AI1210" s="10"/>
      <c r="AJ1210" s="10"/>
      <c r="AK1210" s="10"/>
      <c r="AL1210" s="10"/>
      <c r="AM1210" s="10"/>
      <c r="AN1210" s="10"/>
      <c r="AO1210" s="10"/>
      <c r="AP1210" s="10"/>
      <c r="AQ1210" s="10"/>
      <c r="AR1210" s="10"/>
      <c r="AS1210" s="10"/>
      <c r="AT1210" s="10"/>
      <c r="AU1210" s="10"/>
    </row>
    <row r="1211" spans="7:47" ht="12.75">
      <c r="G1211" s="9"/>
      <c r="H1211" s="10"/>
      <c r="I1211" s="10"/>
      <c r="J1211" s="10"/>
      <c r="K1211" s="10"/>
      <c r="L1211" s="10"/>
      <c r="M1211" s="23"/>
      <c r="N1211" s="23"/>
      <c r="O1211" s="23"/>
      <c r="P1211" s="23"/>
      <c r="Q1211" s="23"/>
      <c r="R1211" s="23"/>
      <c r="S1211" s="23"/>
      <c r="T1211" s="10"/>
      <c r="U1211" s="10"/>
      <c r="V1211" s="10"/>
      <c r="W1211" s="10"/>
      <c r="X1211" s="10"/>
      <c r="Y1211" s="10"/>
      <c r="Z1211" s="10"/>
      <c r="AA1211" s="10"/>
      <c r="AB1211" s="10"/>
      <c r="AC1211" s="10"/>
      <c r="AD1211" s="10"/>
      <c r="AE1211" s="10"/>
      <c r="AF1211" s="10"/>
      <c r="AG1211" s="10"/>
      <c r="AH1211" s="10"/>
      <c r="AI1211" s="10"/>
      <c r="AJ1211" s="10"/>
      <c r="AK1211" s="10"/>
      <c r="AL1211" s="10"/>
      <c r="AM1211" s="10"/>
      <c r="AN1211" s="10"/>
      <c r="AO1211" s="10"/>
      <c r="AP1211" s="10"/>
      <c r="AQ1211" s="10"/>
      <c r="AR1211" s="10"/>
      <c r="AS1211" s="10"/>
      <c r="AT1211" s="10"/>
      <c r="AU1211" s="10"/>
    </row>
    <row r="1212" spans="7:47" ht="12.75">
      <c r="G1212" s="9"/>
      <c r="H1212" s="10"/>
      <c r="I1212" s="10"/>
      <c r="J1212" s="10"/>
      <c r="K1212" s="10"/>
      <c r="L1212" s="10"/>
      <c r="M1212" s="23"/>
      <c r="N1212" s="23"/>
      <c r="O1212" s="23"/>
      <c r="P1212" s="23"/>
      <c r="Q1212" s="23"/>
      <c r="R1212" s="23"/>
      <c r="S1212" s="23"/>
      <c r="T1212" s="10"/>
      <c r="U1212" s="10"/>
      <c r="V1212" s="10"/>
      <c r="W1212" s="10"/>
      <c r="X1212" s="10"/>
      <c r="Y1212" s="10"/>
      <c r="Z1212" s="10"/>
      <c r="AA1212" s="10"/>
      <c r="AB1212" s="10"/>
      <c r="AC1212" s="10"/>
      <c r="AD1212" s="10"/>
      <c r="AE1212" s="10"/>
      <c r="AF1212" s="10"/>
      <c r="AG1212" s="10"/>
      <c r="AH1212" s="10"/>
      <c r="AI1212" s="10"/>
      <c r="AJ1212" s="10"/>
      <c r="AK1212" s="10"/>
      <c r="AL1212" s="10"/>
      <c r="AM1212" s="10"/>
      <c r="AN1212" s="10"/>
      <c r="AO1212" s="10"/>
      <c r="AP1212" s="10"/>
      <c r="AQ1212" s="10"/>
      <c r="AR1212" s="10"/>
      <c r="AS1212" s="10"/>
      <c r="AT1212" s="10"/>
      <c r="AU1212" s="10"/>
    </row>
    <row r="1213" spans="7:47" ht="12.75">
      <c r="G1213" s="9"/>
      <c r="H1213" s="10"/>
      <c r="I1213" s="10"/>
      <c r="J1213" s="10"/>
      <c r="K1213" s="10"/>
      <c r="L1213" s="10"/>
      <c r="M1213" s="23"/>
      <c r="N1213" s="23"/>
      <c r="O1213" s="23"/>
      <c r="P1213" s="23"/>
      <c r="Q1213" s="23"/>
      <c r="R1213" s="23"/>
      <c r="S1213" s="23"/>
      <c r="T1213" s="10"/>
      <c r="U1213" s="10"/>
      <c r="V1213" s="10"/>
      <c r="W1213" s="10"/>
      <c r="X1213" s="10"/>
      <c r="Y1213" s="10"/>
      <c r="Z1213" s="10"/>
      <c r="AA1213" s="10"/>
      <c r="AB1213" s="10"/>
      <c r="AC1213" s="10"/>
      <c r="AD1213" s="10"/>
      <c r="AE1213" s="10"/>
      <c r="AF1213" s="10"/>
      <c r="AG1213" s="10"/>
      <c r="AH1213" s="10"/>
      <c r="AI1213" s="10"/>
      <c r="AJ1213" s="10"/>
      <c r="AK1213" s="10"/>
      <c r="AL1213" s="10"/>
      <c r="AM1213" s="10"/>
      <c r="AN1213" s="10"/>
      <c r="AO1213" s="10"/>
      <c r="AP1213" s="10"/>
      <c r="AQ1213" s="10"/>
      <c r="AR1213" s="10"/>
      <c r="AS1213" s="10"/>
      <c r="AT1213" s="10"/>
      <c r="AU1213" s="10"/>
    </row>
    <row r="1214" spans="7:47" ht="12.75">
      <c r="G1214" s="9"/>
      <c r="H1214" s="10"/>
      <c r="I1214" s="10"/>
      <c r="J1214" s="10"/>
      <c r="K1214" s="10"/>
      <c r="L1214" s="10"/>
      <c r="M1214" s="23"/>
      <c r="N1214" s="23"/>
      <c r="O1214" s="23"/>
      <c r="P1214" s="23"/>
      <c r="Q1214" s="23"/>
      <c r="R1214" s="23"/>
      <c r="S1214" s="23"/>
      <c r="T1214" s="10"/>
      <c r="U1214" s="10"/>
      <c r="V1214" s="10"/>
      <c r="W1214" s="10"/>
      <c r="X1214" s="10"/>
      <c r="Y1214" s="10"/>
      <c r="Z1214" s="10"/>
      <c r="AA1214" s="10"/>
      <c r="AB1214" s="10"/>
      <c r="AC1214" s="10"/>
      <c r="AD1214" s="10"/>
      <c r="AE1214" s="10"/>
      <c r="AF1214" s="10"/>
      <c r="AG1214" s="10"/>
      <c r="AH1214" s="10"/>
      <c r="AI1214" s="10"/>
      <c r="AJ1214" s="10"/>
      <c r="AK1214" s="10"/>
      <c r="AL1214" s="10"/>
      <c r="AM1214" s="10"/>
      <c r="AN1214" s="10"/>
      <c r="AO1214" s="10"/>
      <c r="AP1214" s="10"/>
      <c r="AQ1214" s="10"/>
      <c r="AR1214" s="10"/>
      <c r="AS1214" s="10"/>
      <c r="AT1214" s="10"/>
      <c r="AU1214" s="10"/>
    </row>
    <row r="1215" spans="7:47" ht="12.75">
      <c r="G1215" s="9"/>
      <c r="H1215" s="10"/>
      <c r="I1215" s="10"/>
      <c r="J1215" s="10"/>
      <c r="K1215" s="10"/>
      <c r="L1215" s="10"/>
      <c r="M1215" s="23"/>
      <c r="N1215" s="23"/>
      <c r="O1215" s="23"/>
      <c r="P1215" s="23"/>
      <c r="Q1215" s="23"/>
      <c r="R1215" s="23"/>
      <c r="S1215" s="23"/>
      <c r="T1215" s="10"/>
      <c r="U1215" s="10"/>
      <c r="V1215" s="10"/>
      <c r="W1215" s="10"/>
      <c r="X1215" s="10"/>
      <c r="Y1215" s="10"/>
      <c r="Z1215" s="10"/>
      <c r="AA1215" s="10"/>
      <c r="AB1215" s="10"/>
      <c r="AC1215" s="10"/>
      <c r="AD1215" s="10"/>
      <c r="AE1215" s="10"/>
      <c r="AF1215" s="10"/>
      <c r="AG1215" s="10"/>
      <c r="AH1215" s="10"/>
      <c r="AI1215" s="10"/>
      <c r="AJ1215" s="10"/>
      <c r="AK1215" s="10"/>
      <c r="AL1215" s="10"/>
      <c r="AM1215" s="10"/>
      <c r="AN1215" s="10"/>
      <c r="AO1215" s="10"/>
      <c r="AP1215" s="10"/>
      <c r="AQ1215" s="10"/>
      <c r="AR1215" s="10"/>
      <c r="AS1215" s="10"/>
      <c r="AT1215" s="10"/>
      <c r="AU1215" s="10"/>
    </row>
    <row r="1216" spans="7:47" ht="12.75">
      <c r="G1216" s="9"/>
      <c r="H1216" s="10"/>
      <c r="I1216" s="10"/>
      <c r="J1216" s="10"/>
      <c r="K1216" s="10"/>
      <c r="L1216" s="10"/>
      <c r="M1216" s="23"/>
      <c r="N1216" s="23"/>
      <c r="O1216" s="23"/>
      <c r="P1216" s="23"/>
      <c r="Q1216" s="23"/>
      <c r="R1216" s="23"/>
      <c r="S1216" s="23"/>
      <c r="T1216" s="10"/>
      <c r="U1216" s="10"/>
      <c r="V1216" s="10"/>
      <c r="W1216" s="10"/>
      <c r="X1216" s="10"/>
      <c r="Y1216" s="10"/>
      <c r="Z1216" s="10"/>
      <c r="AA1216" s="10"/>
      <c r="AB1216" s="10"/>
      <c r="AC1216" s="10"/>
      <c r="AD1216" s="10"/>
      <c r="AE1216" s="10"/>
      <c r="AF1216" s="10"/>
      <c r="AG1216" s="10"/>
      <c r="AH1216" s="10"/>
      <c r="AI1216" s="10"/>
      <c r="AJ1216" s="10"/>
      <c r="AK1216" s="10"/>
      <c r="AL1216" s="10"/>
      <c r="AM1216" s="10"/>
      <c r="AN1216" s="10"/>
      <c r="AO1216" s="10"/>
      <c r="AP1216" s="10"/>
      <c r="AQ1216" s="10"/>
      <c r="AR1216" s="10"/>
      <c r="AS1216" s="10"/>
      <c r="AT1216" s="10"/>
      <c r="AU1216" s="10"/>
    </row>
    <row r="1217" spans="7:47" ht="12.75">
      <c r="G1217" s="9"/>
      <c r="H1217" s="10"/>
      <c r="I1217" s="10"/>
      <c r="J1217" s="10"/>
      <c r="K1217" s="10"/>
      <c r="L1217" s="10"/>
      <c r="M1217" s="23"/>
      <c r="N1217" s="23"/>
      <c r="O1217" s="23"/>
      <c r="P1217" s="23"/>
      <c r="Q1217" s="23"/>
      <c r="R1217" s="23"/>
      <c r="S1217" s="23"/>
      <c r="T1217" s="10"/>
      <c r="U1217" s="10"/>
      <c r="V1217" s="10"/>
      <c r="W1217" s="10"/>
      <c r="X1217" s="10"/>
      <c r="Y1217" s="10"/>
      <c r="Z1217" s="10"/>
      <c r="AA1217" s="10"/>
      <c r="AB1217" s="10"/>
      <c r="AC1217" s="10"/>
      <c r="AD1217" s="10"/>
      <c r="AE1217" s="10"/>
      <c r="AF1217" s="10"/>
      <c r="AG1217" s="10"/>
      <c r="AH1217" s="10"/>
      <c r="AI1217" s="10"/>
      <c r="AJ1217" s="10"/>
      <c r="AK1217" s="10"/>
      <c r="AL1217" s="10"/>
      <c r="AM1217" s="10"/>
      <c r="AN1217" s="10"/>
      <c r="AO1217" s="10"/>
      <c r="AP1217" s="10"/>
      <c r="AQ1217" s="10"/>
      <c r="AR1217" s="10"/>
      <c r="AS1217" s="10"/>
      <c r="AT1217" s="10"/>
      <c r="AU1217" s="10"/>
    </row>
    <row r="1218" spans="7:47" ht="12.75">
      <c r="G1218" s="9"/>
      <c r="H1218" s="10"/>
      <c r="I1218" s="10"/>
      <c r="J1218" s="10"/>
      <c r="K1218" s="10"/>
      <c r="L1218" s="10"/>
      <c r="M1218" s="23"/>
      <c r="N1218" s="23"/>
      <c r="O1218" s="23"/>
      <c r="P1218" s="23"/>
      <c r="Q1218" s="23"/>
      <c r="R1218" s="23"/>
      <c r="S1218" s="23"/>
      <c r="T1218" s="10"/>
      <c r="U1218" s="10"/>
      <c r="V1218" s="10"/>
      <c r="W1218" s="10"/>
      <c r="X1218" s="10"/>
      <c r="Y1218" s="10"/>
      <c r="Z1218" s="10"/>
      <c r="AA1218" s="10"/>
      <c r="AB1218" s="10"/>
      <c r="AC1218" s="10"/>
      <c r="AD1218" s="10"/>
      <c r="AE1218" s="10"/>
      <c r="AF1218" s="10"/>
      <c r="AG1218" s="10"/>
      <c r="AH1218" s="10"/>
      <c r="AI1218" s="10"/>
      <c r="AJ1218" s="10"/>
      <c r="AK1218" s="10"/>
      <c r="AL1218" s="10"/>
      <c r="AM1218" s="10"/>
      <c r="AN1218" s="10"/>
      <c r="AO1218" s="10"/>
      <c r="AP1218" s="10"/>
      <c r="AQ1218" s="10"/>
      <c r="AR1218" s="10"/>
      <c r="AS1218" s="10"/>
      <c r="AT1218" s="10"/>
      <c r="AU1218" s="10"/>
    </row>
    <row r="1219" spans="7:47" ht="12.75">
      <c r="G1219" s="9"/>
      <c r="H1219" s="10"/>
      <c r="I1219" s="10"/>
      <c r="J1219" s="10"/>
      <c r="K1219" s="10"/>
      <c r="L1219" s="10"/>
      <c r="M1219" s="23"/>
      <c r="N1219" s="23"/>
      <c r="O1219" s="23"/>
      <c r="P1219" s="23"/>
      <c r="Q1219" s="23"/>
      <c r="R1219" s="23"/>
      <c r="S1219" s="23"/>
      <c r="T1219" s="10"/>
      <c r="U1219" s="10"/>
      <c r="V1219" s="10"/>
      <c r="W1219" s="10"/>
      <c r="X1219" s="10"/>
      <c r="Y1219" s="10"/>
      <c r="Z1219" s="10"/>
      <c r="AA1219" s="10"/>
      <c r="AB1219" s="10"/>
      <c r="AC1219" s="10"/>
      <c r="AD1219" s="10"/>
      <c r="AE1219" s="10"/>
      <c r="AF1219" s="10"/>
      <c r="AG1219" s="10"/>
      <c r="AH1219" s="10"/>
      <c r="AI1219" s="10"/>
      <c r="AJ1219" s="10"/>
      <c r="AK1219" s="10"/>
      <c r="AL1219" s="10"/>
      <c r="AM1219" s="10"/>
      <c r="AN1219" s="10"/>
      <c r="AO1219" s="10"/>
      <c r="AP1219" s="10"/>
      <c r="AQ1219" s="10"/>
      <c r="AR1219" s="10"/>
      <c r="AS1219" s="10"/>
      <c r="AT1219" s="10"/>
      <c r="AU1219" s="10"/>
    </row>
    <row r="1220" spans="7:47" ht="12.75">
      <c r="G1220" s="9"/>
      <c r="H1220" s="10"/>
      <c r="I1220" s="10"/>
      <c r="J1220" s="10"/>
      <c r="K1220" s="10"/>
      <c r="L1220" s="10"/>
      <c r="M1220" s="23"/>
      <c r="N1220" s="23"/>
      <c r="O1220" s="23"/>
      <c r="P1220" s="23"/>
      <c r="Q1220" s="23"/>
      <c r="R1220" s="23"/>
      <c r="S1220" s="23"/>
      <c r="T1220" s="10"/>
      <c r="U1220" s="10"/>
      <c r="V1220" s="10"/>
      <c r="W1220" s="10"/>
      <c r="X1220" s="10"/>
      <c r="Y1220" s="10"/>
      <c r="Z1220" s="10"/>
      <c r="AA1220" s="10"/>
      <c r="AB1220" s="10"/>
      <c r="AC1220" s="10"/>
      <c r="AD1220" s="10"/>
      <c r="AE1220" s="10"/>
      <c r="AF1220" s="10"/>
      <c r="AG1220" s="10"/>
      <c r="AH1220" s="10"/>
      <c r="AI1220" s="10"/>
      <c r="AJ1220" s="10"/>
      <c r="AK1220" s="10"/>
      <c r="AL1220" s="10"/>
      <c r="AM1220" s="10"/>
      <c r="AN1220" s="10"/>
      <c r="AO1220" s="10"/>
      <c r="AP1220" s="10"/>
      <c r="AQ1220" s="10"/>
      <c r="AR1220" s="10"/>
      <c r="AS1220" s="10"/>
      <c r="AT1220" s="10"/>
      <c r="AU1220" s="10"/>
    </row>
    <row r="1221" spans="7:47" ht="12.75">
      <c r="G1221" s="9"/>
      <c r="H1221" s="10"/>
      <c r="I1221" s="10"/>
      <c r="J1221" s="10"/>
      <c r="K1221" s="10"/>
      <c r="L1221" s="10"/>
      <c r="M1221" s="23"/>
      <c r="N1221" s="23"/>
      <c r="O1221" s="23"/>
      <c r="P1221" s="23"/>
      <c r="Q1221" s="23"/>
      <c r="R1221" s="23"/>
      <c r="S1221" s="23"/>
      <c r="T1221" s="10"/>
      <c r="U1221" s="10"/>
      <c r="V1221" s="10"/>
      <c r="W1221" s="10"/>
      <c r="X1221" s="10"/>
      <c r="Y1221" s="10"/>
      <c r="Z1221" s="10"/>
      <c r="AA1221" s="10"/>
      <c r="AB1221" s="10"/>
      <c r="AC1221" s="10"/>
      <c r="AD1221" s="10"/>
      <c r="AE1221" s="10"/>
      <c r="AF1221" s="10"/>
      <c r="AG1221" s="10"/>
      <c r="AH1221" s="10"/>
      <c r="AI1221" s="10"/>
      <c r="AJ1221" s="10"/>
      <c r="AK1221" s="10"/>
      <c r="AL1221" s="10"/>
      <c r="AM1221" s="10"/>
      <c r="AN1221" s="10"/>
      <c r="AO1221" s="10"/>
      <c r="AP1221" s="10"/>
      <c r="AQ1221" s="10"/>
      <c r="AR1221" s="10"/>
      <c r="AS1221" s="10"/>
      <c r="AT1221" s="10"/>
      <c r="AU1221" s="10"/>
    </row>
    <row r="1222" spans="7:47" ht="12.75">
      <c r="G1222" s="9"/>
      <c r="H1222" s="10"/>
      <c r="I1222" s="10"/>
      <c r="J1222" s="10"/>
      <c r="K1222" s="10"/>
      <c r="L1222" s="10"/>
      <c r="M1222" s="23"/>
      <c r="N1222" s="23"/>
      <c r="O1222" s="23"/>
      <c r="P1222" s="23"/>
      <c r="Q1222" s="23"/>
      <c r="R1222" s="23"/>
      <c r="S1222" s="23"/>
      <c r="T1222" s="10"/>
      <c r="U1222" s="10"/>
      <c r="V1222" s="10"/>
      <c r="W1222" s="10"/>
      <c r="X1222" s="10"/>
      <c r="Y1222" s="10"/>
      <c r="Z1222" s="10"/>
      <c r="AA1222" s="10"/>
      <c r="AB1222" s="10"/>
      <c r="AC1222" s="10"/>
      <c r="AD1222" s="10"/>
      <c r="AE1222" s="10"/>
      <c r="AF1222" s="10"/>
      <c r="AG1222" s="10"/>
      <c r="AH1222" s="10"/>
      <c r="AI1222" s="10"/>
      <c r="AJ1222" s="10"/>
      <c r="AK1222" s="10"/>
      <c r="AL1222" s="10"/>
      <c r="AM1222" s="10"/>
      <c r="AN1222" s="10"/>
      <c r="AO1222" s="10"/>
      <c r="AP1222" s="10"/>
      <c r="AQ1222" s="10"/>
      <c r="AR1222" s="10"/>
      <c r="AS1222" s="10"/>
      <c r="AT1222" s="10"/>
      <c r="AU1222" s="10"/>
    </row>
    <row r="1223" spans="7:47" ht="12.75">
      <c r="G1223" s="9"/>
      <c r="H1223" s="10"/>
      <c r="I1223" s="10"/>
      <c r="J1223" s="10"/>
      <c r="K1223" s="10"/>
      <c r="L1223" s="10"/>
      <c r="M1223" s="23"/>
      <c r="N1223" s="23"/>
      <c r="O1223" s="23"/>
      <c r="P1223" s="23"/>
      <c r="Q1223" s="23"/>
      <c r="R1223" s="23"/>
      <c r="S1223" s="23"/>
      <c r="T1223" s="10"/>
      <c r="U1223" s="10"/>
      <c r="V1223" s="10"/>
      <c r="W1223" s="10"/>
      <c r="X1223" s="10"/>
      <c r="Y1223" s="10"/>
      <c r="Z1223" s="10"/>
      <c r="AA1223" s="10"/>
      <c r="AB1223" s="10"/>
      <c r="AC1223" s="10"/>
      <c r="AD1223" s="10"/>
      <c r="AE1223" s="10"/>
      <c r="AF1223" s="10"/>
      <c r="AG1223" s="10"/>
      <c r="AH1223" s="10"/>
      <c r="AI1223" s="10"/>
      <c r="AJ1223" s="10"/>
      <c r="AK1223" s="10"/>
      <c r="AL1223" s="10"/>
      <c r="AM1223" s="10"/>
      <c r="AN1223" s="10"/>
      <c r="AO1223" s="10"/>
      <c r="AP1223" s="10"/>
      <c r="AQ1223" s="10"/>
      <c r="AR1223" s="10"/>
      <c r="AS1223" s="10"/>
      <c r="AT1223" s="10"/>
      <c r="AU1223" s="10"/>
    </row>
    <row r="1224" spans="7:47" ht="12.75">
      <c r="G1224" s="9"/>
      <c r="H1224" s="10"/>
      <c r="I1224" s="10"/>
      <c r="J1224" s="10"/>
      <c r="K1224" s="10"/>
      <c r="L1224" s="10"/>
      <c r="M1224" s="23"/>
      <c r="N1224" s="23"/>
      <c r="O1224" s="23"/>
      <c r="P1224" s="23"/>
      <c r="Q1224" s="23"/>
      <c r="R1224" s="23"/>
      <c r="S1224" s="23"/>
      <c r="T1224" s="10"/>
      <c r="U1224" s="10"/>
      <c r="V1224" s="10"/>
      <c r="W1224" s="10"/>
      <c r="X1224" s="10"/>
      <c r="Y1224" s="10"/>
      <c r="Z1224" s="10"/>
      <c r="AA1224" s="10"/>
      <c r="AB1224" s="10"/>
      <c r="AC1224" s="10"/>
      <c r="AD1224" s="10"/>
      <c r="AE1224" s="10"/>
      <c r="AF1224" s="10"/>
      <c r="AG1224" s="10"/>
      <c r="AH1224" s="10"/>
      <c r="AI1224" s="10"/>
      <c r="AJ1224" s="10"/>
      <c r="AK1224" s="10"/>
      <c r="AL1224" s="10"/>
      <c r="AM1224" s="10"/>
      <c r="AN1224" s="10"/>
      <c r="AO1224" s="10"/>
      <c r="AP1224" s="10"/>
      <c r="AQ1224" s="10"/>
      <c r="AR1224" s="10"/>
      <c r="AS1224" s="10"/>
      <c r="AT1224" s="10"/>
      <c r="AU1224" s="10"/>
    </row>
    <row r="1225" spans="7:47" ht="12.75">
      <c r="G1225" s="9"/>
      <c r="H1225" s="10"/>
      <c r="I1225" s="10"/>
      <c r="J1225" s="10"/>
      <c r="K1225" s="10"/>
      <c r="L1225" s="10"/>
      <c r="M1225" s="23"/>
      <c r="N1225" s="23"/>
      <c r="O1225" s="23"/>
      <c r="P1225" s="23"/>
      <c r="Q1225" s="23"/>
      <c r="R1225" s="23"/>
      <c r="S1225" s="23"/>
      <c r="T1225" s="10"/>
      <c r="U1225" s="10"/>
      <c r="V1225" s="10"/>
      <c r="W1225" s="10"/>
      <c r="X1225" s="10"/>
      <c r="Y1225" s="10"/>
      <c r="Z1225" s="10"/>
      <c r="AA1225" s="10"/>
      <c r="AB1225" s="10"/>
      <c r="AC1225" s="10"/>
      <c r="AD1225" s="10"/>
      <c r="AE1225" s="10"/>
      <c r="AF1225" s="10"/>
      <c r="AG1225" s="10"/>
      <c r="AH1225" s="10"/>
      <c r="AI1225" s="10"/>
      <c r="AJ1225" s="10"/>
      <c r="AK1225" s="10"/>
      <c r="AL1225" s="10"/>
      <c r="AM1225" s="10"/>
      <c r="AN1225" s="10"/>
      <c r="AO1225" s="10"/>
      <c r="AP1225" s="10"/>
      <c r="AQ1225" s="10"/>
      <c r="AR1225" s="10"/>
      <c r="AS1225" s="10"/>
      <c r="AT1225" s="10"/>
      <c r="AU1225" s="10"/>
    </row>
    <row r="1226" spans="7:47" ht="12.75">
      <c r="G1226" s="9"/>
      <c r="H1226" s="10"/>
      <c r="I1226" s="10"/>
      <c r="J1226" s="10"/>
      <c r="K1226" s="10"/>
      <c r="L1226" s="10"/>
      <c r="M1226" s="23"/>
      <c r="N1226" s="23"/>
      <c r="O1226" s="23"/>
      <c r="P1226" s="23"/>
      <c r="Q1226" s="23"/>
      <c r="R1226" s="23"/>
      <c r="S1226" s="23"/>
      <c r="T1226" s="10"/>
      <c r="U1226" s="10"/>
      <c r="V1226" s="10"/>
      <c r="W1226" s="10"/>
      <c r="X1226" s="10"/>
      <c r="Y1226" s="10"/>
      <c r="Z1226" s="10"/>
      <c r="AA1226" s="10"/>
      <c r="AB1226" s="10"/>
      <c r="AC1226" s="10"/>
      <c r="AD1226" s="10"/>
      <c r="AE1226" s="10"/>
      <c r="AF1226" s="10"/>
      <c r="AG1226" s="10"/>
      <c r="AH1226" s="10"/>
      <c r="AI1226" s="10"/>
      <c r="AJ1226" s="10"/>
      <c r="AK1226" s="10"/>
      <c r="AL1226" s="10"/>
      <c r="AM1226" s="10"/>
      <c r="AN1226" s="10"/>
      <c r="AO1226" s="10"/>
      <c r="AP1226" s="10"/>
      <c r="AQ1226" s="10"/>
      <c r="AR1226" s="10"/>
      <c r="AS1226" s="10"/>
      <c r="AT1226" s="10"/>
      <c r="AU1226" s="10"/>
    </row>
    <row r="1227" spans="7:47" ht="12.75">
      <c r="G1227" s="9"/>
      <c r="H1227" s="10"/>
      <c r="I1227" s="10"/>
      <c r="J1227" s="10"/>
      <c r="K1227" s="10"/>
      <c r="L1227" s="10"/>
      <c r="M1227" s="23"/>
      <c r="N1227" s="23"/>
      <c r="O1227" s="23"/>
      <c r="P1227" s="23"/>
      <c r="Q1227" s="23"/>
      <c r="R1227" s="23"/>
      <c r="S1227" s="23"/>
      <c r="T1227" s="10"/>
      <c r="U1227" s="10"/>
      <c r="V1227" s="10"/>
      <c r="W1227" s="10"/>
      <c r="X1227" s="10"/>
      <c r="Y1227" s="10"/>
      <c r="Z1227" s="10"/>
      <c r="AA1227" s="10"/>
      <c r="AB1227" s="10"/>
      <c r="AC1227" s="10"/>
      <c r="AD1227" s="10"/>
      <c r="AE1227" s="10"/>
      <c r="AF1227" s="10"/>
      <c r="AG1227" s="10"/>
      <c r="AH1227" s="10"/>
      <c r="AI1227" s="10"/>
      <c r="AJ1227" s="10"/>
      <c r="AK1227" s="10"/>
      <c r="AL1227" s="10"/>
      <c r="AM1227" s="10"/>
      <c r="AN1227" s="10"/>
      <c r="AO1227" s="10"/>
      <c r="AP1227" s="10"/>
      <c r="AQ1227" s="10"/>
      <c r="AR1227" s="10"/>
      <c r="AS1227" s="10"/>
      <c r="AT1227" s="10"/>
      <c r="AU1227" s="10"/>
    </row>
    <row r="1228" spans="7:47" ht="12.75">
      <c r="G1228" s="9"/>
      <c r="H1228" s="10"/>
      <c r="I1228" s="10"/>
      <c r="J1228" s="10"/>
      <c r="K1228" s="10"/>
      <c r="L1228" s="10"/>
      <c r="M1228" s="23"/>
      <c r="N1228" s="23"/>
      <c r="O1228" s="23"/>
      <c r="P1228" s="23"/>
      <c r="Q1228" s="23"/>
      <c r="R1228" s="23"/>
      <c r="S1228" s="23"/>
      <c r="T1228" s="10"/>
      <c r="U1228" s="10"/>
      <c r="V1228" s="10"/>
      <c r="W1228" s="10"/>
      <c r="X1228" s="10"/>
      <c r="Y1228" s="10"/>
      <c r="Z1228" s="10"/>
      <c r="AA1228" s="10"/>
      <c r="AB1228" s="10"/>
      <c r="AC1228" s="10"/>
      <c r="AD1228" s="10"/>
      <c r="AE1228" s="10"/>
      <c r="AF1228" s="10"/>
      <c r="AG1228" s="10"/>
      <c r="AH1228" s="10"/>
      <c r="AI1228" s="10"/>
      <c r="AJ1228" s="10"/>
      <c r="AK1228" s="10"/>
      <c r="AL1228" s="10"/>
      <c r="AM1228" s="10"/>
      <c r="AN1228" s="10"/>
      <c r="AO1228" s="10"/>
      <c r="AP1228" s="10"/>
      <c r="AQ1228" s="10"/>
      <c r="AR1228" s="10"/>
      <c r="AS1228" s="10"/>
      <c r="AT1228" s="10"/>
      <c r="AU1228" s="10"/>
    </row>
    <row r="1229" spans="7:47" ht="12.75">
      <c r="G1229" s="9"/>
      <c r="H1229" s="10"/>
      <c r="I1229" s="10"/>
      <c r="J1229" s="10"/>
      <c r="K1229" s="10"/>
      <c r="L1229" s="10"/>
      <c r="M1229" s="23"/>
      <c r="N1229" s="23"/>
      <c r="O1229" s="23"/>
      <c r="P1229" s="23"/>
      <c r="Q1229" s="23"/>
      <c r="R1229" s="23"/>
      <c r="S1229" s="23"/>
      <c r="T1229" s="10"/>
      <c r="U1229" s="10"/>
      <c r="V1229" s="10"/>
      <c r="W1229" s="10"/>
      <c r="X1229" s="10"/>
      <c r="Y1229" s="10"/>
      <c r="Z1229" s="10"/>
      <c r="AA1229" s="10"/>
      <c r="AB1229" s="10"/>
      <c r="AC1229" s="10"/>
      <c r="AD1229" s="10"/>
      <c r="AE1229" s="10"/>
      <c r="AF1229" s="10"/>
      <c r="AG1229" s="10"/>
      <c r="AH1229" s="10"/>
      <c r="AI1229" s="10"/>
      <c r="AJ1229" s="10"/>
      <c r="AK1229" s="10"/>
      <c r="AL1229" s="10"/>
      <c r="AM1229" s="10"/>
      <c r="AN1229" s="10"/>
      <c r="AO1229" s="10"/>
      <c r="AP1229" s="10"/>
      <c r="AQ1229" s="10"/>
      <c r="AR1229" s="10"/>
      <c r="AS1229" s="10"/>
      <c r="AT1229" s="10"/>
      <c r="AU1229" s="10"/>
    </row>
    <row r="1230" spans="7:47" ht="12.75">
      <c r="G1230" s="9"/>
      <c r="H1230" s="10"/>
      <c r="I1230" s="10"/>
      <c r="J1230" s="10"/>
      <c r="K1230" s="10"/>
      <c r="L1230" s="10"/>
      <c r="M1230" s="23"/>
      <c r="N1230" s="23"/>
      <c r="O1230" s="23"/>
      <c r="P1230" s="23"/>
      <c r="Q1230" s="23"/>
      <c r="R1230" s="23"/>
      <c r="S1230" s="23"/>
      <c r="T1230" s="10"/>
      <c r="U1230" s="10"/>
      <c r="V1230" s="10"/>
      <c r="W1230" s="10"/>
      <c r="X1230" s="10"/>
      <c r="Y1230" s="10"/>
      <c r="Z1230" s="10"/>
      <c r="AA1230" s="10"/>
      <c r="AB1230" s="10"/>
      <c r="AC1230" s="10"/>
      <c r="AD1230" s="10"/>
      <c r="AE1230" s="10"/>
      <c r="AF1230" s="10"/>
      <c r="AG1230" s="10"/>
      <c r="AH1230" s="10"/>
      <c r="AI1230" s="10"/>
      <c r="AJ1230" s="10"/>
      <c r="AK1230" s="10"/>
      <c r="AL1230" s="10"/>
      <c r="AM1230" s="10"/>
      <c r="AN1230" s="10"/>
      <c r="AO1230" s="10"/>
      <c r="AP1230" s="10"/>
      <c r="AQ1230" s="10"/>
      <c r="AR1230" s="10"/>
      <c r="AS1230" s="10"/>
      <c r="AT1230" s="10"/>
      <c r="AU1230" s="10"/>
    </row>
    <row r="1231" spans="7:47" ht="12.75">
      <c r="G1231" s="9"/>
      <c r="H1231" s="10"/>
      <c r="I1231" s="10"/>
      <c r="J1231" s="10"/>
      <c r="K1231" s="10"/>
      <c r="L1231" s="10"/>
      <c r="M1231" s="23"/>
      <c r="N1231" s="23"/>
      <c r="O1231" s="23"/>
      <c r="P1231" s="23"/>
      <c r="Q1231" s="23"/>
      <c r="R1231" s="23"/>
      <c r="S1231" s="23"/>
      <c r="T1231" s="10"/>
      <c r="U1231" s="10"/>
      <c r="V1231" s="10"/>
      <c r="W1231" s="10"/>
      <c r="X1231" s="10"/>
      <c r="Y1231" s="10"/>
      <c r="Z1231" s="10"/>
      <c r="AA1231" s="10"/>
      <c r="AB1231" s="10"/>
      <c r="AC1231" s="10"/>
      <c r="AD1231" s="10"/>
      <c r="AE1231" s="10"/>
      <c r="AF1231" s="10"/>
      <c r="AG1231" s="10"/>
      <c r="AH1231" s="10"/>
      <c r="AI1231" s="10"/>
      <c r="AJ1231" s="10"/>
      <c r="AK1231" s="10"/>
      <c r="AL1231" s="10"/>
      <c r="AM1231" s="10"/>
      <c r="AN1231" s="10"/>
      <c r="AO1231" s="10"/>
      <c r="AP1231" s="10"/>
      <c r="AQ1231" s="10"/>
      <c r="AR1231" s="10"/>
      <c r="AS1231" s="10"/>
      <c r="AT1231" s="10"/>
      <c r="AU1231" s="10"/>
    </row>
    <row r="1232" spans="7:47" ht="12.75">
      <c r="G1232" s="9"/>
      <c r="H1232" s="10"/>
      <c r="I1232" s="10"/>
      <c r="J1232" s="10"/>
      <c r="K1232" s="10"/>
      <c r="L1232" s="10"/>
      <c r="M1232" s="23"/>
      <c r="N1232" s="23"/>
      <c r="O1232" s="23"/>
      <c r="P1232" s="23"/>
      <c r="Q1232" s="23"/>
      <c r="R1232" s="23"/>
      <c r="S1232" s="23"/>
      <c r="T1232" s="10"/>
      <c r="U1232" s="10"/>
      <c r="V1232" s="10"/>
      <c r="W1232" s="10"/>
      <c r="X1232" s="10"/>
      <c r="Y1232" s="10"/>
      <c r="Z1232" s="10"/>
      <c r="AA1232" s="10"/>
      <c r="AB1232" s="10"/>
      <c r="AC1232" s="10"/>
      <c r="AD1232" s="10"/>
      <c r="AE1232" s="10"/>
      <c r="AF1232" s="10"/>
      <c r="AG1232" s="10"/>
      <c r="AH1232" s="10"/>
      <c r="AI1232" s="10"/>
      <c r="AJ1232" s="10"/>
      <c r="AK1232" s="10"/>
      <c r="AL1232" s="10"/>
      <c r="AM1232" s="10"/>
      <c r="AN1232" s="10"/>
      <c r="AO1232" s="10"/>
      <c r="AP1232" s="10"/>
      <c r="AQ1232" s="10"/>
      <c r="AR1232" s="10"/>
      <c r="AS1232" s="10"/>
      <c r="AT1232" s="10"/>
      <c r="AU1232" s="10"/>
    </row>
    <row r="1233" spans="7:47" ht="12.75">
      <c r="G1233" s="9"/>
      <c r="H1233" s="10"/>
      <c r="I1233" s="10"/>
      <c r="J1233" s="10"/>
      <c r="K1233" s="10"/>
      <c r="L1233" s="10"/>
      <c r="M1233" s="23"/>
      <c r="N1233" s="23"/>
      <c r="O1233" s="23"/>
      <c r="P1233" s="23"/>
      <c r="Q1233" s="23"/>
      <c r="R1233" s="23"/>
      <c r="S1233" s="23"/>
      <c r="T1233" s="10"/>
      <c r="U1233" s="10"/>
      <c r="V1233" s="10"/>
      <c r="W1233" s="10"/>
      <c r="X1233" s="10"/>
      <c r="Y1233" s="10"/>
      <c r="Z1233" s="10"/>
      <c r="AA1233" s="10"/>
      <c r="AB1233" s="10"/>
      <c r="AC1233" s="10"/>
      <c r="AD1233" s="10"/>
      <c r="AE1233" s="10"/>
      <c r="AF1233" s="10"/>
      <c r="AG1233" s="10"/>
      <c r="AH1233" s="10"/>
      <c r="AI1233" s="10"/>
      <c r="AJ1233" s="10"/>
      <c r="AK1233" s="10"/>
      <c r="AL1233" s="10"/>
      <c r="AM1233" s="10"/>
      <c r="AN1233" s="10"/>
      <c r="AO1233" s="10"/>
      <c r="AP1233" s="10"/>
      <c r="AQ1233" s="10"/>
      <c r="AR1233" s="10"/>
      <c r="AS1233" s="10"/>
      <c r="AT1233" s="10"/>
      <c r="AU1233" s="10"/>
    </row>
    <row r="1234" spans="7:47" ht="12.75">
      <c r="G1234" s="9"/>
      <c r="H1234" s="10"/>
      <c r="I1234" s="10"/>
      <c r="J1234" s="10"/>
      <c r="K1234" s="10"/>
      <c r="L1234" s="10"/>
      <c r="M1234" s="23"/>
      <c r="N1234" s="23"/>
      <c r="O1234" s="23"/>
      <c r="P1234" s="23"/>
      <c r="Q1234" s="23"/>
      <c r="R1234" s="23"/>
      <c r="S1234" s="23"/>
      <c r="T1234" s="10"/>
      <c r="U1234" s="10"/>
      <c r="V1234" s="10"/>
      <c r="W1234" s="10"/>
      <c r="X1234" s="10"/>
      <c r="Y1234" s="10"/>
      <c r="Z1234" s="10"/>
      <c r="AA1234" s="10"/>
      <c r="AB1234" s="10"/>
      <c r="AC1234" s="10"/>
      <c r="AD1234" s="10"/>
      <c r="AE1234" s="10"/>
      <c r="AF1234" s="10"/>
      <c r="AG1234" s="10"/>
      <c r="AH1234" s="10"/>
      <c r="AI1234" s="10"/>
      <c r="AJ1234" s="10"/>
      <c r="AK1234" s="10"/>
      <c r="AL1234" s="10"/>
      <c r="AM1234" s="10"/>
      <c r="AN1234" s="10"/>
      <c r="AO1234" s="10"/>
      <c r="AP1234" s="10"/>
      <c r="AQ1234" s="10"/>
      <c r="AR1234" s="10"/>
      <c r="AS1234" s="10"/>
      <c r="AT1234" s="10"/>
      <c r="AU1234" s="10"/>
    </row>
    <row r="1235" spans="7:47" ht="12.75">
      <c r="G1235" s="9"/>
      <c r="H1235" s="10"/>
      <c r="I1235" s="10"/>
      <c r="J1235" s="10"/>
      <c r="K1235" s="10"/>
      <c r="L1235" s="10"/>
      <c r="M1235" s="23"/>
      <c r="N1235" s="23"/>
      <c r="O1235" s="23"/>
      <c r="P1235" s="23"/>
      <c r="Q1235" s="23"/>
      <c r="R1235" s="23"/>
      <c r="S1235" s="23"/>
      <c r="T1235" s="10"/>
      <c r="U1235" s="10"/>
      <c r="V1235" s="10"/>
      <c r="W1235" s="10"/>
      <c r="X1235" s="10"/>
      <c r="Y1235" s="10"/>
      <c r="Z1235" s="10"/>
      <c r="AA1235" s="10"/>
      <c r="AB1235" s="10"/>
      <c r="AC1235" s="10"/>
      <c r="AD1235" s="10"/>
      <c r="AE1235" s="10"/>
      <c r="AF1235" s="10"/>
      <c r="AG1235" s="10"/>
      <c r="AH1235" s="10"/>
      <c r="AI1235" s="10"/>
      <c r="AJ1235" s="10"/>
      <c r="AK1235" s="10"/>
      <c r="AL1235" s="10"/>
      <c r="AM1235" s="10"/>
      <c r="AN1235" s="10"/>
      <c r="AO1235" s="10"/>
      <c r="AP1235" s="10"/>
      <c r="AQ1235" s="10"/>
      <c r="AR1235" s="10"/>
      <c r="AS1235" s="10"/>
      <c r="AT1235" s="10"/>
      <c r="AU1235" s="10"/>
    </row>
    <row r="1236" spans="7:47" ht="12.75">
      <c r="G1236" s="9"/>
      <c r="H1236" s="10"/>
      <c r="I1236" s="10"/>
      <c r="J1236" s="10"/>
      <c r="K1236" s="10"/>
      <c r="L1236" s="10"/>
      <c r="M1236" s="23"/>
      <c r="N1236" s="23"/>
      <c r="O1236" s="23"/>
      <c r="P1236" s="23"/>
      <c r="Q1236" s="23"/>
      <c r="R1236" s="23"/>
      <c r="S1236" s="23"/>
      <c r="T1236" s="10"/>
      <c r="U1236" s="10"/>
      <c r="V1236" s="10"/>
      <c r="W1236" s="10"/>
      <c r="X1236" s="10"/>
      <c r="Y1236" s="10"/>
      <c r="Z1236" s="10"/>
      <c r="AA1236" s="10"/>
      <c r="AB1236" s="10"/>
      <c r="AC1236" s="10"/>
      <c r="AD1236" s="10"/>
      <c r="AE1236" s="10"/>
      <c r="AF1236" s="10"/>
      <c r="AG1236" s="10"/>
      <c r="AH1236" s="10"/>
      <c r="AI1236" s="10"/>
      <c r="AJ1236" s="10"/>
      <c r="AK1236" s="10"/>
      <c r="AL1236" s="10"/>
      <c r="AM1236" s="10"/>
      <c r="AN1236" s="10"/>
      <c r="AO1236" s="10"/>
      <c r="AP1236" s="10"/>
      <c r="AQ1236" s="10"/>
      <c r="AR1236" s="10"/>
      <c r="AS1236" s="10"/>
      <c r="AT1236" s="10"/>
      <c r="AU1236" s="10"/>
    </row>
    <row r="1237" spans="7:47" ht="12.75">
      <c r="G1237" s="9"/>
      <c r="H1237" s="10"/>
      <c r="I1237" s="10"/>
      <c r="J1237" s="10"/>
      <c r="K1237" s="10"/>
      <c r="L1237" s="10"/>
      <c r="M1237" s="23"/>
      <c r="N1237" s="23"/>
      <c r="O1237" s="23"/>
      <c r="P1237" s="23"/>
      <c r="Q1237" s="23"/>
      <c r="R1237" s="23"/>
      <c r="S1237" s="23"/>
      <c r="T1237" s="10"/>
      <c r="U1237" s="10"/>
      <c r="V1237" s="10"/>
      <c r="W1237" s="10"/>
      <c r="X1237" s="10"/>
      <c r="Y1237" s="10"/>
      <c r="Z1237" s="10"/>
      <c r="AA1237" s="10"/>
      <c r="AB1237" s="10"/>
      <c r="AC1237" s="10"/>
      <c r="AD1237" s="10"/>
      <c r="AE1237" s="10"/>
      <c r="AF1237" s="10"/>
      <c r="AG1237" s="10"/>
      <c r="AH1237" s="10"/>
      <c r="AI1237" s="10"/>
      <c r="AJ1237" s="10"/>
      <c r="AK1237" s="10"/>
      <c r="AL1237" s="10"/>
      <c r="AM1237" s="10"/>
      <c r="AN1237" s="10"/>
      <c r="AO1237" s="10"/>
      <c r="AP1237" s="10"/>
      <c r="AQ1237" s="10"/>
      <c r="AR1237" s="10"/>
      <c r="AS1237" s="10"/>
      <c r="AT1237" s="10"/>
      <c r="AU1237" s="10"/>
    </row>
    <row r="1238" spans="7:47" ht="12.75">
      <c r="G1238" s="9"/>
      <c r="H1238" s="10"/>
      <c r="I1238" s="10"/>
      <c r="J1238" s="10"/>
      <c r="K1238" s="10"/>
      <c r="L1238" s="10"/>
      <c r="M1238" s="23"/>
      <c r="N1238" s="23"/>
      <c r="O1238" s="23"/>
      <c r="P1238" s="23"/>
      <c r="Q1238" s="23"/>
      <c r="R1238" s="23"/>
      <c r="S1238" s="23"/>
      <c r="T1238" s="10"/>
      <c r="U1238" s="10"/>
      <c r="V1238" s="10"/>
      <c r="W1238" s="10"/>
      <c r="X1238" s="10"/>
      <c r="Y1238" s="10"/>
      <c r="Z1238" s="10"/>
      <c r="AA1238" s="10"/>
      <c r="AB1238" s="10"/>
      <c r="AC1238" s="10"/>
      <c r="AD1238" s="10"/>
      <c r="AE1238" s="10"/>
      <c r="AF1238" s="10"/>
      <c r="AG1238" s="10"/>
      <c r="AH1238" s="10"/>
      <c r="AI1238" s="10"/>
      <c r="AJ1238" s="10"/>
      <c r="AK1238" s="10"/>
      <c r="AL1238" s="10"/>
      <c r="AM1238" s="10"/>
      <c r="AN1238" s="10"/>
      <c r="AO1238" s="10"/>
      <c r="AP1238" s="10"/>
      <c r="AQ1238" s="10"/>
      <c r="AR1238" s="10"/>
      <c r="AS1238" s="10"/>
      <c r="AT1238" s="10"/>
      <c r="AU1238" s="10"/>
    </row>
    <row r="1239" spans="7:47" ht="12.75">
      <c r="G1239" s="9"/>
      <c r="H1239" s="10"/>
      <c r="I1239" s="10"/>
      <c r="J1239" s="10"/>
      <c r="K1239" s="10"/>
      <c r="L1239" s="10"/>
      <c r="M1239" s="23"/>
      <c r="N1239" s="23"/>
      <c r="O1239" s="23"/>
      <c r="P1239" s="23"/>
      <c r="Q1239" s="23"/>
      <c r="R1239" s="23"/>
      <c r="S1239" s="23"/>
      <c r="T1239" s="10"/>
      <c r="U1239" s="10"/>
      <c r="V1239" s="10"/>
      <c r="W1239" s="10"/>
      <c r="X1239" s="10"/>
      <c r="Y1239" s="10"/>
      <c r="Z1239" s="10"/>
      <c r="AA1239" s="10"/>
      <c r="AB1239" s="10"/>
      <c r="AC1239" s="10"/>
      <c r="AD1239" s="10"/>
      <c r="AE1239" s="10"/>
      <c r="AF1239" s="10"/>
      <c r="AG1239" s="10"/>
      <c r="AH1239" s="10"/>
      <c r="AI1239" s="10"/>
      <c r="AJ1239" s="10"/>
      <c r="AK1239" s="10"/>
      <c r="AL1239" s="10"/>
      <c r="AM1239" s="10"/>
      <c r="AN1239" s="10"/>
      <c r="AO1239" s="10"/>
      <c r="AP1239" s="10"/>
      <c r="AQ1239" s="10"/>
      <c r="AR1239" s="10"/>
      <c r="AS1239" s="10"/>
      <c r="AT1239" s="10"/>
      <c r="AU1239" s="10"/>
    </row>
    <row r="1240" spans="7:47" ht="12.75">
      <c r="G1240" s="9"/>
      <c r="H1240" s="10"/>
      <c r="I1240" s="10"/>
      <c r="J1240" s="10"/>
      <c r="K1240" s="10"/>
      <c r="L1240" s="10"/>
      <c r="M1240" s="23"/>
      <c r="N1240" s="23"/>
      <c r="O1240" s="23"/>
      <c r="P1240" s="23"/>
      <c r="Q1240" s="23"/>
      <c r="R1240" s="23"/>
      <c r="S1240" s="23"/>
      <c r="T1240" s="10"/>
      <c r="U1240" s="10"/>
      <c r="V1240" s="10"/>
      <c r="W1240" s="10"/>
      <c r="X1240" s="10"/>
      <c r="Y1240" s="10"/>
      <c r="Z1240" s="10"/>
      <c r="AA1240" s="10"/>
      <c r="AB1240" s="10"/>
      <c r="AC1240" s="10"/>
      <c r="AD1240" s="10"/>
      <c r="AE1240" s="10"/>
      <c r="AF1240" s="10"/>
      <c r="AG1240" s="10"/>
      <c r="AH1240" s="10"/>
      <c r="AI1240" s="10"/>
      <c r="AJ1240" s="10"/>
      <c r="AK1240" s="10"/>
      <c r="AL1240" s="10"/>
      <c r="AM1240" s="10"/>
      <c r="AN1240" s="10"/>
      <c r="AO1240" s="10"/>
      <c r="AP1240" s="10"/>
      <c r="AQ1240" s="10"/>
      <c r="AR1240" s="10"/>
      <c r="AS1240" s="10"/>
      <c r="AT1240" s="10"/>
      <c r="AU1240" s="10"/>
    </row>
    <row r="1241" spans="7:47" ht="12.75">
      <c r="G1241" s="9"/>
      <c r="H1241" s="10"/>
      <c r="I1241" s="10"/>
      <c r="J1241" s="10"/>
      <c r="K1241" s="10"/>
      <c r="L1241" s="10"/>
      <c r="M1241" s="23"/>
      <c r="N1241" s="23"/>
      <c r="O1241" s="23"/>
      <c r="P1241" s="23"/>
      <c r="Q1241" s="23"/>
      <c r="R1241" s="23"/>
      <c r="S1241" s="23"/>
      <c r="T1241" s="10"/>
      <c r="U1241" s="10"/>
      <c r="V1241" s="10"/>
      <c r="W1241" s="10"/>
      <c r="X1241" s="10"/>
      <c r="Y1241" s="10"/>
      <c r="Z1241" s="10"/>
      <c r="AA1241" s="10"/>
      <c r="AB1241" s="10"/>
      <c r="AC1241" s="10"/>
      <c r="AD1241" s="10"/>
      <c r="AE1241" s="10"/>
      <c r="AF1241" s="10"/>
      <c r="AG1241" s="10"/>
      <c r="AH1241" s="10"/>
      <c r="AI1241" s="10"/>
      <c r="AJ1241" s="10"/>
      <c r="AK1241" s="10"/>
      <c r="AL1241" s="10"/>
      <c r="AM1241" s="10"/>
      <c r="AN1241" s="10"/>
      <c r="AO1241" s="10"/>
      <c r="AP1241" s="10"/>
      <c r="AQ1241" s="10"/>
      <c r="AR1241" s="10"/>
      <c r="AS1241" s="10"/>
      <c r="AT1241" s="10"/>
      <c r="AU1241" s="10"/>
    </row>
    <row r="1242" spans="7:47" ht="12.75">
      <c r="G1242" s="9"/>
      <c r="H1242" s="10"/>
      <c r="I1242" s="10"/>
      <c r="J1242" s="10"/>
      <c r="K1242" s="10"/>
      <c r="L1242" s="10"/>
      <c r="M1242" s="23"/>
      <c r="N1242" s="23"/>
      <c r="O1242" s="23"/>
      <c r="P1242" s="23"/>
      <c r="Q1242" s="23"/>
      <c r="R1242" s="23"/>
      <c r="S1242" s="23"/>
      <c r="T1242" s="10"/>
      <c r="U1242" s="10"/>
      <c r="V1242" s="10"/>
      <c r="W1242" s="10"/>
      <c r="X1242" s="10"/>
      <c r="Y1242" s="10"/>
      <c r="Z1242" s="10"/>
      <c r="AA1242" s="10"/>
      <c r="AB1242" s="10"/>
      <c r="AC1242" s="10"/>
      <c r="AD1242" s="10"/>
      <c r="AE1242" s="10"/>
      <c r="AF1242" s="10"/>
      <c r="AG1242" s="10"/>
      <c r="AH1242" s="10"/>
      <c r="AI1242" s="10"/>
      <c r="AJ1242" s="10"/>
      <c r="AK1242" s="10"/>
      <c r="AL1242" s="10"/>
      <c r="AM1242" s="10"/>
      <c r="AN1242" s="10"/>
      <c r="AO1242" s="10"/>
      <c r="AP1242" s="10"/>
      <c r="AQ1242" s="10"/>
      <c r="AR1242" s="10"/>
      <c r="AS1242" s="10"/>
      <c r="AT1242" s="10"/>
      <c r="AU1242" s="10"/>
    </row>
    <row r="1243" spans="7:47" ht="12.75">
      <c r="G1243" s="9"/>
      <c r="H1243" s="10"/>
      <c r="I1243" s="10"/>
      <c r="J1243" s="10"/>
      <c r="K1243" s="10"/>
      <c r="L1243" s="10"/>
      <c r="M1243" s="23"/>
      <c r="N1243" s="23"/>
      <c r="O1243" s="23"/>
      <c r="P1243" s="23"/>
      <c r="Q1243" s="23"/>
      <c r="R1243" s="23"/>
      <c r="S1243" s="23"/>
      <c r="T1243" s="10"/>
      <c r="U1243" s="10"/>
      <c r="V1243" s="10"/>
      <c r="W1243" s="10"/>
      <c r="X1243" s="10"/>
      <c r="Y1243" s="10"/>
      <c r="Z1243" s="10"/>
      <c r="AA1243" s="10"/>
      <c r="AB1243" s="10"/>
      <c r="AC1243" s="10"/>
      <c r="AD1243" s="10"/>
      <c r="AE1243" s="10"/>
      <c r="AF1243" s="10"/>
      <c r="AG1243" s="10"/>
      <c r="AH1243" s="10"/>
      <c r="AI1243" s="10"/>
      <c r="AJ1243" s="10"/>
      <c r="AK1243" s="10"/>
      <c r="AL1243" s="10"/>
      <c r="AM1243" s="10"/>
      <c r="AN1243" s="10"/>
      <c r="AO1243" s="10"/>
      <c r="AP1243" s="10"/>
      <c r="AQ1243" s="10"/>
      <c r="AR1243" s="10"/>
      <c r="AS1243" s="10"/>
      <c r="AT1243" s="10"/>
      <c r="AU1243" s="10"/>
    </row>
    <row r="1244" spans="7:47" ht="12.75">
      <c r="G1244" s="9"/>
      <c r="H1244" s="10"/>
      <c r="I1244" s="10"/>
      <c r="J1244" s="10"/>
      <c r="K1244" s="10"/>
      <c r="L1244" s="10"/>
      <c r="M1244" s="23"/>
      <c r="N1244" s="23"/>
      <c r="O1244" s="23"/>
      <c r="P1244" s="23"/>
      <c r="Q1244" s="23"/>
      <c r="R1244" s="23"/>
      <c r="S1244" s="23"/>
      <c r="T1244" s="10"/>
      <c r="U1244" s="10"/>
      <c r="V1244" s="10"/>
      <c r="W1244" s="10"/>
      <c r="X1244" s="10"/>
      <c r="Y1244" s="10"/>
      <c r="Z1244" s="10"/>
      <c r="AA1244" s="10"/>
      <c r="AB1244" s="10"/>
      <c r="AC1244" s="10"/>
      <c r="AD1244" s="10"/>
      <c r="AE1244" s="10"/>
      <c r="AF1244" s="10"/>
      <c r="AG1244" s="10"/>
      <c r="AH1244" s="10"/>
      <c r="AI1244" s="10"/>
      <c r="AJ1244" s="10"/>
      <c r="AK1244" s="10"/>
      <c r="AL1244" s="10"/>
      <c r="AM1244" s="10"/>
      <c r="AN1244" s="10"/>
      <c r="AO1244" s="10"/>
      <c r="AP1244" s="10"/>
      <c r="AQ1244" s="10"/>
      <c r="AR1244" s="10"/>
      <c r="AS1244" s="10"/>
      <c r="AT1244" s="10"/>
      <c r="AU1244" s="10"/>
    </row>
    <row r="1245" spans="7:47" ht="12.75">
      <c r="G1245" s="9"/>
      <c r="H1245" s="10"/>
      <c r="I1245" s="10"/>
      <c r="J1245" s="10"/>
      <c r="K1245" s="10"/>
      <c r="L1245" s="10"/>
      <c r="M1245" s="23"/>
      <c r="N1245" s="23"/>
      <c r="O1245" s="23"/>
      <c r="P1245" s="23"/>
      <c r="Q1245" s="23"/>
      <c r="R1245" s="23"/>
      <c r="S1245" s="23"/>
      <c r="T1245" s="10"/>
      <c r="U1245" s="10"/>
      <c r="V1245" s="10"/>
      <c r="W1245" s="10"/>
      <c r="X1245" s="10"/>
      <c r="Y1245" s="10"/>
      <c r="Z1245" s="10"/>
      <c r="AA1245" s="10"/>
      <c r="AB1245" s="10"/>
      <c r="AC1245" s="10"/>
      <c r="AD1245" s="10"/>
      <c r="AE1245" s="10"/>
      <c r="AF1245" s="10"/>
      <c r="AG1245" s="10"/>
      <c r="AH1245" s="10"/>
      <c r="AI1245" s="10"/>
      <c r="AJ1245" s="10"/>
      <c r="AK1245" s="10"/>
      <c r="AL1245" s="10"/>
      <c r="AM1245" s="10"/>
      <c r="AN1245" s="10"/>
      <c r="AO1245" s="10"/>
      <c r="AP1245" s="10"/>
      <c r="AQ1245" s="10"/>
      <c r="AR1245" s="10"/>
      <c r="AS1245" s="10"/>
      <c r="AT1245" s="10"/>
      <c r="AU1245" s="10"/>
    </row>
    <row r="1246" spans="7:47" ht="12.75">
      <c r="G1246" s="9"/>
      <c r="H1246" s="10"/>
      <c r="I1246" s="10"/>
      <c r="J1246" s="10"/>
      <c r="K1246" s="10"/>
      <c r="L1246" s="10"/>
      <c r="M1246" s="23"/>
      <c r="N1246" s="23"/>
      <c r="O1246" s="23"/>
      <c r="P1246" s="23"/>
      <c r="Q1246" s="23"/>
      <c r="R1246" s="23"/>
      <c r="S1246" s="23"/>
      <c r="T1246" s="10"/>
      <c r="U1246" s="10"/>
      <c r="V1246" s="10"/>
      <c r="W1246" s="10"/>
      <c r="X1246" s="10"/>
      <c r="Y1246" s="10"/>
      <c r="Z1246" s="10"/>
      <c r="AA1246" s="10"/>
      <c r="AB1246" s="10"/>
      <c r="AC1246" s="10"/>
      <c r="AD1246" s="10"/>
      <c r="AE1246" s="10"/>
      <c r="AF1246" s="10"/>
      <c r="AG1246" s="10"/>
      <c r="AH1246" s="10"/>
      <c r="AI1246" s="10"/>
      <c r="AJ1246" s="10"/>
      <c r="AK1246" s="10"/>
      <c r="AL1246" s="10"/>
      <c r="AM1246" s="10"/>
      <c r="AN1246" s="10"/>
      <c r="AO1246" s="10"/>
      <c r="AP1246" s="10"/>
      <c r="AQ1246" s="10"/>
      <c r="AR1246" s="10"/>
      <c r="AS1246" s="10"/>
      <c r="AT1246" s="10"/>
      <c r="AU1246" s="10"/>
    </row>
    <row r="1247" spans="7:47" ht="12.75">
      <c r="G1247" s="9"/>
      <c r="H1247" s="10"/>
      <c r="I1247" s="10"/>
      <c r="J1247" s="10"/>
      <c r="K1247" s="10"/>
      <c r="L1247" s="10"/>
      <c r="M1247" s="23"/>
      <c r="N1247" s="23"/>
      <c r="O1247" s="23"/>
      <c r="P1247" s="23"/>
      <c r="Q1247" s="23"/>
      <c r="R1247" s="23"/>
      <c r="S1247" s="23"/>
      <c r="T1247" s="10"/>
      <c r="U1247" s="10"/>
      <c r="V1247" s="10"/>
      <c r="W1247" s="10"/>
      <c r="X1247" s="10"/>
      <c r="Y1247" s="10"/>
      <c r="Z1247" s="10"/>
      <c r="AA1247" s="10"/>
      <c r="AB1247" s="10"/>
      <c r="AC1247" s="10"/>
      <c r="AD1247" s="10"/>
      <c r="AE1247" s="10"/>
      <c r="AF1247" s="10"/>
      <c r="AG1247" s="10"/>
      <c r="AH1247" s="10"/>
      <c r="AI1247" s="10"/>
      <c r="AJ1247" s="10"/>
      <c r="AK1247" s="10"/>
      <c r="AL1247" s="10"/>
      <c r="AM1247" s="10"/>
      <c r="AN1247" s="10"/>
      <c r="AO1247" s="10"/>
      <c r="AP1247" s="10"/>
      <c r="AQ1247" s="10"/>
      <c r="AR1247" s="10"/>
      <c r="AS1247" s="10"/>
      <c r="AT1247" s="10"/>
      <c r="AU1247" s="10"/>
    </row>
    <row r="1248" spans="7:47" ht="12.75">
      <c r="G1248" s="9"/>
      <c r="H1248" s="10"/>
      <c r="I1248" s="10"/>
      <c r="J1248" s="10"/>
      <c r="K1248" s="10"/>
      <c r="L1248" s="10"/>
      <c r="M1248" s="23"/>
      <c r="N1248" s="23"/>
      <c r="O1248" s="23"/>
      <c r="P1248" s="23"/>
      <c r="Q1248" s="23"/>
      <c r="R1248" s="23"/>
      <c r="S1248" s="23"/>
      <c r="T1248" s="10"/>
      <c r="U1248" s="10"/>
      <c r="V1248" s="10"/>
      <c r="W1248" s="10"/>
      <c r="X1248" s="10"/>
      <c r="Y1248" s="10"/>
      <c r="Z1248" s="10"/>
      <c r="AA1248" s="10"/>
      <c r="AB1248" s="10"/>
      <c r="AC1248" s="10"/>
      <c r="AD1248" s="10"/>
      <c r="AE1248" s="10"/>
      <c r="AF1248" s="10"/>
      <c r="AG1248" s="10"/>
      <c r="AH1248" s="10"/>
      <c r="AI1248" s="10"/>
      <c r="AJ1248" s="10"/>
      <c r="AK1248" s="10"/>
      <c r="AL1248" s="10"/>
      <c r="AM1248" s="10"/>
      <c r="AN1248" s="10"/>
      <c r="AO1248" s="10"/>
      <c r="AP1248" s="10"/>
      <c r="AQ1248" s="10"/>
      <c r="AR1248" s="10"/>
      <c r="AS1248" s="10"/>
      <c r="AT1248" s="10"/>
      <c r="AU1248" s="10"/>
    </row>
    <row r="1249" spans="7:47" ht="12.75">
      <c r="G1249" s="9"/>
      <c r="H1249" s="10"/>
      <c r="I1249" s="10"/>
      <c r="J1249" s="10"/>
      <c r="K1249" s="10"/>
      <c r="L1249" s="10"/>
      <c r="M1249" s="23"/>
      <c r="N1249" s="23"/>
      <c r="O1249" s="23"/>
      <c r="P1249" s="23"/>
      <c r="Q1249" s="23"/>
      <c r="R1249" s="23"/>
      <c r="S1249" s="23"/>
      <c r="T1249" s="10"/>
      <c r="U1249" s="10"/>
      <c r="V1249" s="10"/>
      <c r="W1249" s="10"/>
      <c r="X1249" s="10"/>
      <c r="Y1249" s="10"/>
      <c r="Z1249" s="10"/>
      <c r="AA1249" s="10"/>
      <c r="AB1249" s="10"/>
      <c r="AC1249" s="10"/>
      <c r="AD1249" s="10"/>
      <c r="AE1249" s="10"/>
      <c r="AF1249" s="10"/>
      <c r="AG1249" s="10"/>
      <c r="AH1249" s="10"/>
      <c r="AI1249" s="10"/>
      <c r="AJ1249" s="10"/>
      <c r="AK1249" s="10"/>
      <c r="AL1249" s="10"/>
      <c r="AM1249" s="10"/>
      <c r="AN1249" s="10"/>
      <c r="AO1249" s="10"/>
      <c r="AP1249" s="10"/>
      <c r="AQ1249" s="10"/>
      <c r="AR1249" s="10"/>
      <c r="AS1249" s="10"/>
      <c r="AT1249" s="10"/>
      <c r="AU1249" s="10"/>
    </row>
    <row r="1250" spans="7:47" ht="12.75">
      <c r="G1250" s="9"/>
      <c r="H1250" s="10"/>
      <c r="I1250" s="10"/>
      <c r="J1250" s="10"/>
      <c r="K1250" s="10"/>
      <c r="L1250" s="10"/>
      <c r="M1250" s="23"/>
      <c r="N1250" s="23"/>
      <c r="O1250" s="23"/>
      <c r="P1250" s="23"/>
      <c r="Q1250" s="23"/>
      <c r="R1250" s="23"/>
      <c r="S1250" s="23"/>
      <c r="T1250" s="10"/>
      <c r="U1250" s="10"/>
      <c r="V1250" s="10"/>
      <c r="W1250" s="10"/>
      <c r="X1250" s="10"/>
      <c r="Y1250" s="10"/>
      <c r="Z1250" s="10"/>
      <c r="AA1250" s="10"/>
      <c r="AB1250" s="10"/>
      <c r="AC1250" s="10"/>
      <c r="AD1250" s="10"/>
      <c r="AE1250" s="10"/>
      <c r="AF1250" s="10"/>
      <c r="AG1250" s="10"/>
      <c r="AH1250" s="10"/>
      <c r="AI1250" s="10"/>
      <c r="AJ1250" s="10"/>
      <c r="AK1250" s="10"/>
      <c r="AL1250" s="10"/>
      <c r="AM1250" s="10"/>
      <c r="AN1250" s="10"/>
      <c r="AO1250" s="10"/>
      <c r="AP1250" s="10"/>
      <c r="AQ1250" s="10"/>
      <c r="AR1250" s="10"/>
      <c r="AS1250" s="10"/>
      <c r="AT1250" s="10"/>
      <c r="AU1250" s="10"/>
    </row>
    <row r="1251" spans="7:47" ht="12.75">
      <c r="G1251" s="9"/>
      <c r="H1251" s="10"/>
      <c r="I1251" s="10"/>
      <c r="J1251" s="10"/>
      <c r="K1251" s="10"/>
      <c r="L1251" s="10"/>
      <c r="M1251" s="23"/>
      <c r="N1251" s="23"/>
      <c r="O1251" s="23"/>
      <c r="P1251" s="23"/>
      <c r="Q1251" s="23"/>
      <c r="R1251" s="23"/>
      <c r="S1251" s="23"/>
      <c r="T1251" s="10"/>
      <c r="U1251" s="10"/>
      <c r="V1251" s="10"/>
      <c r="W1251" s="10"/>
      <c r="X1251" s="10"/>
      <c r="Y1251" s="10"/>
      <c r="Z1251" s="10"/>
      <c r="AA1251" s="10"/>
      <c r="AB1251" s="10"/>
      <c r="AC1251" s="10"/>
      <c r="AD1251" s="10"/>
      <c r="AE1251" s="10"/>
      <c r="AF1251" s="10"/>
      <c r="AG1251" s="10"/>
      <c r="AH1251" s="10"/>
      <c r="AI1251" s="10"/>
      <c r="AJ1251" s="10"/>
      <c r="AK1251" s="10"/>
      <c r="AL1251" s="10"/>
      <c r="AM1251" s="10"/>
      <c r="AN1251" s="10"/>
      <c r="AO1251" s="10"/>
      <c r="AP1251" s="10"/>
      <c r="AQ1251" s="10"/>
      <c r="AR1251" s="10"/>
      <c r="AS1251" s="10"/>
      <c r="AT1251" s="10"/>
      <c r="AU1251" s="10"/>
    </row>
    <row r="1252" spans="7:47" ht="12.75">
      <c r="G1252" s="9"/>
      <c r="H1252" s="10"/>
      <c r="I1252" s="10"/>
      <c r="J1252" s="10"/>
      <c r="K1252" s="10"/>
      <c r="L1252" s="10"/>
      <c r="M1252" s="23"/>
      <c r="N1252" s="23"/>
      <c r="O1252" s="23"/>
      <c r="P1252" s="23"/>
      <c r="Q1252" s="23"/>
      <c r="R1252" s="23"/>
      <c r="S1252" s="23"/>
      <c r="T1252" s="10"/>
      <c r="U1252" s="10"/>
      <c r="V1252" s="10"/>
      <c r="W1252" s="10"/>
      <c r="X1252" s="10"/>
      <c r="Y1252" s="10"/>
      <c r="Z1252" s="10"/>
      <c r="AA1252" s="10"/>
      <c r="AB1252" s="10"/>
      <c r="AC1252" s="10"/>
      <c r="AD1252" s="10"/>
      <c r="AE1252" s="10"/>
      <c r="AF1252" s="10"/>
      <c r="AG1252" s="10"/>
      <c r="AH1252" s="10"/>
      <c r="AI1252" s="10"/>
      <c r="AJ1252" s="10"/>
      <c r="AK1252" s="10"/>
      <c r="AL1252" s="10"/>
      <c r="AM1252" s="10"/>
      <c r="AN1252" s="10"/>
      <c r="AO1252" s="10"/>
      <c r="AP1252" s="10"/>
      <c r="AQ1252" s="10"/>
      <c r="AR1252" s="10"/>
      <c r="AS1252" s="10"/>
      <c r="AT1252" s="10"/>
      <c r="AU1252" s="10"/>
    </row>
    <row r="1253" spans="7:47" ht="12.75">
      <c r="G1253" s="9"/>
      <c r="H1253" s="10"/>
      <c r="I1253" s="10"/>
      <c r="J1253" s="10"/>
      <c r="K1253" s="10"/>
      <c r="L1253" s="10"/>
      <c r="M1253" s="23"/>
      <c r="N1253" s="23"/>
      <c r="O1253" s="23"/>
      <c r="P1253" s="23"/>
      <c r="Q1253" s="23"/>
      <c r="R1253" s="23"/>
      <c r="S1253" s="23"/>
      <c r="T1253" s="10"/>
      <c r="U1253" s="10"/>
      <c r="V1253" s="10"/>
      <c r="W1253" s="10"/>
      <c r="X1253" s="10"/>
      <c r="Y1253" s="10"/>
      <c r="Z1253" s="10"/>
      <c r="AA1253" s="10"/>
      <c r="AB1253" s="10"/>
      <c r="AC1253" s="10"/>
      <c r="AD1253" s="10"/>
      <c r="AE1253" s="10"/>
      <c r="AF1253" s="10"/>
      <c r="AG1253" s="10"/>
      <c r="AH1253" s="10"/>
      <c r="AI1253" s="10"/>
      <c r="AJ1253" s="10"/>
      <c r="AK1253" s="10"/>
      <c r="AL1253" s="10"/>
      <c r="AM1253" s="10"/>
      <c r="AN1253" s="10"/>
      <c r="AO1253" s="10"/>
      <c r="AP1253" s="10"/>
      <c r="AQ1253" s="10"/>
      <c r="AR1253" s="10"/>
      <c r="AS1253" s="10"/>
      <c r="AT1253" s="10"/>
      <c r="AU1253" s="10"/>
    </row>
    <row r="1254" spans="7:47" ht="12.75">
      <c r="G1254" s="9"/>
      <c r="H1254" s="10"/>
      <c r="I1254" s="10"/>
      <c r="J1254" s="10"/>
      <c r="K1254" s="10"/>
      <c r="L1254" s="10"/>
      <c r="M1254" s="23"/>
      <c r="N1254" s="23"/>
      <c r="O1254" s="23"/>
      <c r="P1254" s="23"/>
      <c r="Q1254" s="23"/>
      <c r="R1254" s="23"/>
      <c r="S1254" s="23"/>
      <c r="T1254" s="10"/>
      <c r="U1254" s="10"/>
      <c r="V1254" s="10"/>
      <c r="W1254" s="10"/>
      <c r="X1254" s="10"/>
      <c r="Y1254" s="10"/>
      <c r="Z1254" s="10"/>
      <c r="AA1254" s="10"/>
      <c r="AB1254" s="10"/>
      <c r="AC1254" s="10"/>
      <c r="AD1254" s="10"/>
      <c r="AE1254" s="10"/>
      <c r="AF1254" s="10"/>
      <c r="AG1254" s="10"/>
      <c r="AH1254" s="10"/>
      <c r="AI1254" s="10"/>
      <c r="AJ1254" s="10"/>
      <c r="AK1254" s="10"/>
      <c r="AL1254" s="10"/>
      <c r="AM1254" s="10"/>
      <c r="AN1254" s="10"/>
      <c r="AO1254" s="10"/>
      <c r="AP1254" s="10"/>
      <c r="AQ1254" s="10"/>
      <c r="AR1254" s="10"/>
      <c r="AS1254" s="10"/>
      <c r="AT1254" s="10"/>
      <c r="AU1254" s="10"/>
    </row>
    <row r="1255" spans="7:47" ht="12.75">
      <c r="G1255" s="9"/>
      <c r="H1255" s="10"/>
      <c r="I1255" s="10"/>
      <c r="J1255" s="10"/>
      <c r="K1255" s="10"/>
      <c r="L1255" s="10"/>
      <c r="M1255" s="23"/>
      <c r="N1255" s="23"/>
      <c r="O1255" s="23"/>
      <c r="P1255" s="23"/>
      <c r="Q1255" s="23"/>
      <c r="R1255" s="23"/>
      <c r="S1255" s="23"/>
      <c r="T1255" s="10"/>
      <c r="U1255" s="10"/>
      <c r="V1255" s="10"/>
      <c r="W1255" s="10"/>
      <c r="X1255" s="10"/>
      <c r="Y1255" s="10"/>
      <c r="Z1255" s="10"/>
      <c r="AA1255" s="10"/>
      <c r="AB1255" s="10"/>
      <c r="AC1255" s="10"/>
      <c r="AD1255" s="10"/>
      <c r="AE1255" s="10"/>
      <c r="AF1255" s="10"/>
      <c r="AG1255" s="10"/>
      <c r="AH1255" s="10"/>
      <c r="AI1255" s="10"/>
      <c r="AJ1255" s="10"/>
      <c r="AK1255" s="10"/>
      <c r="AL1255" s="10"/>
      <c r="AM1255" s="10"/>
      <c r="AN1255" s="10"/>
      <c r="AO1255" s="10"/>
      <c r="AP1255" s="10"/>
      <c r="AQ1255" s="10"/>
      <c r="AR1255" s="10"/>
      <c r="AS1255" s="10"/>
      <c r="AT1255" s="10"/>
      <c r="AU1255" s="10"/>
    </row>
    <row r="1256" spans="7:47" ht="12.75">
      <c r="G1256" s="9"/>
      <c r="H1256" s="10"/>
      <c r="I1256" s="10"/>
      <c r="J1256" s="10"/>
      <c r="K1256" s="10"/>
      <c r="L1256" s="10"/>
      <c r="M1256" s="23"/>
      <c r="N1256" s="23"/>
      <c r="O1256" s="23"/>
      <c r="P1256" s="23"/>
      <c r="Q1256" s="23"/>
      <c r="R1256" s="23"/>
      <c r="S1256" s="23"/>
      <c r="T1256" s="10"/>
      <c r="U1256" s="10"/>
      <c r="V1256" s="10"/>
      <c r="W1256" s="10"/>
      <c r="X1256" s="10"/>
      <c r="Y1256" s="10"/>
      <c r="Z1256" s="10"/>
      <c r="AA1256" s="10"/>
      <c r="AB1256" s="10"/>
      <c r="AC1256" s="10"/>
      <c r="AD1256" s="10"/>
      <c r="AE1256" s="10"/>
      <c r="AF1256" s="10"/>
      <c r="AG1256" s="10"/>
      <c r="AH1256" s="10"/>
      <c r="AI1256" s="10"/>
      <c r="AJ1256" s="10"/>
      <c r="AK1256" s="10"/>
      <c r="AL1256" s="10"/>
      <c r="AM1256" s="10"/>
      <c r="AN1256" s="10"/>
      <c r="AO1256" s="10"/>
      <c r="AP1256" s="10"/>
      <c r="AQ1256" s="10"/>
      <c r="AR1256" s="10"/>
      <c r="AS1256" s="10"/>
      <c r="AT1256" s="10"/>
      <c r="AU1256" s="10"/>
    </row>
    <row r="1257" spans="7:47" ht="12.75">
      <c r="G1257" s="9"/>
      <c r="H1257" s="10"/>
      <c r="I1257" s="10"/>
      <c r="J1257" s="10"/>
      <c r="K1257" s="10"/>
      <c r="L1257" s="10"/>
      <c r="M1257" s="23"/>
      <c r="N1257" s="23"/>
      <c r="O1257" s="23"/>
      <c r="P1257" s="23"/>
      <c r="Q1257" s="23"/>
      <c r="R1257" s="23"/>
      <c r="S1257" s="23"/>
      <c r="T1257" s="10"/>
      <c r="U1257" s="10"/>
      <c r="V1257" s="10"/>
      <c r="W1257" s="10"/>
      <c r="X1257" s="10"/>
      <c r="Y1257" s="10"/>
      <c r="Z1257" s="10"/>
      <c r="AA1257" s="10"/>
      <c r="AB1257" s="10"/>
      <c r="AC1257" s="10"/>
      <c r="AD1257" s="10"/>
      <c r="AE1257" s="10"/>
      <c r="AF1257" s="10"/>
      <c r="AG1257" s="10"/>
      <c r="AH1257" s="10"/>
      <c r="AI1257" s="10"/>
      <c r="AJ1257" s="10"/>
      <c r="AK1257" s="10"/>
      <c r="AL1257" s="10"/>
      <c r="AM1257" s="10"/>
      <c r="AN1257" s="10"/>
      <c r="AO1257" s="10"/>
      <c r="AP1257" s="10"/>
      <c r="AQ1257" s="10"/>
      <c r="AR1257" s="10"/>
      <c r="AS1257" s="10"/>
      <c r="AT1257" s="10"/>
      <c r="AU1257" s="10"/>
    </row>
    <row r="1258" spans="7:47" ht="12.75">
      <c r="G1258" s="9"/>
      <c r="H1258" s="10"/>
      <c r="I1258" s="10"/>
      <c r="J1258" s="10"/>
      <c r="K1258" s="10"/>
      <c r="L1258" s="10"/>
      <c r="M1258" s="23"/>
      <c r="N1258" s="23"/>
      <c r="O1258" s="23"/>
      <c r="P1258" s="23"/>
      <c r="Q1258" s="23"/>
      <c r="R1258" s="23"/>
      <c r="S1258" s="23"/>
      <c r="T1258" s="10"/>
      <c r="U1258" s="10"/>
      <c r="V1258" s="10"/>
      <c r="W1258" s="10"/>
      <c r="X1258" s="10"/>
      <c r="Y1258" s="10"/>
      <c r="Z1258" s="10"/>
      <c r="AA1258" s="10"/>
      <c r="AB1258" s="10"/>
      <c r="AC1258" s="10"/>
      <c r="AD1258" s="10"/>
      <c r="AE1258" s="10"/>
      <c r="AF1258" s="10"/>
      <c r="AG1258" s="10"/>
      <c r="AH1258" s="10"/>
      <c r="AI1258" s="10"/>
      <c r="AJ1258" s="10"/>
      <c r="AK1258" s="10"/>
      <c r="AL1258" s="10"/>
      <c r="AM1258" s="10"/>
      <c r="AN1258" s="10"/>
      <c r="AO1258" s="10"/>
      <c r="AP1258" s="10"/>
      <c r="AQ1258" s="10"/>
      <c r="AR1258" s="10"/>
      <c r="AS1258" s="10"/>
      <c r="AT1258" s="10"/>
      <c r="AU1258" s="10"/>
    </row>
    <row r="1259" spans="7:47" ht="12.75">
      <c r="G1259" s="9"/>
      <c r="H1259" s="10"/>
      <c r="I1259" s="10"/>
      <c r="J1259" s="10"/>
      <c r="K1259" s="10"/>
      <c r="L1259" s="10"/>
      <c r="M1259" s="23"/>
      <c r="N1259" s="23"/>
      <c r="O1259" s="23"/>
      <c r="P1259" s="23"/>
      <c r="Q1259" s="23"/>
      <c r="R1259" s="23"/>
      <c r="S1259" s="23"/>
      <c r="T1259" s="10"/>
      <c r="U1259" s="10"/>
      <c r="V1259" s="10"/>
      <c r="W1259" s="10"/>
      <c r="X1259" s="10"/>
      <c r="Y1259" s="10"/>
      <c r="Z1259" s="10"/>
      <c r="AA1259" s="10"/>
      <c r="AB1259" s="10"/>
      <c r="AC1259" s="10"/>
      <c r="AD1259" s="10"/>
      <c r="AE1259" s="10"/>
      <c r="AF1259" s="10"/>
      <c r="AG1259" s="10"/>
      <c r="AH1259" s="10"/>
      <c r="AI1259" s="10"/>
      <c r="AJ1259" s="10"/>
      <c r="AK1259" s="10"/>
      <c r="AL1259" s="10"/>
      <c r="AM1259" s="10"/>
      <c r="AN1259" s="10"/>
      <c r="AO1259" s="10"/>
      <c r="AP1259" s="10"/>
      <c r="AQ1259" s="10"/>
      <c r="AR1259" s="10"/>
      <c r="AS1259" s="10"/>
      <c r="AT1259" s="10"/>
      <c r="AU1259" s="10"/>
    </row>
    <row r="1260" spans="7:47" ht="12.75">
      <c r="G1260" s="9"/>
      <c r="H1260" s="10"/>
      <c r="I1260" s="10"/>
      <c r="J1260" s="10"/>
      <c r="K1260" s="10"/>
      <c r="L1260" s="10"/>
      <c r="M1260" s="23"/>
      <c r="N1260" s="23"/>
      <c r="O1260" s="23"/>
      <c r="P1260" s="23"/>
      <c r="Q1260" s="23"/>
      <c r="R1260" s="23"/>
      <c r="S1260" s="23"/>
      <c r="T1260" s="10"/>
      <c r="U1260" s="10"/>
      <c r="V1260" s="10"/>
      <c r="W1260" s="10"/>
      <c r="X1260" s="10"/>
      <c r="Y1260" s="10"/>
      <c r="Z1260" s="10"/>
      <c r="AA1260" s="10"/>
      <c r="AB1260" s="10"/>
      <c r="AC1260" s="10"/>
      <c r="AD1260" s="10"/>
      <c r="AE1260" s="10"/>
      <c r="AF1260" s="10"/>
      <c r="AG1260" s="10"/>
      <c r="AH1260" s="10"/>
      <c r="AI1260" s="10"/>
      <c r="AJ1260" s="10"/>
      <c r="AK1260" s="10"/>
      <c r="AL1260" s="10"/>
      <c r="AM1260" s="10"/>
      <c r="AN1260" s="10"/>
      <c r="AO1260" s="10"/>
      <c r="AP1260" s="10"/>
      <c r="AQ1260" s="10"/>
      <c r="AR1260" s="10"/>
      <c r="AS1260" s="10"/>
      <c r="AT1260" s="10"/>
      <c r="AU1260" s="10"/>
    </row>
    <row r="1261" spans="7:47" ht="12.75">
      <c r="G1261" s="9"/>
      <c r="H1261" s="10"/>
      <c r="I1261" s="10"/>
      <c r="J1261" s="10"/>
      <c r="K1261" s="10"/>
      <c r="L1261" s="10"/>
      <c r="M1261" s="23"/>
      <c r="N1261" s="23"/>
      <c r="O1261" s="23"/>
      <c r="P1261" s="23"/>
      <c r="Q1261" s="23"/>
      <c r="R1261" s="23"/>
      <c r="S1261" s="23"/>
      <c r="T1261" s="10"/>
      <c r="U1261" s="10"/>
      <c r="V1261" s="10"/>
      <c r="W1261" s="10"/>
      <c r="X1261" s="10"/>
      <c r="Y1261" s="10"/>
      <c r="Z1261" s="10"/>
      <c r="AA1261" s="10"/>
      <c r="AB1261" s="10"/>
      <c r="AC1261" s="10"/>
      <c r="AD1261" s="10"/>
      <c r="AE1261" s="10"/>
      <c r="AF1261" s="10"/>
      <c r="AG1261" s="10"/>
      <c r="AH1261" s="10"/>
      <c r="AI1261" s="10"/>
      <c r="AJ1261" s="10"/>
      <c r="AK1261" s="10"/>
      <c r="AL1261" s="10"/>
      <c r="AM1261" s="10"/>
      <c r="AN1261" s="10"/>
      <c r="AO1261" s="10"/>
      <c r="AP1261" s="10"/>
      <c r="AQ1261" s="10"/>
      <c r="AR1261" s="10"/>
      <c r="AS1261" s="10"/>
      <c r="AT1261" s="10"/>
      <c r="AU1261" s="10"/>
    </row>
    <row r="1262" spans="7:47" ht="12.75">
      <c r="G1262" s="9"/>
      <c r="H1262" s="10"/>
      <c r="I1262" s="10"/>
      <c r="J1262" s="10"/>
      <c r="K1262" s="10"/>
      <c r="L1262" s="10"/>
      <c r="M1262" s="23"/>
      <c r="N1262" s="23"/>
      <c r="O1262" s="23"/>
      <c r="P1262" s="23"/>
      <c r="Q1262" s="23"/>
      <c r="R1262" s="23"/>
      <c r="S1262" s="23"/>
      <c r="T1262" s="10"/>
      <c r="U1262" s="10"/>
      <c r="V1262" s="10"/>
      <c r="W1262" s="10"/>
      <c r="X1262" s="10"/>
      <c r="Y1262" s="10"/>
      <c r="Z1262" s="10"/>
      <c r="AA1262" s="10"/>
      <c r="AB1262" s="10"/>
      <c r="AC1262" s="10"/>
      <c r="AD1262" s="10"/>
      <c r="AE1262" s="10"/>
      <c r="AF1262" s="10"/>
      <c r="AG1262" s="10"/>
      <c r="AH1262" s="10"/>
      <c r="AI1262" s="10"/>
      <c r="AJ1262" s="10"/>
      <c r="AK1262" s="10"/>
      <c r="AL1262" s="10"/>
      <c r="AM1262" s="10"/>
      <c r="AN1262" s="10"/>
      <c r="AO1262" s="10"/>
      <c r="AP1262" s="10"/>
      <c r="AQ1262" s="10"/>
      <c r="AR1262" s="10"/>
      <c r="AS1262" s="10"/>
      <c r="AT1262" s="10"/>
      <c r="AU1262" s="10"/>
    </row>
    <row r="1263" spans="7:47" ht="12.75">
      <c r="G1263" s="9"/>
      <c r="H1263" s="10"/>
      <c r="I1263" s="10"/>
      <c r="J1263" s="10"/>
      <c r="K1263" s="10"/>
      <c r="L1263" s="10"/>
      <c r="M1263" s="23"/>
      <c r="N1263" s="23"/>
      <c r="O1263" s="23"/>
      <c r="P1263" s="23"/>
      <c r="Q1263" s="23"/>
      <c r="R1263" s="23"/>
      <c r="S1263" s="23"/>
      <c r="T1263" s="10"/>
      <c r="U1263" s="10"/>
      <c r="V1263" s="10"/>
      <c r="W1263" s="10"/>
      <c r="X1263" s="10"/>
      <c r="Y1263" s="10"/>
      <c r="Z1263" s="10"/>
      <c r="AA1263" s="10"/>
      <c r="AB1263" s="10"/>
      <c r="AC1263" s="10"/>
      <c r="AD1263" s="10"/>
      <c r="AE1263" s="10"/>
      <c r="AF1263" s="10"/>
      <c r="AG1263" s="10"/>
      <c r="AH1263" s="10"/>
      <c r="AI1263" s="10"/>
      <c r="AJ1263" s="10"/>
      <c r="AK1263" s="10"/>
      <c r="AL1263" s="10"/>
      <c r="AM1263" s="10"/>
      <c r="AN1263" s="10"/>
      <c r="AO1263" s="10"/>
      <c r="AP1263" s="10"/>
      <c r="AQ1263" s="10"/>
      <c r="AR1263" s="10"/>
      <c r="AS1263" s="10"/>
      <c r="AT1263" s="10"/>
      <c r="AU1263" s="10"/>
    </row>
    <row r="1264" spans="7:47" ht="12.75">
      <c r="G1264" s="9"/>
      <c r="H1264" s="10"/>
      <c r="I1264" s="10"/>
      <c r="J1264" s="10"/>
      <c r="K1264" s="10"/>
      <c r="L1264" s="10"/>
      <c r="M1264" s="23"/>
      <c r="N1264" s="23"/>
      <c r="O1264" s="23"/>
      <c r="P1264" s="23"/>
      <c r="Q1264" s="23"/>
      <c r="R1264" s="23"/>
      <c r="S1264" s="23"/>
      <c r="T1264" s="10"/>
      <c r="U1264" s="10"/>
      <c r="V1264" s="10"/>
      <c r="W1264" s="10"/>
      <c r="X1264" s="10"/>
      <c r="Y1264" s="10"/>
      <c r="Z1264" s="10"/>
      <c r="AA1264" s="10"/>
      <c r="AB1264" s="10"/>
      <c r="AC1264" s="10"/>
      <c r="AD1264" s="10"/>
      <c r="AE1264" s="10"/>
      <c r="AF1264" s="10"/>
      <c r="AG1264" s="10"/>
      <c r="AH1264" s="10"/>
      <c r="AI1264" s="10"/>
      <c r="AJ1264" s="10"/>
      <c r="AK1264" s="10"/>
      <c r="AL1264" s="10"/>
      <c r="AM1264" s="10"/>
      <c r="AN1264" s="10"/>
      <c r="AO1264" s="10"/>
      <c r="AP1264" s="10"/>
      <c r="AQ1264" s="10"/>
      <c r="AR1264" s="10"/>
      <c r="AS1264" s="10"/>
      <c r="AT1264" s="10"/>
      <c r="AU1264" s="10"/>
    </row>
    <row r="1265" spans="7:47" ht="12.75">
      <c r="G1265" s="9"/>
      <c r="H1265" s="10"/>
      <c r="I1265" s="10"/>
      <c r="J1265" s="10"/>
      <c r="K1265" s="10"/>
      <c r="L1265" s="10"/>
      <c r="M1265" s="23"/>
      <c r="N1265" s="23"/>
      <c r="O1265" s="23"/>
      <c r="P1265" s="23"/>
      <c r="Q1265" s="23"/>
      <c r="R1265" s="23"/>
      <c r="S1265" s="23"/>
      <c r="T1265" s="10"/>
      <c r="U1265" s="10"/>
      <c r="V1265" s="10"/>
      <c r="W1265" s="10"/>
      <c r="X1265" s="10"/>
      <c r="Y1265" s="10"/>
      <c r="Z1265" s="10"/>
      <c r="AA1265" s="10"/>
      <c r="AB1265" s="10"/>
      <c r="AC1265" s="10"/>
      <c r="AD1265" s="10"/>
      <c r="AE1265" s="10"/>
      <c r="AF1265" s="10"/>
      <c r="AG1265" s="10"/>
      <c r="AH1265" s="10"/>
      <c r="AI1265" s="10"/>
      <c r="AJ1265" s="10"/>
      <c r="AK1265" s="10"/>
      <c r="AL1265" s="10"/>
      <c r="AM1265" s="10"/>
      <c r="AN1265" s="10"/>
      <c r="AO1265" s="10"/>
      <c r="AP1265" s="10"/>
      <c r="AQ1265" s="10"/>
      <c r="AR1265" s="10"/>
      <c r="AS1265" s="10"/>
      <c r="AT1265" s="10"/>
      <c r="AU1265" s="10"/>
    </row>
    <row r="1266" spans="7:47" ht="12.75">
      <c r="G1266" s="9"/>
      <c r="H1266" s="10"/>
      <c r="I1266" s="10"/>
      <c r="J1266" s="10"/>
      <c r="K1266" s="10"/>
      <c r="L1266" s="10"/>
      <c r="M1266" s="23"/>
      <c r="N1266" s="23"/>
      <c r="O1266" s="23"/>
      <c r="P1266" s="23"/>
      <c r="Q1266" s="23"/>
      <c r="R1266" s="23"/>
      <c r="S1266" s="23"/>
      <c r="T1266" s="10"/>
      <c r="U1266" s="10"/>
      <c r="V1266" s="10"/>
      <c r="W1266" s="10"/>
      <c r="X1266" s="10"/>
      <c r="Y1266" s="10"/>
      <c r="Z1266" s="10"/>
      <c r="AA1266" s="10"/>
      <c r="AB1266" s="10"/>
      <c r="AC1266" s="10"/>
      <c r="AD1266" s="10"/>
      <c r="AE1266" s="10"/>
      <c r="AF1266" s="10"/>
      <c r="AG1266" s="10"/>
      <c r="AH1266" s="10"/>
      <c r="AI1266" s="10"/>
      <c r="AJ1266" s="10"/>
      <c r="AK1266" s="10"/>
      <c r="AL1266" s="10"/>
      <c r="AM1266" s="10"/>
      <c r="AN1266" s="10"/>
      <c r="AO1266" s="10"/>
      <c r="AP1266" s="10"/>
      <c r="AQ1266" s="10"/>
      <c r="AR1266" s="10"/>
      <c r="AS1266" s="10"/>
      <c r="AT1266" s="10"/>
      <c r="AU1266" s="10"/>
    </row>
    <row r="1267" spans="7:47" ht="12.75">
      <c r="G1267" s="9"/>
      <c r="H1267" s="10"/>
      <c r="I1267" s="10"/>
      <c r="J1267" s="10"/>
      <c r="K1267" s="10"/>
      <c r="L1267" s="10"/>
      <c r="M1267" s="23"/>
      <c r="N1267" s="23"/>
      <c r="O1267" s="23"/>
      <c r="P1267" s="23"/>
      <c r="Q1267" s="23"/>
      <c r="R1267" s="23"/>
      <c r="S1267" s="23"/>
      <c r="T1267" s="10"/>
      <c r="U1267" s="10"/>
      <c r="V1267" s="10"/>
      <c r="W1267" s="10"/>
      <c r="X1267" s="10"/>
      <c r="Y1267" s="10"/>
      <c r="Z1267" s="10"/>
      <c r="AA1267" s="10"/>
      <c r="AB1267" s="10"/>
      <c r="AC1267" s="10"/>
      <c r="AD1267" s="10"/>
      <c r="AE1267" s="10"/>
      <c r="AF1267" s="10"/>
      <c r="AG1267" s="10"/>
      <c r="AH1267" s="10"/>
      <c r="AI1267" s="10"/>
      <c r="AJ1267" s="10"/>
      <c r="AK1267" s="10"/>
      <c r="AL1267" s="10"/>
      <c r="AM1267" s="10"/>
      <c r="AN1267" s="10"/>
      <c r="AO1267" s="10"/>
      <c r="AP1267" s="10"/>
      <c r="AQ1267" s="10"/>
      <c r="AR1267" s="10"/>
      <c r="AS1267" s="10"/>
      <c r="AT1267" s="10"/>
      <c r="AU1267" s="10"/>
    </row>
    <row r="1268" spans="7:47" ht="12.75">
      <c r="G1268" s="9"/>
      <c r="H1268" s="10"/>
      <c r="I1268" s="10"/>
      <c r="J1268" s="10"/>
      <c r="K1268" s="10"/>
      <c r="L1268" s="10"/>
      <c r="M1268" s="23"/>
      <c r="N1268" s="23"/>
      <c r="O1268" s="23"/>
      <c r="P1268" s="23"/>
      <c r="Q1268" s="23"/>
      <c r="R1268" s="23"/>
      <c r="S1268" s="23"/>
      <c r="T1268" s="10"/>
      <c r="U1268" s="10"/>
      <c r="V1268" s="10"/>
      <c r="W1268" s="10"/>
      <c r="X1268" s="10"/>
      <c r="Y1268" s="10"/>
      <c r="Z1268" s="10"/>
      <c r="AA1268" s="10"/>
      <c r="AB1268" s="10"/>
      <c r="AC1268" s="10"/>
      <c r="AD1268" s="10"/>
      <c r="AE1268" s="10"/>
      <c r="AF1268" s="10"/>
      <c r="AG1268" s="10"/>
      <c r="AH1268" s="10"/>
      <c r="AI1268" s="10"/>
      <c r="AJ1268" s="10"/>
      <c r="AK1268" s="10"/>
      <c r="AL1268" s="10"/>
      <c r="AM1268" s="10"/>
      <c r="AN1268" s="10"/>
      <c r="AO1268" s="10"/>
      <c r="AP1268" s="10"/>
      <c r="AQ1268" s="10"/>
      <c r="AR1268" s="10"/>
      <c r="AS1268" s="10"/>
      <c r="AT1268" s="10"/>
      <c r="AU1268" s="10"/>
    </row>
    <row r="1269" spans="7:47" ht="12.75">
      <c r="G1269" s="9"/>
      <c r="H1269" s="10"/>
      <c r="I1269" s="10"/>
      <c r="J1269" s="10"/>
      <c r="K1269" s="10"/>
      <c r="L1269" s="10"/>
      <c r="M1269" s="23"/>
      <c r="N1269" s="23"/>
      <c r="O1269" s="23"/>
      <c r="P1269" s="23"/>
      <c r="Q1269" s="23"/>
      <c r="R1269" s="23"/>
      <c r="S1269" s="23"/>
      <c r="T1269" s="10"/>
      <c r="U1269" s="10"/>
      <c r="V1269" s="10"/>
      <c r="W1269" s="10"/>
      <c r="X1269" s="10"/>
      <c r="Y1269" s="10"/>
      <c r="Z1269" s="10"/>
      <c r="AA1269" s="10"/>
      <c r="AB1269" s="10"/>
      <c r="AC1269" s="10"/>
      <c r="AD1269" s="10"/>
      <c r="AE1269" s="10"/>
      <c r="AF1269" s="10"/>
      <c r="AG1269" s="10"/>
      <c r="AH1269" s="10"/>
      <c r="AI1269" s="10"/>
      <c r="AJ1269" s="10"/>
      <c r="AK1269" s="10"/>
      <c r="AL1269" s="10"/>
      <c r="AM1269" s="10"/>
      <c r="AN1269" s="10"/>
      <c r="AO1269" s="10"/>
      <c r="AP1269" s="10"/>
      <c r="AQ1269" s="10"/>
      <c r="AR1269" s="10"/>
      <c r="AS1269" s="10"/>
      <c r="AT1269" s="10"/>
      <c r="AU1269" s="10"/>
    </row>
    <row r="1270" spans="7:47" ht="12.75">
      <c r="G1270" s="9"/>
      <c r="H1270" s="10"/>
      <c r="I1270" s="10"/>
      <c r="J1270" s="10"/>
      <c r="K1270" s="10"/>
      <c r="L1270" s="10"/>
      <c r="M1270" s="23"/>
      <c r="N1270" s="23"/>
      <c r="O1270" s="23"/>
      <c r="P1270" s="23"/>
      <c r="Q1270" s="23"/>
      <c r="R1270" s="23"/>
      <c r="S1270" s="23"/>
      <c r="T1270" s="10"/>
      <c r="U1270" s="10"/>
      <c r="V1270" s="10"/>
      <c r="W1270" s="10"/>
      <c r="X1270" s="10"/>
      <c r="Y1270" s="10"/>
      <c r="Z1270" s="10"/>
      <c r="AA1270" s="10"/>
      <c r="AB1270" s="10"/>
      <c r="AC1270" s="10"/>
      <c r="AD1270" s="10"/>
      <c r="AE1270" s="10"/>
      <c r="AF1270" s="10"/>
      <c r="AG1270" s="10"/>
      <c r="AH1270" s="10"/>
      <c r="AI1270" s="10"/>
      <c r="AJ1270" s="10"/>
      <c r="AK1270" s="10"/>
      <c r="AL1270" s="10"/>
      <c r="AM1270" s="10"/>
      <c r="AN1270" s="10"/>
      <c r="AO1270" s="10"/>
      <c r="AP1270" s="10"/>
      <c r="AQ1270" s="10"/>
      <c r="AR1270" s="10"/>
      <c r="AS1270" s="10"/>
      <c r="AT1270" s="10"/>
      <c r="AU1270" s="10"/>
    </row>
    <row r="1271" spans="7:47" ht="12.75">
      <c r="G1271" s="9"/>
      <c r="H1271" s="10"/>
      <c r="I1271" s="10"/>
      <c r="J1271" s="10"/>
      <c r="K1271" s="10"/>
      <c r="L1271" s="10"/>
      <c r="M1271" s="23"/>
      <c r="N1271" s="23"/>
      <c r="O1271" s="23"/>
      <c r="P1271" s="23"/>
      <c r="Q1271" s="23"/>
      <c r="R1271" s="23"/>
      <c r="S1271" s="23"/>
      <c r="T1271" s="10"/>
      <c r="U1271" s="10"/>
      <c r="V1271" s="10"/>
      <c r="W1271" s="10"/>
      <c r="X1271" s="10"/>
      <c r="Y1271" s="10"/>
      <c r="Z1271" s="10"/>
      <c r="AA1271" s="10"/>
      <c r="AB1271" s="10"/>
      <c r="AC1271" s="10"/>
      <c r="AD1271" s="10"/>
      <c r="AE1271" s="10"/>
      <c r="AF1271" s="10"/>
      <c r="AG1271" s="10"/>
      <c r="AH1271" s="10"/>
      <c r="AI1271" s="10"/>
      <c r="AJ1271" s="10"/>
      <c r="AK1271" s="10"/>
      <c r="AL1271" s="10"/>
      <c r="AM1271" s="10"/>
      <c r="AN1271" s="10"/>
      <c r="AO1271" s="10"/>
      <c r="AP1271" s="10"/>
      <c r="AQ1271" s="10"/>
      <c r="AR1271" s="10"/>
      <c r="AS1271" s="10"/>
      <c r="AT1271" s="10"/>
      <c r="AU1271" s="10"/>
    </row>
    <row r="1272" spans="7:47" ht="12.75">
      <c r="G1272" s="9"/>
      <c r="H1272" s="10"/>
      <c r="I1272" s="10"/>
      <c r="J1272" s="10"/>
      <c r="K1272" s="10"/>
      <c r="L1272" s="10"/>
      <c r="M1272" s="23"/>
      <c r="N1272" s="23"/>
      <c r="O1272" s="23"/>
      <c r="P1272" s="23"/>
      <c r="Q1272" s="23"/>
      <c r="R1272" s="23"/>
      <c r="S1272" s="23"/>
      <c r="T1272" s="10"/>
      <c r="U1272" s="10"/>
      <c r="V1272" s="10"/>
      <c r="W1272" s="10"/>
      <c r="X1272" s="10"/>
      <c r="Y1272" s="10"/>
      <c r="Z1272" s="10"/>
      <c r="AA1272" s="10"/>
      <c r="AB1272" s="10"/>
      <c r="AC1272" s="10"/>
      <c r="AD1272" s="10"/>
      <c r="AE1272" s="10"/>
      <c r="AF1272" s="10"/>
      <c r="AG1272" s="10"/>
      <c r="AH1272" s="10"/>
      <c r="AI1272" s="10"/>
      <c r="AJ1272" s="10"/>
      <c r="AK1272" s="10"/>
      <c r="AL1272" s="10"/>
      <c r="AM1272" s="10"/>
      <c r="AN1272" s="10"/>
      <c r="AO1272" s="10"/>
      <c r="AP1272" s="10"/>
      <c r="AQ1272" s="10"/>
      <c r="AR1272" s="10"/>
      <c r="AS1272" s="10"/>
      <c r="AT1272" s="10"/>
      <c r="AU1272" s="10"/>
    </row>
    <row r="1273" spans="7:47" ht="12.75">
      <c r="G1273" s="9"/>
      <c r="H1273" s="10"/>
      <c r="I1273" s="10"/>
      <c r="J1273" s="10"/>
      <c r="K1273" s="10"/>
      <c r="L1273" s="10"/>
      <c r="M1273" s="23"/>
      <c r="N1273" s="23"/>
      <c r="O1273" s="23"/>
      <c r="P1273" s="23"/>
      <c r="Q1273" s="23"/>
      <c r="R1273" s="23"/>
      <c r="S1273" s="23"/>
      <c r="T1273" s="10"/>
      <c r="U1273" s="10"/>
      <c r="V1273" s="10"/>
      <c r="W1273" s="10"/>
      <c r="X1273" s="10"/>
      <c r="Y1273" s="10"/>
      <c r="Z1273" s="10"/>
      <c r="AA1273" s="10"/>
      <c r="AB1273" s="10"/>
      <c r="AC1273" s="10"/>
      <c r="AD1273" s="10"/>
      <c r="AE1273" s="10"/>
      <c r="AF1273" s="10"/>
      <c r="AG1273" s="10"/>
      <c r="AH1273" s="10"/>
      <c r="AI1273" s="10"/>
      <c r="AJ1273" s="10"/>
      <c r="AK1273" s="10"/>
      <c r="AL1273" s="10"/>
      <c r="AM1273" s="10"/>
      <c r="AN1273" s="10"/>
      <c r="AO1273" s="10"/>
      <c r="AP1273" s="10"/>
      <c r="AQ1273" s="10"/>
      <c r="AR1273" s="10"/>
      <c r="AS1273" s="10"/>
      <c r="AT1273" s="10"/>
      <c r="AU1273" s="10"/>
    </row>
    <row r="1274" spans="7:47" ht="12.75">
      <c r="G1274" s="9"/>
      <c r="H1274" s="10"/>
      <c r="I1274" s="10"/>
      <c r="J1274" s="10"/>
      <c r="K1274" s="10"/>
      <c r="L1274" s="10"/>
      <c r="M1274" s="23"/>
      <c r="N1274" s="23"/>
      <c r="O1274" s="23"/>
      <c r="P1274" s="23"/>
      <c r="Q1274" s="23"/>
      <c r="R1274" s="23"/>
      <c r="S1274" s="23"/>
      <c r="T1274" s="10"/>
      <c r="U1274" s="10"/>
      <c r="V1274" s="10"/>
      <c r="W1274" s="10"/>
      <c r="X1274" s="10"/>
      <c r="Y1274" s="10"/>
      <c r="Z1274" s="10"/>
      <c r="AA1274" s="10"/>
      <c r="AB1274" s="10"/>
      <c r="AC1274" s="10"/>
      <c r="AD1274" s="10"/>
      <c r="AE1274" s="10"/>
      <c r="AF1274" s="10"/>
      <c r="AG1274" s="10"/>
      <c r="AH1274" s="10"/>
      <c r="AI1274" s="10"/>
      <c r="AJ1274" s="10"/>
      <c r="AK1274" s="10"/>
      <c r="AL1274" s="10"/>
      <c r="AM1274" s="10"/>
      <c r="AN1274" s="10"/>
      <c r="AO1274" s="10"/>
      <c r="AP1274" s="10"/>
      <c r="AQ1274" s="10"/>
      <c r="AR1274" s="10"/>
      <c r="AS1274" s="10"/>
      <c r="AT1274" s="10"/>
      <c r="AU1274" s="10"/>
    </row>
    <row r="1275" spans="7:47" ht="12.75">
      <c r="G1275" s="9"/>
      <c r="H1275" s="10"/>
      <c r="I1275" s="10"/>
      <c r="J1275" s="10"/>
      <c r="K1275" s="10"/>
      <c r="L1275" s="10"/>
      <c r="M1275" s="23"/>
      <c r="N1275" s="23"/>
      <c r="O1275" s="23"/>
      <c r="P1275" s="23"/>
      <c r="Q1275" s="23"/>
      <c r="R1275" s="23"/>
      <c r="S1275" s="23"/>
      <c r="T1275" s="10"/>
      <c r="U1275" s="10"/>
      <c r="V1275" s="10"/>
      <c r="W1275" s="10"/>
      <c r="X1275" s="10"/>
      <c r="Y1275" s="10"/>
      <c r="Z1275" s="10"/>
      <c r="AA1275" s="10"/>
      <c r="AB1275" s="10"/>
      <c r="AC1275" s="10"/>
      <c r="AD1275" s="10"/>
      <c r="AE1275" s="10"/>
      <c r="AF1275" s="10"/>
      <c r="AG1275" s="10"/>
      <c r="AH1275" s="10"/>
      <c r="AI1275" s="10"/>
      <c r="AJ1275" s="10"/>
      <c r="AK1275" s="10"/>
      <c r="AL1275" s="10"/>
      <c r="AM1275" s="10"/>
      <c r="AN1275" s="10"/>
      <c r="AO1275" s="10"/>
      <c r="AP1275" s="10"/>
      <c r="AQ1275" s="10"/>
      <c r="AR1275" s="10"/>
      <c r="AS1275" s="10"/>
      <c r="AT1275" s="10"/>
      <c r="AU1275" s="10"/>
    </row>
    <row r="1276" spans="7:47" ht="12.75">
      <c r="G1276" s="9"/>
      <c r="H1276" s="10"/>
      <c r="I1276" s="10"/>
      <c r="J1276" s="10"/>
      <c r="K1276" s="10"/>
      <c r="L1276" s="10"/>
      <c r="M1276" s="23"/>
      <c r="N1276" s="23"/>
      <c r="O1276" s="23"/>
      <c r="P1276" s="23"/>
      <c r="Q1276" s="23"/>
      <c r="R1276" s="23"/>
      <c r="S1276" s="23"/>
      <c r="T1276" s="10"/>
      <c r="U1276" s="10"/>
      <c r="V1276" s="10"/>
      <c r="W1276" s="10"/>
      <c r="X1276" s="10"/>
      <c r="Y1276" s="10"/>
      <c r="Z1276" s="10"/>
      <c r="AA1276" s="10"/>
      <c r="AB1276" s="10"/>
      <c r="AC1276" s="10"/>
      <c r="AD1276" s="10"/>
      <c r="AE1276" s="10"/>
      <c r="AF1276" s="10"/>
      <c r="AG1276" s="10"/>
      <c r="AH1276" s="10"/>
      <c r="AI1276" s="10"/>
      <c r="AJ1276" s="10"/>
      <c r="AK1276" s="10"/>
      <c r="AL1276" s="10"/>
      <c r="AM1276" s="10"/>
      <c r="AN1276" s="10"/>
      <c r="AO1276" s="10"/>
      <c r="AP1276" s="10"/>
      <c r="AQ1276" s="10"/>
      <c r="AR1276" s="10"/>
      <c r="AS1276" s="10"/>
      <c r="AT1276" s="10"/>
      <c r="AU1276" s="10"/>
    </row>
    <row r="1277" spans="7:47" ht="12.75">
      <c r="G1277" s="9"/>
      <c r="H1277" s="10"/>
      <c r="I1277" s="10"/>
      <c r="J1277" s="10"/>
      <c r="K1277" s="10"/>
      <c r="L1277" s="10"/>
      <c r="M1277" s="23"/>
      <c r="N1277" s="23"/>
      <c r="O1277" s="23"/>
      <c r="P1277" s="23"/>
      <c r="Q1277" s="23"/>
      <c r="R1277" s="23"/>
      <c r="S1277" s="23"/>
      <c r="T1277" s="10"/>
      <c r="U1277" s="10"/>
      <c r="V1277" s="10"/>
      <c r="W1277" s="10"/>
      <c r="X1277" s="10"/>
      <c r="Y1277" s="10"/>
      <c r="Z1277" s="10"/>
      <c r="AA1277" s="10"/>
      <c r="AB1277" s="10"/>
      <c r="AC1277" s="10"/>
      <c r="AD1277" s="10"/>
      <c r="AE1277" s="10"/>
      <c r="AF1277" s="10"/>
      <c r="AG1277" s="10"/>
      <c r="AH1277" s="10"/>
      <c r="AI1277" s="10"/>
      <c r="AJ1277" s="10"/>
      <c r="AK1277" s="10"/>
      <c r="AL1277" s="10"/>
      <c r="AM1277" s="10"/>
      <c r="AN1277" s="10"/>
      <c r="AO1277" s="10"/>
      <c r="AP1277" s="10"/>
      <c r="AQ1277" s="10"/>
      <c r="AR1277" s="10"/>
      <c r="AS1277" s="10"/>
      <c r="AT1277" s="10"/>
      <c r="AU1277" s="10"/>
    </row>
    <row r="1278" spans="7:47" ht="12.75">
      <c r="G1278" s="9"/>
      <c r="H1278" s="10"/>
      <c r="I1278" s="10"/>
      <c r="J1278" s="10"/>
      <c r="K1278" s="10"/>
      <c r="L1278" s="10"/>
      <c r="M1278" s="23"/>
      <c r="N1278" s="23"/>
      <c r="O1278" s="23"/>
      <c r="P1278" s="23"/>
      <c r="Q1278" s="23"/>
      <c r="R1278" s="23"/>
      <c r="S1278" s="23"/>
      <c r="T1278" s="10"/>
      <c r="U1278" s="10"/>
      <c r="V1278" s="10"/>
      <c r="W1278" s="10"/>
      <c r="X1278" s="10"/>
      <c r="Y1278" s="10"/>
      <c r="Z1278" s="10"/>
      <c r="AA1278" s="10"/>
      <c r="AB1278" s="10"/>
      <c r="AC1278" s="10"/>
      <c r="AD1278" s="10"/>
      <c r="AE1278" s="10"/>
      <c r="AF1278" s="10"/>
      <c r="AG1278" s="10"/>
      <c r="AH1278" s="10"/>
      <c r="AI1278" s="10"/>
      <c r="AJ1278" s="10"/>
      <c r="AK1278" s="10"/>
      <c r="AL1278" s="10"/>
      <c r="AM1278" s="10"/>
      <c r="AN1278" s="10"/>
      <c r="AO1278" s="10"/>
      <c r="AP1278" s="10"/>
      <c r="AQ1278" s="10"/>
      <c r="AR1278" s="10"/>
      <c r="AS1278" s="10"/>
      <c r="AT1278" s="10"/>
      <c r="AU1278" s="10"/>
    </row>
    <row r="1279" spans="7:47" ht="12.75">
      <c r="G1279" s="9"/>
      <c r="H1279" s="10"/>
      <c r="I1279" s="10"/>
      <c r="J1279" s="10"/>
      <c r="K1279" s="10"/>
      <c r="L1279" s="10"/>
      <c r="M1279" s="23"/>
      <c r="N1279" s="23"/>
      <c r="O1279" s="23"/>
      <c r="P1279" s="23"/>
      <c r="Q1279" s="23"/>
      <c r="R1279" s="23"/>
      <c r="S1279" s="23"/>
      <c r="T1279" s="10"/>
      <c r="U1279" s="10"/>
      <c r="V1279" s="10"/>
      <c r="W1279" s="10"/>
      <c r="X1279" s="10"/>
      <c r="Y1279" s="10"/>
      <c r="Z1279" s="10"/>
      <c r="AA1279" s="10"/>
      <c r="AB1279" s="10"/>
      <c r="AC1279" s="10"/>
      <c r="AD1279" s="10"/>
      <c r="AE1279" s="10"/>
      <c r="AF1279" s="10"/>
      <c r="AG1279" s="10"/>
      <c r="AH1279" s="10"/>
      <c r="AI1279" s="10"/>
      <c r="AJ1279" s="10"/>
      <c r="AK1279" s="10"/>
      <c r="AL1279" s="10"/>
      <c r="AM1279" s="10"/>
      <c r="AN1279" s="10"/>
      <c r="AO1279" s="10"/>
      <c r="AP1279" s="10"/>
      <c r="AQ1279" s="10"/>
      <c r="AR1279" s="10"/>
      <c r="AS1279" s="10"/>
      <c r="AT1279" s="10"/>
      <c r="AU1279" s="10"/>
    </row>
    <row r="1280" spans="7:47" ht="12.75">
      <c r="G1280" s="9"/>
      <c r="H1280" s="10"/>
      <c r="I1280" s="10"/>
      <c r="J1280" s="10"/>
      <c r="K1280" s="10"/>
      <c r="L1280" s="10"/>
      <c r="M1280" s="23"/>
      <c r="N1280" s="23"/>
      <c r="O1280" s="23"/>
      <c r="P1280" s="23"/>
      <c r="Q1280" s="23"/>
      <c r="R1280" s="23"/>
      <c r="S1280" s="23"/>
      <c r="T1280" s="10"/>
      <c r="U1280" s="10"/>
      <c r="V1280" s="10"/>
      <c r="W1280" s="10"/>
      <c r="X1280" s="10"/>
      <c r="Y1280" s="10"/>
      <c r="Z1280" s="10"/>
      <c r="AA1280" s="10"/>
      <c r="AB1280" s="10"/>
      <c r="AC1280" s="10"/>
      <c r="AD1280" s="10"/>
      <c r="AE1280" s="10"/>
      <c r="AF1280" s="10"/>
      <c r="AG1280" s="10"/>
      <c r="AH1280" s="10"/>
      <c r="AI1280" s="10"/>
      <c r="AJ1280" s="10"/>
      <c r="AK1280" s="10"/>
      <c r="AL1280" s="10"/>
      <c r="AM1280" s="10"/>
      <c r="AN1280" s="10"/>
      <c r="AO1280" s="10"/>
      <c r="AP1280" s="10"/>
      <c r="AQ1280" s="10"/>
      <c r="AR1280" s="10"/>
      <c r="AS1280" s="10"/>
      <c r="AT1280" s="10"/>
      <c r="AU1280" s="10"/>
    </row>
    <row r="1281" spans="7:47" ht="12.75">
      <c r="G1281" s="9"/>
      <c r="H1281" s="10"/>
      <c r="I1281" s="10"/>
      <c r="J1281" s="10"/>
      <c r="K1281" s="10"/>
      <c r="L1281" s="10"/>
      <c r="M1281" s="23"/>
      <c r="N1281" s="23"/>
      <c r="O1281" s="23"/>
      <c r="P1281" s="23"/>
      <c r="Q1281" s="23"/>
      <c r="R1281" s="23"/>
      <c r="S1281" s="23"/>
      <c r="T1281" s="10"/>
      <c r="U1281" s="10"/>
      <c r="V1281" s="10"/>
      <c r="W1281" s="10"/>
      <c r="X1281" s="10"/>
      <c r="Y1281" s="10"/>
      <c r="Z1281" s="10"/>
      <c r="AA1281" s="10"/>
      <c r="AB1281" s="10"/>
      <c r="AC1281" s="10"/>
      <c r="AD1281" s="10"/>
      <c r="AE1281" s="10"/>
      <c r="AF1281" s="10"/>
      <c r="AG1281" s="10"/>
      <c r="AH1281" s="10"/>
      <c r="AI1281" s="10"/>
      <c r="AJ1281" s="10"/>
      <c r="AK1281" s="10"/>
      <c r="AL1281" s="10"/>
      <c r="AM1281" s="10"/>
      <c r="AN1281" s="10"/>
      <c r="AO1281" s="10"/>
      <c r="AP1281" s="10"/>
      <c r="AQ1281" s="10"/>
      <c r="AR1281" s="10"/>
      <c r="AS1281" s="10"/>
      <c r="AT1281" s="10"/>
      <c r="AU1281" s="10"/>
    </row>
    <row r="1282" spans="7:47" ht="12.75">
      <c r="G1282" s="9"/>
      <c r="H1282" s="10"/>
      <c r="I1282" s="10"/>
      <c r="J1282" s="10"/>
      <c r="K1282" s="10"/>
      <c r="L1282" s="10"/>
      <c r="M1282" s="23"/>
      <c r="N1282" s="23"/>
      <c r="O1282" s="23"/>
      <c r="P1282" s="23"/>
      <c r="Q1282" s="23"/>
      <c r="R1282" s="23"/>
      <c r="S1282" s="23"/>
      <c r="T1282" s="10"/>
      <c r="U1282" s="10"/>
      <c r="V1282" s="10"/>
      <c r="W1282" s="10"/>
      <c r="X1282" s="10"/>
      <c r="Y1282" s="10"/>
      <c r="Z1282" s="10"/>
      <c r="AA1282" s="10"/>
      <c r="AB1282" s="10"/>
      <c r="AC1282" s="10"/>
      <c r="AD1282" s="10"/>
      <c r="AE1282" s="10"/>
      <c r="AF1282" s="10"/>
      <c r="AG1282" s="10"/>
      <c r="AH1282" s="10"/>
      <c r="AI1282" s="10"/>
      <c r="AJ1282" s="10"/>
      <c r="AK1282" s="10"/>
      <c r="AL1282" s="10"/>
      <c r="AM1282" s="10"/>
      <c r="AN1282" s="10"/>
      <c r="AO1282" s="10"/>
      <c r="AP1282" s="10"/>
      <c r="AQ1282" s="10"/>
      <c r="AR1282" s="10"/>
      <c r="AS1282" s="10"/>
      <c r="AT1282" s="10"/>
      <c r="AU1282" s="10"/>
    </row>
    <row r="1283" spans="7:47" ht="12.75">
      <c r="G1283" s="9"/>
      <c r="H1283" s="10"/>
      <c r="I1283" s="10"/>
      <c r="J1283" s="10"/>
      <c r="K1283" s="10"/>
      <c r="L1283" s="10"/>
      <c r="M1283" s="23"/>
      <c r="N1283" s="23"/>
      <c r="O1283" s="23"/>
      <c r="P1283" s="23"/>
      <c r="Q1283" s="23"/>
      <c r="R1283" s="23"/>
      <c r="S1283" s="23"/>
      <c r="T1283" s="10"/>
      <c r="U1283" s="10"/>
      <c r="V1283" s="10"/>
      <c r="W1283" s="10"/>
      <c r="X1283" s="10"/>
      <c r="Y1283" s="10"/>
      <c r="Z1283" s="10"/>
      <c r="AA1283" s="10"/>
      <c r="AB1283" s="10"/>
      <c r="AC1283" s="10"/>
      <c r="AD1283" s="10"/>
      <c r="AE1283" s="10"/>
      <c r="AF1283" s="10"/>
      <c r="AG1283" s="10"/>
      <c r="AH1283" s="10"/>
      <c r="AI1283" s="10"/>
      <c r="AJ1283" s="10"/>
      <c r="AK1283" s="10"/>
      <c r="AL1283" s="10"/>
      <c r="AM1283" s="10"/>
      <c r="AN1283" s="10"/>
      <c r="AO1283" s="10"/>
      <c r="AP1283" s="10"/>
      <c r="AQ1283" s="10"/>
      <c r="AR1283" s="10"/>
      <c r="AS1283" s="10"/>
      <c r="AT1283" s="10"/>
      <c r="AU1283" s="10"/>
    </row>
    <row r="1284" spans="7:47" ht="12.75">
      <c r="G1284" s="9"/>
      <c r="H1284" s="10"/>
      <c r="I1284" s="10"/>
      <c r="J1284" s="10"/>
      <c r="K1284" s="10"/>
      <c r="L1284" s="10"/>
      <c r="M1284" s="23"/>
      <c r="N1284" s="23"/>
      <c r="O1284" s="23"/>
      <c r="P1284" s="23"/>
      <c r="Q1284" s="23"/>
      <c r="R1284" s="23"/>
      <c r="S1284" s="23"/>
      <c r="T1284" s="10"/>
      <c r="U1284" s="10"/>
      <c r="V1284" s="10"/>
      <c r="W1284" s="10"/>
      <c r="X1284" s="10"/>
      <c r="Y1284" s="10"/>
      <c r="Z1284" s="10"/>
      <c r="AA1284" s="10"/>
      <c r="AB1284" s="10"/>
      <c r="AC1284" s="10"/>
      <c r="AD1284" s="10"/>
      <c r="AE1284" s="10"/>
      <c r="AF1284" s="10"/>
      <c r="AG1284" s="10"/>
      <c r="AH1284" s="10"/>
      <c r="AI1284" s="10"/>
      <c r="AJ1284" s="10"/>
      <c r="AK1284" s="10"/>
      <c r="AL1284" s="10"/>
      <c r="AM1284" s="10"/>
      <c r="AN1284" s="10"/>
      <c r="AO1284" s="10"/>
      <c r="AP1284" s="10"/>
      <c r="AQ1284" s="10"/>
      <c r="AR1284" s="10"/>
      <c r="AS1284" s="10"/>
      <c r="AT1284" s="10"/>
      <c r="AU1284" s="10"/>
    </row>
    <row r="1285" spans="7:47" ht="12.75">
      <c r="G1285" s="9"/>
      <c r="H1285" s="10"/>
      <c r="I1285" s="10"/>
      <c r="J1285" s="10"/>
      <c r="K1285" s="10"/>
      <c r="L1285" s="10"/>
      <c r="M1285" s="23"/>
      <c r="N1285" s="23"/>
      <c r="O1285" s="23"/>
      <c r="P1285" s="23"/>
      <c r="Q1285" s="23"/>
      <c r="R1285" s="23"/>
      <c r="S1285" s="23"/>
      <c r="T1285" s="10"/>
      <c r="U1285" s="10"/>
      <c r="V1285" s="10"/>
      <c r="W1285" s="10"/>
      <c r="X1285" s="10"/>
      <c r="Y1285" s="10"/>
      <c r="Z1285" s="10"/>
      <c r="AA1285" s="10"/>
      <c r="AB1285" s="10"/>
      <c r="AC1285" s="10"/>
      <c r="AD1285" s="10"/>
      <c r="AE1285" s="10"/>
      <c r="AF1285" s="10"/>
      <c r="AG1285" s="10"/>
      <c r="AH1285" s="10"/>
      <c r="AI1285" s="10"/>
      <c r="AJ1285" s="10"/>
      <c r="AK1285" s="10"/>
      <c r="AL1285" s="10"/>
      <c r="AM1285" s="10"/>
      <c r="AN1285" s="10"/>
      <c r="AO1285" s="10"/>
      <c r="AP1285" s="10"/>
      <c r="AQ1285" s="10"/>
      <c r="AR1285" s="10"/>
      <c r="AS1285" s="10"/>
      <c r="AT1285" s="10"/>
      <c r="AU1285" s="10"/>
    </row>
    <row r="1286" spans="7:47" ht="12.75">
      <c r="G1286" s="9"/>
      <c r="H1286" s="10"/>
      <c r="I1286" s="10"/>
      <c r="J1286" s="10"/>
      <c r="K1286" s="10"/>
      <c r="L1286" s="10"/>
      <c r="M1286" s="23"/>
      <c r="N1286" s="23"/>
      <c r="O1286" s="23"/>
      <c r="P1286" s="23"/>
      <c r="Q1286" s="23"/>
      <c r="R1286" s="23"/>
      <c r="S1286" s="23"/>
      <c r="T1286" s="10"/>
      <c r="U1286" s="10"/>
      <c r="V1286" s="10"/>
      <c r="W1286" s="10"/>
      <c r="X1286" s="10"/>
      <c r="Y1286" s="10"/>
      <c r="Z1286" s="10"/>
      <c r="AA1286" s="10"/>
      <c r="AB1286" s="10"/>
      <c r="AC1286" s="10"/>
      <c r="AD1286" s="10"/>
      <c r="AE1286" s="10"/>
      <c r="AF1286" s="10"/>
      <c r="AG1286" s="10"/>
      <c r="AH1286" s="10"/>
      <c r="AI1286" s="10"/>
      <c r="AJ1286" s="10"/>
      <c r="AK1286" s="10"/>
      <c r="AL1286" s="10"/>
      <c r="AM1286" s="10"/>
      <c r="AN1286" s="10"/>
      <c r="AO1286" s="10"/>
      <c r="AP1286" s="10"/>
      <c r="AQ1286" s="10"/>
      <c r="AR1286" s="10"/>
      <c r="AS1286" s="10"/>
      <c r="AT1286" s="10"/>
      <c r="AU1286" s="10"/>
    </row>
    <row r="1287" spans="7:47" ht="12.75">
      <c r="G1287" s="9"/>
      <c r="H1287" s="10"/>
      <c r="I1287" s="10"/>
      <c r="J1287" s="10"/>
      <c r="K1287" s="10"/>
      <c r="L1287" s="10"/>
      <c r="M1287" s="23"/>
      <c r="N1287" s="23"/>
      <c r="O1287" s="23"/>
      <c r="P1287" s="23"/>
      <c r="Q1287" s="23"/>
      <c r="R1287" s="23"/>
      <c r="S1287" s="23"/>
      <c r="T1287" s="10"/>
      <c r="U1287" s="10"/>
      <c r="V1287" s="10"/>
      <c r="W1287" s="10"/>
      <c r="X1287" s="10"/>
      <c r="Y1287" s="10"/>
      <c r="Z1287" s="10"/>
      <c r="AA1287" s="10"/>
      <c r="AB1287" s="10"/>
      <c r="AC1287" s="10"/>
      <c r="AD1287" s="10"/>
      <c r="AE1287" s="10"/>
      <c r="AF1287" s="10"/>
      <c r="AG1287" s="10"/>
      <c r="AH1287" s="10"/>
      <c r="AI1287" s="10"/>
      <c r="AJ1287" s="10"/>
      <c r="AK1287" s="10"/>
      <c r="AL1287" s="10"/>
      <c r="AM1287" s="10"/>
      <c r="AN1287" s="10"/>
      <c r="AO1287" s="10"/>
      <c r="AP1287" s="10"/>
      <c r="AQ1287" s="10"/>
      <c r="AR1287" s="10"/>
      <c r="AS1287" s="10"/>
      <c r="AT1287" s="10"/>
      <c r="AU1287" s="10"/>
    </row>
    <row r="1288" spans="7:47" ht="12.75">
      <c r="G1288" s="9"/>
      <c r="H1288" s="10"/>
      <c r="I1288" s="10"/>
      <c r="J1288" s="10"/>
      <c r="K1288" s="10"/>
      <c r="L1288" s="10"/>
      <c r="M1288" s="23"/>
      <c r="N1288" s="23"/>
      <c r="O1288" s="23"/>
      <c r="P1288" s="23"/>
      <c r="Q1288" s="23"/>
      <c r="R1288" s="23"/>
      <c r="S1288" s="23"/>
      <c r="T1288" s="10"/>
      <c r="U1288" s="10"/>
      <c r="V1288" s="10"/>
      <c r="W1288" s="10"/>
      <c r="X1288" s="10"/>
      <c r="Y1288" s="10"/>
      <c r="Z1288" s="10"/>
      <c r="AA1288" s="10"/>
      <c r="AB1288" s="10"/>
      <c r="AC1288" s="10"/>
      <c r="AD1288" s="10"/>
      <c r="AE1288" s="10"/>
      <c r="AF1288" s="10"/>
      <c r="AG1288" s="10"/>
      <c r="AH1288" s="10"/>
      <c r="AI1288" s="10"/>
      <c r="AJ1288" s="10"/>
      <c r="AK1288" s="10"/>
      <c r="AL1288" s="10"/>
      <c r="AM1288" s="10"/>
      <c r="AN1288" s="10"/>
      <c r="AO1288" s="10"/>
      <c r="AP1288" s="10"/>
      <c r="AQ1288" s="10"/>
      <c r="AR1288" s="10"/>
      <c r="AS1288" s="10"/>
      <c r="AT1288" s="10"/>
      <c r="AU1288" s="10"/>
    </row>
    <row r="1289" spans="7:47" ht="12.75">
      <c r="G1289" s="9"/>
      <c r="H1289" s="10"/>
      <c r="I1289" s="10"/>
      <c r="J1289" s="10"/>
      <c r="K1289" s="10"/>
      <c r="L1289" s="10"/>
      <c r="M1289" s="23"/>
      <c r="N1289" s="23"/>
      <c r="O1289" s="23"/>
      <c r="P1289" s="23"/>
      <c r="Q1289" s="23"/>
      <c r="R1289" s="23"/>
      <c r="S1289" s="23"/>
      <c r="T1289" s="10"/>
      <c r="U1289" s="10"/>
      <c r="V1289" s="10"/>
      <c r="W1289" s="10"/>
      <c r="X1289" s="10"/>
      <c r="Y1289" s="10"/>
      <c r="Z1289" s="10"/>
      <c r="AA1289" s="10"/>
      <c r="AB1289" s="10"/>
      <c r="AC1289" s="10"/>
      <c r="AD1289" s="10"/>
      <c r="AE1289" s="10"/>
      <c r="AF1289" s="10"/>
      <c r="AG1289" s="10"/>
      <c r="AH1289" s="10"/>
      <c r="AI1289" s="10"/>
      <c r="AJ1289" s="10"/>
      <c r="AK1289" s="10"/>
      <c r="AL1289" s="10"/>
      <c r="AM1289" s="10"/>
      <c r="AN1289" s="10"/>
      <c r="AO1289" s="10"/>
      <c r="AP1289" s="10"/>
      <c r="AQ1289" s="10"/>
      <c r="AR1289" s="10"/>
      <c r="AS1289" s="10"/>
      <c r="AT1289" s="10"/>
      <c r="AU1289" s="10"/>
    </row>
    <row r="1290" spans="7:47" ht="12.75">
      <c r="G1290" s="9"/>
      <c r="H1290" s="10"/>
      <c r="I1290" s="10"/>
      <c r="J1290" s="10"/>
      <c r="K1290" s="10"/>
      <c r="L1290" s="10"/>
      <c r="M1290" s="23"/>
      <c r="N1290" s="23"/>
      <c r="O1290" s="23"/>
      <c r="P1290" s="23"/>
      <c r="Q1290" s="23"/>
      <c r="R1290" s="23"/>
      <c r="S1290" s="23"/>
      <c r="T1290" s="10"/>
      <c r="U1290" s="10"/>
      <c r="V1290" s="10"/>
      <c r="W1290" s="10"/>
      <c r="X1290" s="10"/>
      <c r="Y1290" s="10"/>
      <c r="Z1290" s="10"/>
      <c r="AA1290" s="10"/>
      <c r="AB1290" s="10"/>
      <c r="AC1290" s="10"/>
      <c r="AD1290" s="10"/>
      <c r="AE1290" s="10"/>
      <c r="AF1290" s="10"/>
      <c r="AG1290" s="10"/>
      <c r="AH1290" s="10"/>
      <c r="AI1290" s="10"/>
      <c r="AJ1290" s="10"/>
      <c r="AK1290" s="10"/>
      <c r="AL1290" s="10"/>
      <c r="AM1290" s="10"/>
      <c r="AN1290" s="10"/>
      <c r="AO1290" s="10"/>
      <c r="AP1290" s="10"/>
      <c r="AQ1290" s="10"/>
      <c r="AR1290" s="10"/>
      <c r="AS1290" s="10"/>
      <c r="AT1290" s="10"/>
      <c r="AU1290" s="10"/>
    </row>
    <row r="1291" spans="7:47" ht="12.75">
      <c r="G1291" s="9"/>
      <c r="H1291" s="10"/>
      <c r="I1291" s="10"/>
      <c r="J1291" s="10"/>
      <c r="K1291" s="10"/>
      <c r="L1291" s="10"/>
      <c r="M1291" s="23"/>
      <c r="N1291" s="23"/>
      <c r="O1291" s="23"/>
      <c r="P1291" s="23"/>
      <c r="Q1291" s="23"/>
      <c r="R1291" s="23"/>
      <c r="S1291" s="23"/>
      <c r="T1291" s="10"/>
      <c r="U1291" s="10"/>
      <c r="V1291" s="10"/>
      <c r="W1291" s="10"/>
      <c r="X1291" s="10"/>
      <c r="Y1291" s="10"/>
      <c r="Z1291" s="10"/>
      <c r="AA1291" s="10"/>
      <c r="AB1291" s="10"/>
      <c r="AC1291" s="10"/>
      <c r="AD1291" s="10"/>
      <c r="AE1291" s="10"/>
      <c r="AF1291" s="10"/>
      <c r="AG1291" s="10"/>
      <c r="AH1291" s="10"/>
      <c r="AI1291" s="10"/>
      <c r="AJ1291" s="10"/>
      <c r="AK1291" s="10"/>
      <c r="AL1291" s="10"/>
      <c r="AM1291" s="10"/>
      <c r="AN1291" s="10"/>
      <c r="AO1291" s="10"/>
      <c r="AP1291" s="10"/>
      <c r="AQ1291" s="10"/>
      <c r="AR1291" s="10"/>
      <c r="AS1291" s="10"/>
      <c r="AT1291" s="10"/>
      <c r="AU1291" s="10"/>
    </row>
    <row r="1292" spans="7:47" ht="12.75">
      <c r="G1292" s="9"/>
      <c r="H1292" s="10"/>
      <c r="I1292" s="10"/>
      <c r="J1292" s="10"/>
      <c r="K1292" s="10"/>
      <c r="L1292" s="10"/>
      <c r="M1292" s="23"/>
      <c r="N1292" s="23"/>
      <c r="O1292" s="23"/>
      <c r="P1292" s="23"/>
      <c r="Q1292" s="23"/>
      <c r="R1292" s="23"/>
      <c r="S1292" s="23"/>
      <c r="T1292" s="10"/>
      <c r="U1292" s="10"/>
      <c r="V1292" s="10"/>
      <c r="W1292" s="10"/>
      <c r="X1292" s="10"/>
      <c r="Y1292" s="10"/>
      <c r="Z1292" s="10"/>
      <c r="AA1292" s="10"/>
      <c r="AB1292" s="10"/>
      <c r="AC1292" s="10"/>
      <c r="AD1292" s="10"/>
      <c r="AE1292" s="10"/>
      <c r="AF1292" s="10"/>
      <c r="AG1292" s="10"/>
      <c r="AH1292" s="10"/>
      <c r="AI1292" s="10"/>
      <c r="AJ1292" s="10"/>
      <c r="AK1292" s="10"/>
      <c r="AL1292" s="10"/>
      <c r="AM1292" s="10"/>
      <c r="AN1292" s="10"/>
      <c r="AO1292" s="10"/>
      <c r="AP1292" s="10"/>
      <c r="AQ1292" s="10"/>
      <c r="AR1292" s="10"/>
      <c r="AS1292" s="10"/>
      <c r="AT1292" s="10"/>
      <c r="AU1292" s="10"/>
    </row>
    <row r="1293" spans="7:47" ht="12.75">
      <c r="G1293" s="9"/>
      <c r="H1293" s="10"/>
      <c r="I1293" s="10"/>
      <c r="J1293" s="10"/>
      <c r="K1293" s="10"/>
      <c r="L1293" s="10"/>
      <c r="M1293" s="23"/>
      <c r="N1293" s="23"/>
      <c r="O1293" s="23"/>
      <c r="P1293" s="23"/>
      <c r="Q1293" s="23"/>
      <c r="R1293" s="23"/>
      <c r="S1293" s="23"/>
      <c r="T1293" s="10"/>
      <c r="U1293" s="10"/>
      <c r="V1293" s="10"/>
      <c r="W1293" s="10"/>
      <c r="X1293" s="10"/>
      <c r="Y1293" s="10"/>
      <c r="Z1293" s="10"/>
      <c r="AA1293" s="10"/>
      <c r="AB1293" s="10"/>
      <c r="AC1293" s="10"/>
      <c r="AD1293" s="10"/>
      <c r="AE1293" s="10"/>
      <c r="AF1293" s="10"/>
      <c r="AG1293" s="10"/>
      <c r="AH1293" s="10"/>
      <c r="AI1293" s="10"/>
      <c r="AJ1293" s="10"/>
      <c r="AK1293" s="10"/>
      <c r="AL1293" s="10"/>
      <c r="AM1293" s="10"/>
      <c r="AN1293" s="10"/>
      <c r="AO1293" s="10"/>
      <c r="AP1293" s="10"/>
      <c r="AQ1293" s="10"/>
      <c r="AR1293" s="10"/>
      <c r="AS1293" s="10"/>
      <c r="AT1293" s="10"/>
      <c r="AU1293" s="10"/>
    </row>
    <row r="1294" spans="7:47" ht="12.75">
      <c r="G1294" s="9"/>
      <c r="H1294" s="10"/>
      <c r="I1294" s="10"/>
      <c r="J1294" s="10"/>
      <c r="K1294" s="10"/>
      <c r="L1294" s="10"/>
      <c r="M1294" s="23"/>
      <c r="N1294" s="23"/>
      <c r="O1294" s="23"/>
      <c r="P1294" s="23"/>
      <c r="Q1294" s="23"/>
      <c r="R1294" s="23"/>
      <c r="S1294" s="23"/>
      <c r="T1294" s="10"/>
      <c r="U1294" s="10"/>
      <c r="V1294" s="10"/>
      <c r="W1294" s="10"/>
      <c r="X1294" s="10"/>
      <c r="Y1294" s="10"/>
      <c r="Z1294" s="10"/>
      <c r="AA1294" s="10"/>
      <c r="AB1294" s="10"/>
      <c r="AC1294" s="10"/>
      <c r="AD1294" s="10"/>
      <c r="AE1294" s="10"/>
      <c r="AF1294" s="10"/>
      <c r="AG1294" s="10"/>
      <c r="AH1294" s="10"/>
      <c r="AI1294" s="10"/>
      <c r="AJ1294" s="10"/>
      <c r="AK1294" s="10"/>
      <c r="AL1294" s="10"/>
      <c r="AM1294" s="10"/>
      <c r="AN1294" s="10"/>
      <c r="AO1294" s="10"/>
      <c r="AP1294" s="10"/>
      <c r="AQ1294" s="10"/>
      <c r="AR1294" s="10"/>
      <c r="AS1294" s="10"/>
      <c r="AT1294" s="10"/>
      <c r="AU1294" s="10"/>
    </row>
    <row r="1295" spans="7:47" ht="12.75">
      <c r="G1295" s="9"/>
      <c r="H1295" s="10"/>
      <c r="I1295" s="10"/>
      <c r="J1295" s="10"/>
      <c r="K1295" s="10"/>
      <c r="L1295" s="10"/>
      <c r="M1295" s="23"/>
      <c r="N1295" s="23"/>
      <c r="O1295" s="23"/>
      <c r="P1295" s="23"/>
      <c r="Q1295" s="23"/>
      <c r="R1295" s="23"/>
      <c r="S1295" s="23"/>
      <c r="T1295" s="10"/>
      <c r="U1295" s="10"/>
      <c r="V1295" s="10"/>
      <c r="W1295" s="10"/>
      <c r="X1295" s="10"/>
      <c r="Y1295" s="10"/>
      <c r="Z1295" s="10"/>
      <c r="AA1295" s="10"/>
      <c r="AB1295" s="10"/>
      <c r="AC1295" s="10"/>
      <c r="AD1295" s="10"/>
      <c r="AE1295" s="10"/>
      <c r="AF1295" s="10"/>
      <c r="AG1295" s="10"/>
      <c r="AH1295" s="10"/>
      <c r="AI1295" s="10"/>
      <c r="AJ1295" s="10"/>
      <c r="AK1295" s="10"/>
      <c r="AL1295" s="10"/>
      <c r="AM1295" s="10"/>
      <c r="AN1295" s="10"/>
      <c r="AO1295" s="10"/>
      <c r="AP1295" s="10"/>
      <c r="AQ1295" s="10"/>
      <c r="AR1295" s="10"/>
      <c r="AS1295" s="10"/>
      <c r="AT1295" s="10"/>
      <c r="AU1295" s="10"/>
    </row>
    <row r="1296" spans="7:47" ht="12.75">
      <c r="G1296" s="9"/>
      <c r="H1296" s="10"/>
      <c r="I1296" s="10"/>
      <c r="J1296" s="10"/>
      <c r="K1296" s="10"/>
      <c r="L1296" s="10"/>
      <c r="M1296" s="23"/>
      <c r="N1296" s="23"/>
      <c r="O1296" s="23"/>
      <c r="P1296" s="23"/>
      <c r="Q1296" s="23"/>
      <c r="R1296" s="23"/>
      <c r="S1296" s="23"/>
      <c r="T1296" s="10"/>
      <c r="U1296" s="10"/>
      <c r="V1296" s="10"/>
      <c r="W1296" s="10"/>
      <c r="X1296" s="10"/>
      <c r="Y1296" s="10"/>
      <c r="Z1296" s="10"/>
      <c r="AA1296" s="10"/>
      <c r="AB1296" s="10"/>
      <c r="AC1296" s="10"/>
      <c r="AD1296" s="10"/>
      <c r="AE1296" s="10"/>
      <c r="AF1296" s="10"/>
      <c r="AG1296" s="10"/>
      <c r="AH1296" s="10"/>
      <c r="AI1296" s="10"/>
      <c r="AJ1296" s="10"/>
      <c r="AK1296" s="10"/>
      <c r="AL1296" s="10"/>
      <c r="AM1296" s="10"/>
      <c r="AN1296" s="10"/>
      <c r="AO1296" s="10"/>
      <c r="AP1296" s="10"/>
      <c r="AQ1296" s="10"/>
      <c r="AR1296" s="10"/>
      <c r="AS1296" s="10"/>
      <c r="AT1296" s="10"/>
      <c r="AU1296" s="10"/>
    </row>
    <row r="1297" spans="7:47" ht="12.75">
      <c r="G1297" s="9"/>
      <c r="H1297" s="10"/>
      <c r="I1297" s="10"/>
      <c r="J1297" s="10"/>
      <c r="K1297" s="10"/>
      <c r="L1297" s="10"/>
      <c r="M1297" s="23"/>
      <c r="N1297" s="23"/>
      <c r="O1297" s="23"/>
      <c r="P1297" s="23"/>
      <c r="Q1297" s="23"/>
      <c r="R1297" s="23"/>
      <c r="S1297" s="23"/>
      <c r="T1297" s="10"/>
      <c r="U1297" s="10"/>
      <c r="V1297" s="10"/>
      <c r="W1297" s="10"/>
      <c r="X1297" s="10"/>
      <c r="Y1297" s="10"/>
      <c r="Z1297" s="10"/>
      <c r="AA1297" s="10"/>
      <c r="AB1297" s="10"/>
      <c r="AC1297" s="10"/>
      <c r="AD1297" s="10"/>
      <c r="AE1297" s="10"/>
      <c r="AF1297" s="10"/>
      <c r="AG1297" s="10"/>
      <c r="AH1297" s="10"/>
      <c r="AI1297" s="10"/>
      <c r="AJ1297" s="10"/>
      <c r="AK1297" s="10"/>
      <c r="AL1297" s="10"/>
      <c r="AM1297" s="10"/>
      <c r="AN1297" s="10"/>
      <c r="AO1297" s="10"/>
      <c r="AP1297" s="10"/>
      <c r="AQ1297" s="10"/>
      <c r="AR1297" s="10"/>
      <c r="AS1297" s="10"/>
      <c r="AT1297" s="10"/>
      <c r="AU1297" s="10"/>
    </row>
    <row r="1298" spans="7:47" ht="12.75">
      <c r="G1298" s="9"/>
      <c r="H1298" s="10"/>
      <c r="I1298" s="10"/>
      <c r="J1298" s="10"/>
      <c r="K1298" s="10"/>
      <c r="L1298" s="10"/>
      <c r="M1298" s="23"/>
      <c r="N1298" s="23"/>
      <c r="O1298" s="23"/>
      <c r="P1298" s="23"/>
      <c r="Q1298" s="23"/>
      <c r="R1298" s="23"/>
      <c r="S1298" s="23"/>
      <c r="T1298" s="10"/>
      <c r="U1298" s="10"/>
      <c r="V1298" s="10"/>
      <c r="W1298" s="10"/>
      <c r="X1298" s="10"/>
      <c r="Y1298" s="10"/>
      <c r="Z1298" s="10"/>
      <c r="AA1298" s="10"/>
      <c r="AB1298" s="10"/>
      <c r="AC1298" s="10"/>
      <c r="AD1298" s="10"/>
      <c r="AE1298" s="10"/>
      <c r="AF1298" s="10"/>
      <c r="AG1298" s="10"/>
      <c r="AH1298" s="10"/>
      <c r="AI1298" s="10"/>
      <c r="AJ1298" s="10"/>
      <c r="AK1298" s="10"/>
      <c r="AL1298" s="10"/>
      <c r="AM1298" s="10"/>
      <c r="AN1298" s="10"/>
      <c r="AO1298" s="10"/>
      <c r="AP1298" s="10"/>
      <c r="AQ1298" s="10"/>
      <c r="AR1298" s="10"/>
      <c r="AS1298" s="10"/>
      <c r="AT1298" s="10"/>
      <c r="AU1298" s="10"/>
    </row>
    <row r="1299" spans="7:47" ht="12.75">
      <c r="G1299" s="9"/>
      <c r="H1299" s="10"/>
      <c r="I1299" s="10"/>
      <c r="J1299" s="10"/>
      <c r="K1299" s="10"/>
      <c r="L1299" s="10"/>
      <c r="M1299" s="23"/>
      <c r="N1299" s="23"/>
      <c r="O1299" s="23"/>
      <c r="P1299" s="23"/>
      <c r="Q1299" s="23"/>
      <c r="R1299" s="23"/>
      <c r="S1299" s="23"/>
      <c r="T1299" s="10"/>
      <c r="U1299" s="10"/>
      <c r="V1299" s="10"/>
      <c r="W1299" s="10"/>
      <c r="X1299" s="10"/>
      <c r="Y1299" s="10"/>
      <c r="Z1299" s="10"/>
      <c r="AA1299" s="10"/>
      <c r="AB1299" s="10"/>
      <c r="AC1299" s="10"/>
      <c r="AD1299" s="10"/>
      <c r="AE1299" s="10"/>
      <c r="AF1299" s="10"/>
      <c r="AG1299" s="10"/>
      <c r="AH1299" s="10"/>
      <c r="AI1299" s="10"/>
      <c r="AJ1299" s="10"/>
      <c r="AK1299" s="10"/>
      <c r="AL1299" s="10"/>
      <c r="AM1299" s="10"/>
      <c r="AN1299" s="10"/>
      <c r="AO1299" s="10"/>
      <c r="AP1299" s="10"/>
      <c r="AQ1299" s="10"/>
      <c r="AR1299" s="10"/>
      <c r="AS1299" s="10"/>
      <c r="AT1299" s="10"/>
      <c r="AU1299" s="10"/>
    </row>
    <row r="1300" spans="7:47" ht="12.75">
      <c r="G1300" s="9"/>
      <c r="H1300" s="10"/>
      <c r="I1300" s="10"/>
      <c r="J1300" s="10"/>
      <c r="K1300" s="10"/>
      <c r="L1300" s="10"/>
      <c r="M1300" s="23"/>
      <c r="N1300" s="23"/>
      <c r="O1300" s="23"/>
      <c r="P1300" s="23"/>
      <c r="Q1300" s="23"/>
      <c r="R1300" s="23"/>
      <c r="S1300" s="23"/>
      <c r="T1300" s="10"/>
      <c r="U1300" s="10"/>
      <c r="V1300" s="10"/>
      <c r="W1300" s="10"/>
      <c r="X1300" s="10"/>
      <c r="Y1300" s="10"/>
      <c r="Z1300" s="10"/>
      <c r="AA1300" s="10"/>
      <c r="AB1300" s="10"/>
      <c r="AC1300" s="10"/>
      <c r="AD1300" s="10"/>
      <c r="AE1300" s="10"/>
      <c r="AF1300" s="10"/>
      <c r="AG1300" s="10"/>
      <c r="AH1300" s="10"/>
      <c r="AI1300" s="10"/>
      <c r="AJ1300" s="10"/>
      <c r="AK1300" s="10"/>
      <c r="AL1300" s="10"/>
      <c r="AM1300" s="10"/>
      <c r="AN1300" s="10"/>
      <c r="AO1300" s="10"/>
      <c r="AP1300" s="10"/>
      <c r="AQ1300" s="10"/>
      <c r="AR1300" s="10"/>
      <c r="AS1300" s="10"/>
      <c r="AT1300" s="10"/>
      <c r="AU1300" s="10"/>
    </row>
    <row r="1301" spans="7:47" ht="12.75">
      <c r="G1301" s="9"/>
      <c r="H1301" s="10"/>
      <c r="I1301" s="10"/>
      <c r="J1301" s="11"/>
      <c r="K1301" s="10"/>
      <c r="L1301" s="10"/>
      <c r="M1301" s="23"/>
      <c r="N1301" s="23"/>
      <c r="O1301" s="23"/>
      <c r="P1301" s="23"/>
      <c r="Q1301" s="23"/>
      <c r="R1301" s="23"/>
      <c r="S1301" s="23"/>
      <c r="T1301" s="10"/>
      <c r="U1301" s="10"/>
      <c r="V1301" s="10"/>
      <c r="W1301" s="10"/>
      <c r="X1301" s="10"/>
      <c r="Y1301" s="10"/>
      <c r="Z1301" s="10"/>
      <c r="AA1301" s="10"/>
      <c r="AB1301" s="10"/>
      <c r="AC1301" s="10"/>
      <c r="AD1301" s="10"/>
      <c r="AE1301" s="10"/>
      <c r="AF1301" s="10"/>
      <c r="AG1301" s="10"/>
      <c r="AH1301" s="10"/>
      <c r="AI1301" s="10"/>
      <c r="AJ1301" s="10"/>
      <c r="AK1301" s="10"/>
      <c r="AL1301" s="10"/>
      <c r="AM1301" s="10"/>
      <c r="AN1301" s="10"/>
      <c r="AO1301" s="10"/>
      <c r="AP1301" s="10"/>
      <c r="AQ1301" s="10"/>
      <c r="AR1301" s="10"/>
      <c r="AS1301" s="10"/>
      <c r="AT1301" s="10"/>
      <c r="AU1301" s="10"/>
    </row>
    <row r="1701" spans="2:2" ht="15.75" customHeight="1">
      <c r="B1701" s="8" t="e">
        <f>VLOOKUP($A1701,6,0)</f>
        <v>#N/A</v>
      </c>
    </row>
  </sheetData>
  <autoFilter ref="G1:AV640"/>
  <dataValidations count="2">
    <dataValidation type="custom" allowBlank="1" showDropDown="1" sqref="J2:J1301">
      <formula1>OR(NOT(ISERROR(DATEVALUE(J2))), AND(ISNUMBER(J2), LEFT(CELL("format", J2))="D"))</formula1>
    </dataValidation>
    <dataValidation type="list" allowBlank="1" showInputMessage="1" showErrorMessage="1" prompt="Haz clic e introduce un valor de la lista de elementos" sqref="H2:H1301">
      <formula1>"CABA,Buenos Aires,Catamarca,Córdoba,Chaco,Chubut,Corrientes,Jujuy,Salta,Tucumán,La Rioja,Santiago del Estero,Formosa,San Juan,San Luis,Mendoza,Santa Fe,Entre Ríos,Misiones,La Pampa,Río Negro,Neuquén,Santa Cruz,Tierra del Fuego"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Q2339"/>
  <sheetViews>
    <sheetView tabSelected="1" workbookViewId="0">
      <pane ySplit="1" topLeftCell="A781" activePane="bottomLeft" state="frozen"/>
      <selection pane="bottomLeft" activeCell="G786" sqref="G786"/>
    </sheetView>
  </sheetViews>
  <sheetFormatPr baseColWidth="10" defaultColWidth="14.42578125" defaultRowHeight="15.75" customHeight="1"/>
  <cols>
    <col min="10" max="10" width="25.42578125" customWidth="1"/>
  </cols>
  <sheetData>
    <row r="1" spans="1:43" ht="15.75" customHeight="1">
      <c r="A1" t="s">
        <v>936</v>
      </c>
      <c r="B1" s="3" t="s">
        <v>0</v>
      </c>
      <c r="C1" s="3" t="s">
        <v>1</v>
      </c>
      <c r="D1" s="3" t="s">
        <v>893</v>
      </c>
      <c r="E1" s="3" t="s">
        <v>2</v>
      </c>
      <c r="F1" s="4" t="s">
        <v>5</v>
      </c>
      <c r="G1" s="3" t="s">
        <v>4</v>
      </c>
      <c r="H1" s="5" t="s">
        <v>935</v>
      </c>
      <c r="I1" s="5" t="s">
        <v>894</v>
      </c>
      <c r="J1" s="5" t="s">
        <v>10</v>
      </c>
      <c r="K1" s="5" t="s">
        <v>11</v>
      </c>
      <c r="L1" s="5"/>
      <c r="M1" s="5"/>
      <c r="R1" s="5"/>
      <c r="S1" s="5"/>
      <c r="T1" s="5"/>
      <c r="U1" s="5"/>
      <c r="V1" s="5"/>
      <c r="W1" s="5"/>
      <c r="X1" s="5"/>
      <c r="Y1" s="6"/>
      <c r="Z1" s="6"/>
      <c r="AA1" s="6"/>
      <c r="AB1" s="6"/>
      <c r="AC1" s="6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</row>
    <row r="2" spans="1:43" ht="12.75">
      <c r="A2" t="s">
        <v>941</v>
      </c>
      <c r="B2" s="9">
        <f>VLOOKUP($A2,referencia!$F$2:$Z$640,2,0)</f>
        <v>1</v>
      </c>
      <c r="C2" s="9" t="str">
        <f>VLOOKUP($A2,referencia!$F$2:$Z$640,3,0)</f>
        <v>Buenos Aires</v>
      </c>
      <c r="D2" s="9">
        <f>VLOOKUP($A2,referencia!$F$2:$Z$640,9,0)</f>
        <v>2015</v>
      </c>
      <c r="E2" s="9" t="str">
        <f>VLOOKUP($A2,referencia!$F$2:$Z$640,4,0)</f>
        <v>María Eugenia Vidal</v>
      </c>
      <c r="F2" s="9" t="str">
        <f>VLOOKUP($A2,referencia!$F$2:$Z$640,7,0)</f>
        <v>Cambiemos</v>
      </c>
      <c r="G2" s="9" t="str">
        <f>VLOOKUP($A2,referencia!$F$2:$Z$640,6,0)</f>
        <v>Alejandro Finocchiaro</v>
      </c>
      <c r="H2" s="9" t="str">
        <f>VLOOKUP($A2,referencia!$F$2:$Z$640,16,0)</f>
        <v>M</v>
      </c>
      <c r="I2" s="9">
        <f>VLOOKUP($A2,referencia!$F$2:$Z$640,17,0)</f>
        <v>0</v>
      </c>
      <c r="J2" s="9" t="str">
        <f>VLOOKUP($A2,referencia!$F$2:$Z$640,18,0)</f>
        <v>Ministerio de Educación</v>
      </c>
      <c r="K2" s="9">
        <f>VLOOKUP($A2,referencia!$F$2:$Z$640,19,0)</f>
        <v>0</v>
      </c>
      <c r="L2" s="21"/>
      <c r="M2" s="9"/>
      <c r="R2" s="1"/>
      <c r="S2" s="1"/>
      <c r="T2" s="1"/>
      <c r="U2" s="1"/>
      <c r="V2" s="1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 ht="12.75">
      <c r="A3" t="s">
        <v>942</v>
      </c>
      <c r="B3" s="9">
        <f>VLOOKUP($A3,referencia!$F$2:$Z$640,2,0)</f>
        <v>1</v>
      </c>
      <c r="C3" s="9" t="str">
        <f>VLOOKUP($A3,referencia!$F$2:$Z$640,3,0)</f>
        <v>Buenos Aires</v>
      </c>
      <c r="D3" s="9">
        <f>VLOOKUP($A3,referencia!$F$2:$Z$640,9,0)</f>
        <v>2015</v>
      </c>
      <c r="E3" s="9" t="str">
        <f>VLOOKUP($A3,referencia!$F$2:$Z$640,4,0)</f>
        <v>María Eugenia Vidal</v>
      </c>
      <c r="F3" s="9" t="str">
        <f>VLOOKUP($A3,referencia!$F$2:$Z$640,7,0)</f>
        <v>Cambiemos</v>
      </c>
      <c r="G3" s="9" t="str">
        <f>VLOOKUP($A3,referencia!$F$2:$Z$640,6,0)</f>
        <v>Carlos Alberto Mahiques</v>
      </c>
      <c r="H3" s="9" t="str">
        <f>VLOOKUP($A3,referencia!$F$2:$Z$640,16,0)</f>
        <v>M</v>
      </c>
      <c r="I3" s="9">
        <f>VLOOKUP($A3,referencia!$F$2:$Z$640,17,0)</f>
        <v>0</v>
      </c>
      <c r="J3" s="9" t="str">
        <f>VLOOKUP($A3,referencia!$F$2:$Z$640,18,0)</f>
        <v>Ministerio de Justicia</v>
      </c>
      <c r="K3" s="9">
        <f>VLOOKUP($A3,referencia!$F$2:$Z$640,19,0)</f>
        <v>1</v>
      </c>
      <c r="L3" s="21"/>
      <c r="M3" s="9"/>
      <c r="R3" s="1"/>
      <c r="S3" s="1"/>
      <c r="T3" s="1"/>
      <c r="U3" s="1"/>
      <c r="V3" s="1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 ht="12.75">
      <c r="A4" t="s">
        <v>939</v>
      </c>
      <c r="B4" s="9">
        <f>VLOOKUP($A4,referencia!$F$2:$Z$640,2,0)</f>
        <v>1</v>
      </c>
      <c r="C4" s="9" t="str">
        <f>VLOOKUP($A4,referencia!$F$2:$Z$640,3,0)</f>
        <v>Buenos Aires</v>
      </c>
      <c r="D4" s="9">
        <f>VLOOKUP($A4,referencia!$F$2:$Z$640,9,0)</f>
        <v>2015</v>
      </c>
      <c r="E4" s="9" t="str">
        <f>VLOOKUP($A4,referencia!$F$2:$Z$640,4,0)</f>
        <v>María Eugenia Vidal</v>
      </c>
      <c r="F4" s="9" t="str">
        <f>VLOOKUP($A4,referencia!$F$2:$Z$640,7,0)</f>
        <v>Cambiemos</v>
      </c>
      <c r="G4" s="9" t="str">
        <f>VLOOKUP($A4,referencia!$F$2:$Z$640,6,0)</f>
        <v>Cristian Ritondo</v>
      </c>
      <c r="H4" s="9" t="str">
        <f>VLOOKUP($A4,referencia!$F$2:$Z$640,16,0)</f>
        <v>M</v>
      </c>
      <c r="I4" s="9">
        <f>VLOOKUP($A4,referencia!$F$2:$Z$640,17,0)</f>
        <v>0</v>
      </c>
      <c r="J4" s="9" t="str">
        <f>VLOOKUP($A4,referencia!$F$2:$Z$640,18,0)</f>
        <v>Ministerio de Seguridad</v>
      </c>
      <c r="K4" s="9">
        <f>VLOOKUP($A4,referencia!$F$2:$Z$640,19,0)</f>
        <v>0</v>
      </c>
      <c r="L4" s="21"/>
      <c r="M4" s="9"/>
      <c r="R4" s="1"/>
      <c r="S4" s="1"/>
      <c r="T4" s="1"/>
      <c r="U4" s="1"/>
      <c r="V4" s="1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43" ht="12.75">
      <c r="A5" t="s">
        <v>940</v>
      </c>
      <c r="B5" s="9">
        <f>VLOOKUP($A5,referencia!$F$2:$Z$640,2,0)</f>
        <v>1</v>
      </c>
      <c r="C5" s="9" t="str">
        <f>VLOOKUP($A5,referencia!$F$2:$Z$640,3,0)</f>
        <v>Buenos Aires</v>
      </c>
      <c r="D5" s="9">
        <f>VLOOKUP($A5,referencia!$F$2:$Z$640,9,0)</f>
        <v>2015</v>
      </c>
      <c r="E5" s="9" t="str">
        <f>VLOOKUP($A5,referencia!$F$2:$Z$640,4,0)</f>
        <v>María Eugenia Vidal</v>
      </c>
      <c r="F5" s="9" t="str">
        <f>VLOOKUP($A5,referencia!$F$2:$Z$640,7,0)</f>
        <v>Cambiemos</v>
      </c>
      <c r="G5" s="9" t="str">
        <f>VLOOKUP($A5,referencia!$F$2:$Z$640,6,0)</f>
        <v>Edgardo Cenzón</v>
      </c>
      <c r="H5" s="9" t="str">
        <f>VLOOKUP($A5,referencia!$F$2:$Z$640,16,0)</f>
        <v>M</v>
      </c>
      <c r="I5" s="9">
        <f>VLOOKUP($A5,referencia!$F$2:$Z$640,17,0)</f>
        <v>0</v>
      </c>
      <c r="J5" s="9" t="str">
        <f>VLOOKUP($A5,referencia!$F$2:$Z$640,18,0)</f>
        <v>Ministerio de Infraestructura, Planificación, Obras y Servicios Públicos</v>
      </c>
      <c r="K5" s="9">
        <f>VLOOKUP($A5,referencia!$F$2:$Z$640,19,0)</f>
        <v>1</v>
      </c>
      <c r="L5" s="21"/>
      <c r="M5" s="9"/>
      <c r="R5" s="1"/>
      <c r="S5" s="1"/>
      <c r="T5" s="1"/>
      <c r="U5" s="1"/>
      <c r="V5" s="1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3" ht="12.75">
      <c r="A6" t="s">
        <v>948</v>
      </c>
      <c r="B6" s="9">
        <f>VLOOKUP($A6,referencia!$F$2:$Z$640,2,0)</f>
        <v>1</v>
      </c>
      <c r="C6" s="9" t="str">
        <f>VLOOKUP($A6,referencia!$F$2:$Z$640,3,0)</f>
        <v>Buenos Aires</v>
      </c>
      <c r="D6" s="9">
        <f>VLOOKUP($A6,referencia!$F$2:$Z$640,9,0)</f>
        <v>2015</v>
      </c>
      <c r="E6" s="9" t="str">
        <f>VLOOKUP($A6,referencia!$F$2:$Z$640,4,0)</f>
        <v>María Eugenia Vidal</v>
      </c>
      <c r="F6" s="9" t="str">
        <f>VLOOKUP($A6,referencia!$F$2:$Z$640,7,0)</f>
        <v>Cambiemos</v>
      </c>
      <c r="G6" s="9" t="str">
        <f>VLOOKUP($A6,referencia!$F$2:$Z$640,6,0)</f>
        <v>Federico Salvai</v>
      </c>
      <c r="H6" s="9" t="str">
        <f>VLOOKUP($A6,referencia!$F$2:$Z$640,16,0)</f>
        <v>M</v>
      </c>
      <c r="I6" s="9">
        <f>VLOOKUP($A6,referencia!$F$2:$Z$640,17,0)</f>
        <v>0</v>
      </c>
      <c r="J6" s="9" t="str">
        <f>VLOOKUP($A6,referencia!$F$2:$Z$640,18,0)</f>
        <v>Ministerio de Gobierno</v>
      </c>
      <c r="K6" s="9">
        <f>VLOOKUP($A6,referencia!$F$2:$Z$640,19,0)</f>
        <v>0</v>
      </c>
      <c r="L6" s="21"/>
      <c r="M6" s="9"/>
      <c r="R6" s="1"/>
      <c r="S6" s="1"/>
      <c r="T6" s="1"/>
      <c r="U6" s="1"/>
      <c r="V6" s="1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3" ht="12.75">
      <c r="A7" t="s">
        <v>938</v>
      </c>
      <c r="B7" s="9">
        <f>VLOOKUP($A7,referencia!$F$2:$Z$640,2,0)</f>
        <v>1</v>
      </c>
      <c r="C7" s="9" t="str">
        <f>VLOOKUP($A7,referencia!$F$2:$Z$640,3,0)</f>
        <v>Buenos Aires</v>
      </c>
      <c r="D7" s="9">
        <f>VLOOKUP($A7,referencia!$F$2:$Z$640,9,0)</f>
        <v>2015</v>
      </c>
      <c r="E7" s="9" t="str">
        <f>VLOOKUP($A7,referencia!$F$2:$Z$640,4,0)</f>
        <v>María Eugenia Vidal</v>
      </c>
      <c r="F7" s="9" t="str">
        <f>VLOOKUP($A7,referencia!$F$2:$Z$640,7,0)</f>
        <v>Cambiemos</v>
      </c>
      <c r="G7" s="9" t="str">
        <f>VLOOKUP($A7,referencia!$F$2:$Z$640,6,0)</f>
        <v>Hernán Lacunza</v>
      </c>
      <c r="H7" s="9" t="str">
        <f>VLOOKUP($A7,referencia!$F$2:$Z$640,16,0)</f>
        <v>M</v>
      </c>
      <c r="I7" s="9">
        <f>VLOOKUP($A7,referencia!$F$2:$Z$640,17,0)</f>
        <v>0</v>
      </c>
      <c r="J7" s="9" t="str">
        <f>VLOOKUP($A7,referencia!$F$2:$Z$640,18,0)</f>
        <v>Ministerio de Economía</v>
      </c>
      <c r="K7" s="9">
        <f>VLOOKUP($A7,referencia!$F$2:$Z$640,19,0)</f>
        <v>1</v>
      </c>
      <c r="L7" s="21"/>
      <c r="M7" s="9"/>
      <c r="R7" s="1"/>
      <c r="S7" s="1"/>
      <c r="T7" s="1"/>
      <c r="U7" s="1"/>
      <c r="V7" s="1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1:43" ht="12.75">
      <c r="A8" t="s">
        <v>946</v>
      </c>
      <c r="B8" s="9">
        <f>VLOOKUP($A8,referencia!$F$2:$Z$640,2,0)</f>
        <v>1</v>
      </c>
      <c r="C8" s="9" t="str">
        <f>VLOOKUP($A8,referencia!$F$2:$Z$640,3,0)</f>
        <v>Buenos Aires</v>
      </c>
      <c r="D8" s="9">
        <f>VLOOKUP($A8,referencia!$F$2:$Z$640,9,0)</f>
        <v>2015</v>
      </c>
      <c r="E8" s="9" t="str">
        <f>VLOOKUP($A8,referencia!$F$2:$Z$640,4,0)</f>
        <v>María Eugenia Vidal</v>
      </c>
      <c r="F8" s="9" t="str">
        <f>VLOOKUP($A8,referencia!$F$2:$Z$640,7,0)</f>
        <v>Cambiemos</v>
      </c>
      <c r="G8" s="9" t="str">
        <f>VLOOKUP($A8,referencia!$F$2:$Z$640,6,0)</f>
        <v>Jorge Elustondo</v>
      </c>
      <c r="H8" s="9" t="str">
        <f>VLOOKUP($A8,referencia!$F$2:$Z$640,16,0)</f>
        <v>M</v>
      </c>
      <c r="I8" s="9">
        <f>VLOOKUP($A8,referencia!$F$2:$Z$640,17,0)</f>
        <v>0</v>
      </c>
      <c r="J8" s="9" t="str">
        <f>VLOOKUP($A8,referencia!$F$2:$Z$640,18,0)</f>
        <v>Ministerio de Producción</v>
      </c>
      <c r="K8" s="9">
        <f>VLOOKUP($A8,referencia!$F$2:$Z$640,19,0)</f>
        <v>1</v>
      </c>
      <c r="L8" s="21"/>
      <c r="M8" s="9"/>
      <c r="R8" s="1"/>
      <c r="S8" s="1"/>
      <c r="T8" s="1"/>
      <c r="U8" s="1"/>
      <c r="V8" s="1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1:43" ht="12.75">
      <c r="A9" t="s">
        <v>943</v>
      </c>
      <c r="B9" s="9">
        <f>VLOOKUP($A9,referencia!$F$2:$Z$640,2,0)</f>
        <v>1</v>
      </c>
      <c r="C9" s="9" t="str">
        <f>VLOOKUP($A9,referencia!$F$2:$Z$640,3,0)</f>
        <v>Buenos Aires</v>
      </c>
      <c r="D9" s="9">
        <f>VLOOKUP($A9,referencia!$F$2:$Z$640,9,0)</f>
        <v>2015</v>
      </c>
      <c r="E9" s="9" t="str">
        <f>VLOOKUP($A9,referencia!$F$2:$Z$640,4,0)</f>
        <v>María Eugenia Vidal</v>
      </c>
      <c r="F9" s="9" t="str">
        <f>VLOOKUP($A9,referencia!$F$2:$Z$640,7,0)</f>
        <v>Cambiemos</v>
      </c>
      <c r="G9" s="9" t="str">
        <f>VLOOKUP($A9,referencia!$F$2:$Z$640,6,0)</f>
        <v>Leonardo Sarquis</v>
      </c>
      <c r="H9" s="9" t="str">
        <f>VLOOKUP($A9,referencia!$F$2:$Z$640,16,0)</f>
        <v>M</v>
      </c>
      <c r="I9" s="9">
        <f>VLOOKUP($A9,referencia!$F$2:$Z$640,17,0)</f>
        <v>0</v>
      </c>
      <c r="J9" s="9" t="str">
        <f>VLOOKUP($A9,referencia!$F$2:$Z$640,18,0)</f>
        <v>Ministerio de Asuntos Agrarios</v>
      </c>
      <c r="K9" s="9">
        <f>VLOOKUP($A9,referencia!$F$2:$Z$640,19,0)</f>
        <v>0</v>
      </c>
      <c r="L9" s="21"/>
      <c r="M9" s="9"/>
      <c r="R9" s="1"/>
      <c r="S9" s="1"/>
      <c r="T9" s="1"/>
      <c r="U9" s="1"/>
      <c r="V9" s="1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43" ht="12.75">
      <c r="A10" t="s">
        <v>947</v>
      </c>
      <c r="B10" s="9">
        <f>VLOOKUP($A10,referencia!$F$2:$Z$640,2,0)</f>
        <v>1</v>
      </c>
      <c r="C10" s="9" t="str">
        <f>VLOOKUP($A10,referencia!$F$2:$Z$640,3,0)</f>
        <v>Buenos Aires</v>
      </c>
      <c r="D10" s="9">
        <f>VLOOKUP($A10,referencia!$F$2:$Z$640,9,0)</f>
        <v>2015</v>
      </c>
      <c r="E10" s="9" t="str">
        <f>VLOOKUP($A10,referencia!$F$2:$Z$640,4,0)</f>
        <v>María Eugenia Vidal</v>
      </c>
      <c r="F10" s="9" t="str">
        <f>VLOOKUP($A10,referencia!$F$2:$Z$640,7,0)</f>
        <v>Cambiemos</v>
      </c>
      <c r="G10" s="9" t="str">
        <f>VLOOKUP($A10,referencia!$F$2:$Z$640,6,0)</f>
        <v>Marcelo Villegas</v>
      </c>
      <c r="H10" s="9" t="str">
        <f>VLOOKUP($A10,referencia!$F$2:$Z$640,16,0)</f>
        <v>M</v>
      </c>
      <c r="I10" s="9">
        <f>VLOOKUP($A10,referencia!$F$2:$Z$640,17,0)</f>
        <v>0</v>
      </c>
      <c r="J10" s="9" t="str">
        <f>VLOOKUP($A10,referencia!$F$2:$Z$640,18,0)</f>
        <v>Ministerio de Trabajo</v>
      </c>
      <c r="K10" s="9">
        <f>VLOOKUP($A10,referencia!$F$2:$Z$640,19,0)</f>
        <v>0</v>
      </c>
      <c r="L10" s="21"/>
      <c r="M10" s="9"/>
      <c r="R10" s="1"/>
      <c r="S10" s="1"/>
      <c r="T10" s="1"/>
      <c r="U10" s="1"/>
      <c r="V10" s="1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43" ht="12.75">
      <c r="A11" t="s">
        <v>937</v>
      </c>
      <c r="B11" s="9">
        <f>VLOOKUP($A11,referencia!$F$2:$Z$640,2,0)</f>
        <v>1</v>
      </c>
      <c r="C11" s="9" t="str">
        <f>VLOOKUP($A11,referencia!$F$2:$Z$640,3,0)</f>
        <v>Buenos Aires</v>
      </c>
      <c r="D11" s="9">
        <f>VLOOKUP($A11,referencia!$F$2:$Z$640,9,0)</f>
        <v>2015</v>
      </c>
      <c r="E11" s="9" t="str">
        <f>VLOOKUP($A11,referencia!$F$2:$Z$640,4,0)</f>
        <v>María Eugenia Vidal</v>
      </c>
      <c r="F11" s="9" t="str">
        <f>VLOOKUP($A11,referencia!$F$2:$Z$640,7,0)</f>
        <v>Cambiemos</v>
      </c>
      <c r="G11" s="9" t="str">
        <f>VLOOKUP($A11,referencia!$F$2:$Z$640,6,0)</f>
        <v>Roberto Gigante</v>
      </c>
      <c r="H11" s="9" t="str">
        <f>VLOOKUP($A11,referencia!$F$2:$Z$640,16,0)</f>
        <v>M</v>
      </c>
      <c r="I11" s="9">
        <f>VLOOKUP($A11,referencia!$F$2:$Z$640,17,0)</f>
        <v>0</v>
      </c>
      <c r="J11" s="9" t="str">
        <f>VLOOKUP($A11,referencia!$F$2:$Z$640,18,0)</f>
        <v>Ministerio de Coordinación y Control de Gestión</v>
      </c>
      <c r="K11" s="9">
        <f>VLOOKUP($A11,referencia!$F$2:$Z$640,19,0)</f>
        <v>1</v>
      </c>
      <c r="L11" s="21"/>
      <c r="M11" s="9"/>
      <c r="R11" s="1"/>
      <c r="S11" s="1"/>
      <c r="T11" s="1"/>
      <c r="U11" s="1"/>
      <c r="V11" s="1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1:43" ht="14.25" customHeight="1">
      <c r="A12" t="s">
        <v>944</v>
      </c>
      <c r="B12" s="9">
        <f>VLOOKUP($A12,referencia!$F$2:$Z$640,2,0)</f>
        <v>1</v>
      </c>
      <c r="C12" s="9" t="str">
        <f>VLOOKUP($A12,referencia!$F$2:$Z$640,3,0)</f>
        <v>Buenos Aires</v>
      </c>
      <c r="D12" s="9">
        <f>VLOOKUP($A12,referencia!$F$2:$Z$640,9,0)</f>
        <v>2015</v>
      </c>
      <c r="E12" s="9" t="str">
        <f>VLOOKUP($A12,referencia!$F$2:$Z$640,4,0)</f>
        <v>María Eugenia Vidal</v>
      </c>
      <c r="F12" s="9" t="str">
        <f>VLOOKUP($A12,referencia!$F$2:$Z$640,7,0)</f>
        <v>Cambiemos</v>
      </c>
      <c r="G12" s="9" t="str">
        <f>VLOOKUP($A12,referencia!$F$2:$Z$640,6,0)</f>
        <v>Santiago López Medrano</v>
      </c>
      <c r="H12" s="9" t="str">
        <f>VLOOKUP($A12,referencia!$F$2:$Z$640,16,0)</f>
        <v>M</v>
      </c>
      <c r="I12" s="9">
        <f>VLOOKUP($A12,referencia!$F$2:$Z$640,17,0)</f>
        <v>0</v>
      </c>
      <c r="J12" s="9" t="str">
        <f>VLOOKUP($A12,referencia!$F$2:$Z$640,18,0)</f>
        <v>Ministerio de Desarrollo Social</v>
      </c>
      <c r="K12" s="9">
        <f>VLOOKUP($A12,referencia!$F$2:$Z$640,19,0)</f>
        <v>0</v>
      </c>
      <c r="L12" s="21"/>
      <c r="M12" s="9"/>
      <c r="R12" s="1"/>
      <c r="S12" s="1"/>
      <c r="T12" s="1"/>
      <c r="U12" s="1"/>
      <c r="V12" s="1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1:43" ht="12.75">
      <c r="A13" t="s">
        <v>945</v>
      </c>
      <c r="B13" s="9">
        <f>VLOOKUP($A13,referencia!$F$2:$Z$640,2,0)</f>
        <v>1</v>
      </c>
      <c r="C13" s="9" t="str">
        <f>VLOOKUP($A13,referencia!$F$2:$Z$640,3,0)</f>
        <v>Buenos Aires</v>
      </c>
      <c r="D13" s="9">
        <f>VLOOKUP($A13,referencia!$F$2:$Z$640,9,0)</f>
        <v>2015</v>
      </c>
      <c r="E13" s="9" t="str">
        <f>VLOOKUP($A13,referencia!$F$2:$Z$640,4,0)</f>
        <v>María Eugenia Vidal</v>
      </c>
      <c r="F13" s="9" t="str">
        <f>VLOOKUP($A13,referencia!$F$2:$Z$640,7,0)</f>
        <v>Cambiemos</v>
      </c>
      <c r="G13" s="9" t="str">
        <f>VLOOKUP($A13,referencia!$F$2:$Z$640,6,0)</f>
        <v>Zulma Ortíz</v>
      </c>
      <c r="H13" s="9" t="str">
        <f>VLOOKUP($A13,referencia!$F$2:$Z$640,16,0)</f>
        <v>F</v>
      </c>
      <c r="I13" s="9">
        <f>VLOOKUP($A13,referencia!$F$2:$Z$640,17,0)</f>
        <v>1</v>
      </c>
      <c r="J13" s="9" t="str">
        <f>VLOOKUP($A13,referencia!$F$2:$Z$640,18,0)</f>
        <v>Ministerio de Salud</v>
      </c>
      <c r="K13" s="9">
        <f>VLOOKUP($A13,referencia!$F$2:$Z$640,19,0)</f>
        <v>0</v>
      </c>
      <c r="L13" s="21"/>
      <c r="M13" s="9"/>
      <c r="R13" s="1"/>
      <c r="S13" s="1"/>
      <c r="T13" s="1"/>
      <c r="U13" s="1"/>
      <c r="V13" s="1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1:43" ht="12.75">
      <c r="A14" t="s">
        <v>1532</v>
      </c>
      <c r="B14" s="9">
        <f>VLOOKUP($A14,referencia!$E$2:$Z$640,3,0)</f>
        <v>1</v>
      </c>
      <c r="C14" s="9" t="str">
        <f>VLOOKUP($A14,referencia!$E$2:$Z$640,4,0)</f>
        <v>Buenos Aires</v>
      </c>
      <c r="D14" s="9">
        <f>VLOOKUP($A14,referencia!$E$2:$Z$640,11,0)</f>
        <v>2016</v>
      </c>
      <c r="E14" s="9" t="str">
        <f>VLOOKUP($A14,referencia!$E$2:$Z$640,5,0)</f>
        <v>María Eugenia Vidal</v>
      </c>
      <c r="F14" s="9" t="str">
        <f>VLOOKUP($A14,referencia!$E$2:$Z$640,8,0)</f>
        <v>Cambiemos</v>
      </c>
      <c r="G14" s="9" t="str">
        <f>VLOOKUP($A14,referencia!$E$2:$Z$640,7,0)</f>
        <v>Roberto Gigante</v>
      </c>
      <c r="H14" s="9" t="str">
        <f>VLOOKUP($A14,referencia!$E$2:$Z$640,17,0)</f>
        <v>M</v>
      </c>
      <c r="I14" s="9">
        <f>VLOOKUP($A14,referencia!$E$2:$Z$640,18,0)</f>
        <v>0</v>
      </c>
      <c r="J14" s="9" t="str">
        <f>VLOOKUP($A14,referencia!$E$2:$Z$640,19,0)</f>
        <v>Ministerio de Coordinación y Control de Gestión</v>
      </c>
      <c r="K14" s="9">
        <f>VLOOKUP($A14,referencia!$E$2:$Z$640,20,0)</f>
        <v>1</v>
      </c>
      <c r="L14" s="21"/>
      <c r="M14" s="9"/>
    </row>
    <row r="15" spans="1:43" ht="12.75">
      <c r="A15" t="s">
        <v>1533</v>
      </c>
      <c r="B15" s="9">
        <f>VLOOKUP($A15,referencia!$E$2:$Z$640,3,0)</f>
        <v>1</v>
      </c>
      <c r="C15" s="9" t="str">
        <f>VLOOKUP($A15,referencia!$E$2:$Z$640,4,0)</f>
        <v>Buenos Aires</v>
      </c>
      <c r="D15" s="9">
        <f>VLOOKUP($A15,referencia!$E$2:$Z$640,11,0)</f>
        <v>2016</v>
      </c>
      <c r="E15" s="9" t="str">
        <f>VLOOKUP($A15,referencia!$E$2:$Z$640,5,0)</f>
        <v>María Eugenia Vidal</v>
      </c>
      <c r="F15" s="9" t="str">
        <f>VLOOKUP($A15,referencia!$E$2:$Z$640,8,0)</f>
        <v>Cambiemos</v>
      </c>
      <c r="G15" s="9" t="str">
        <f>VLOOKUP($A15,referencia!$E$2:$Z$640,7,0)</f>
        <v>Hernán Lacunza</v>
      </c>
      <c r="H15" s="9" t="str">
        <f>VLOOKUP($A15,referencia!$E$2:$Z$640,17,0)</f>
        <v>M</v>
      </c>
      <c r="I15" s="9">
        <f>VLOOKUP($A15,referencia!$E$2:$Z$640,18,0)</f>
        <v>0</v>
      </c>
      <c r="J15" s="9" t="str">
        <f>VLOOKUP($A15,referencia!$E$2:$Z$640,19,0)</f>
        <v>Ministerio de Economía</v>
      </c>
      <c r="K15" s="9">
        <f>VLOOKUP($A15,referencia!$E$2:$Z$640,20,0)</f>
        <v>1</v>
      </c>
      <c r="L15" s="21"/>
      <c r="M15" s="9"/>
    </row>
    <row r="16" spans="1:43" ht="12.75">
      <c r="A16" t="s">
        <v>1534</v>
      </c>
      <c r="B16" s="9">
        <f>VLOOKUP($A16,referencia!$E$2:$Z$640,3,0)</f>
        <v>1</v>
      </c>
      <c r="C16" s="9" t="str">
        <f>VLOOKUP($A16,referencia!$E$2:$Z$640,4,0)</f>
        <v>Buenos Aires</v>
      </c>
      <c r="D16" s="9">
        <f>VLOOKUP($A16,referencia!$E$2:$Z$640,11,0)</f>
        <v>2016</v>
      </c>
      <c r="E16" s="9" t="str">
        <f>VLOOKUP($A16,referencia!$E$2:$Z$640,5,0)</f>
        <v>María Eugenia Vidal</v>
      </c>
      <c r="F16" s="9" t="str">
        <f>VLOOKUP($A16,referencia!$E$2:$Z$640,8,0)</f>
        <v>Cambiemos</v>
      </c>
      <c r="G16" s="9" t="str">
        <f>VLOOKUP($A16,referencia!$E$2:$Z$640,7,0)</f>
        <v>Cristian Ritondo</v>
      </c>
      <c r="H16" s="9" t="str">
        <f>VLOOKUP($A16,referencia!$E$2:$Z$640,17,0)</f>
        <v>M</v>
      </c>
      <c r="I16" s="9">
        <f>VLOOKUP($A16,referencia!$E$2:$Z$640,18,0)</f>
        <v>0</v>
      </c>
      <c r="J16" s="9" t="str">
        <f>VLOOKUP($A16,referencia!$E$2:$Z$640,19,0)</f>
        <v>Ministerio de Seguridad</v>
      </c>
      <c r="K16" s="9">
        <f>VLOOKUP($A16,referencia!$E$2:$Z$640,20,0)</f>
        <v>0</v>
      </c>
      <c r="L16" s="21"/>
      <c r="M16" s="9"/>
    </row>
    <row r="17" spans="1:13" ht="12.75">
      <c r="A17" t="s">
        <v>1535</v>
      </c>
      <c r="B17" s="9">
        <f>VLOOKUP($A17,referencia!$E$2:$Z$640,3,0)</f>
        <v>1</v>
      </c>
      <c r="C17" s="9" t="str">
        <f>VLOOKUP($A17,referencia!$E$2:$Z$640,4,0)</f>
        <v>Buenos Aires</v>
      </c>
      <c r="D17" s="9">
        <f>VLOOKUP($A17,referencia!$E$2:$Z$640,11,0)</f>
        <v>2016</v>
      </c>
      <c r="E17" s="9" t="str">
        <f>VLOOKUP($A17,referencia!$E$2:$Z$640,5,0)</f>
        <v>María Eugenia Vidal</v>
      </c>
      <c r="F17" s="9" t="str">
        <f>VLOOKUP($A17,referencia!$E$2:$Z$640,8,0)</f>
        <v>Cambiemos</v>
      </c>
      <c r="G17" s="9" t="str">
        <f>VLOOKUP($A17,referencia!$E$2:$Z$640,7,0)</f>
        <v>Edgardo Cenzón</v>
      </c>
      <c r="H17" s="9" t="str">
        <f>VLOOKUP($A17,referencia!$E$2:$Z$640,17,0)</f>
        <v>M</v>
      </c>
      <c r="I17" s="9">
        <f>VLOOKUP($A17,referencia!$E$2:$Z$640,18,0)</f>
        <v>0</v>
      </c>
      <c r="J17" s="9" t="str">
        <f>VLOOKUP($A17,referencia!$E$2:$Z$640,19,0)</f>
        <v>Ministerio de Infraestructura, Planificación, Obras y Servicios Públicos</v>
      </c>
      <c r="K17" s="9">
        <f>VLOOKUP($A17,referencia!$E$2:$Z$640,20,0)</f>
        <v>1</v>
      </c>
      <c r="L17" s="21"/>
      <c r="M17" s="9"/>
    </row>
    <row r="18" spans="1:13" ht="12.75">
      <c r="A18" t="s">
        <v>1536</v>
      </c>
      <c r="B18" s="9">
        <f>VLOOKUP($A18,referencia!$E$2:$Z$640,3,0)</f>
        <v>1</v>
      </c>
      <c r="C18" s="9" t="str">
        <f>VLOOKUP($A18,referencia!$E$2:$Z$640,4,0)</f>
        <v>Buenos Aires</v>
      </c>
      <c r="D18" s="9">
        <f>VLOOKUP($A18,referencia!$E$2:$Z$640,11,0)</f>
        <v>2016</v>
      </c>
      <c r="E18" s="9" t="str">
        <f>VLOOKUP($A18,referencia!$E$2:$Z$640,5,0)</f>
        <v>María Eugenia Vidal</v>
      </c>
      <c r="F18" s="9" t="str">
        <f>VLOOKUP($A18,referencia!$E$2:$Z$640,8,0)</f>
        <v>Cambiemos</v>
      </c>
      <c r="G18" s="9" t="str">
        <f>VLOOKUP($A18,referencia!$E$2:$Z$640,7,0)</f>
        <v>Alejandro Finocchiaro</v>
      </c>
      <c r="H18" s="9" t="str">
        <f>VLOOKUP($A18,referencia!$E$2:$Z$640,17,0)</f>
        <v>M</v>
      </c>
      <c r="I18" s="9">
        <f>VLOOKUP($A18,referencia!$E$2:$Z$640,18,0)</f>
        <v>0</v>
      </c>
      <c r="J18" s="9" t="str">
        <f>VLOOKUP($A18,referencia!$E$2:$Z$640,19,0)</f>
        <v>Ministerio de Educación</v>
      </c>
      <c r="K18" s="9">
        <f>VLOOKUP($A18,referencia!$E$2:$Z$640,20,0)</f>
        <v>0</v>
      </c>
      <c r="L18" s="21"/>
      <c r="M18" s="9"/>
    </row>
    <row r="19" spans="1:13" ht="12.75">
      <c r="A19" t="s">
        <v>1537</v>
      </c>
      <c r="B19" s="9">
        <f>VLOOKUP($A19,referencia!$E$2:$Z$640,3,0)</f>
        <v>1</v>
      </c>
      <c r="C19" s="9" t="str">
        <f>VLOOKUP($A19,referencia!$E$2:$Z$640,4,0)</f>
        <v>Buenos Aires</v>
      </c>
      <c r="D19" s="9">
        <f>VLOOKUP($A19,referencia!$E$2:$Z$640,11,0)</f>
        <v>2016</v>
      </c>
      <c r="E19" s="9" t="str">
        <f>VLOOKUP($A19,referencia!$E$2:$Z$640,5,0)</f>
        <v>María Eugenia Vidal</v>
      </c>
      <c r="F19" s="9" t="str">
        <f>VLOOKUP($A19,referencia!$E$2:$Z$640,8,0)</f>
        <v>Cambiemos</v>
      </c>
      <c r="G19" s="9" t="str">
        <f>VLOOKUP($A19,referencia!$E$2:$Z$640,7,0)</f>
        <v>Carlos Alberto Mahiques</v>
      </c>
      <c r="H19" s="9" t="str">
        <f>VLOOKUP($A19,referencia!$E$2:$Z$640,17,0)</f>
        <v>M</v>
      </c>
      <c r="I19" s="9">
        <f>VLOOKUP($A19,referencia!$E$2:$Z$640,18,0)</f>
        <v>0</v>
      </c>
      <c r="J19" s="9" t="str">
        <f>VLOOKUP($A19,referencia!$E$2:$Z$640,19,0)</f>
        <v>Ministerio de Justicia</v>
      </c>
      <c r="K19" s="9">
        <f>VLOOKUP($A19,referencia!$E$2:$Z$640,20,0)</f>
        <v>1</v>
      </c>
      <c r="L19" s="21"/>
      <c r="M19" s="9"/>
    </row>
    <row r="20" spans="1:13" ht="12.75">
      <c r="A20" t="s">
        <v>1538</v>
      </c>
      <c r="B20" s="9">
        <f>VLOOKUP($A20,referencia!$E$2:$Z$640,3,0)</f>
        <v>1</v>
      </c>
      <c r="C20" s="9" t="str">
        <f>VLOOKUP($A20,referencia!$E$2:$Z$640,4,0)</f>
        <v>Buenos Aires</v>
      </c>
      <c r="D20" s="9">
        <f>VLOOKUP($A20,referencia!$E$2:$Z$640,11,0)</f>
        <v>2016</v>
      </c>
      <c r="E20" s="9" t="str">
        <f>VLOOKUP($A20,referencia!$E$2:$Z$640,5,0)</f>
        <v>María Eugenia Vidal</v>
      </c>
      <c r="F20" s="9" t="str">
        <f>VLOOKUP($A20,referencia!$E$2:$Z$640,8,0)</f>
        <v>Cambiemos</v>
      </c>
      <c r="G20" s="9" t="str">
        <f>VLOOKUP($A20,referencia!$E$2:$Z$640,7,0)</f>
        <v>Leonardo Sarquis</v>
      </c>
      <c r="H20" s="9" t="str">
        <f>VLOOKUP($A20,referencia!$E$2:$Z$640,17,0)</f>
        <v>M</v>
      </c>
      <c r="I20" s="9">
        <f>VLOOKUP($A20,referencia!$E$2:$Z$640,18,0)</f>
        <v>0</v>
      </c>
      <c r="J20" s="9" t="str">
        <f>VLOOKUP($A20,referencia!$E$2:$Z$640,19,0)</f>
        <v>Ministerio de Asuntos Agrarios</v>
      </c>
      <c r="K20" s="9">
        <f>VLOOKUP($A20,referencia!$E$2:$Z$640,20,0)</f>
        <v>0</v>
      </c>
      <c r="L20" s="21"/>
      <c r="M20" s="9"/>
    </row>
    <row r="21" spans="1:13" ht="12.75">
      <c r="A21" t="s">
        <v>1539</v>
      </c>
      <c r="B21" s="9">
        <f>VLOOKUP($A21,referencia!$E$2:$Z$640,3,0)</f>
        <v>1</v>
      </c>
      <c r="C21" s="9" t="str">
        <f>VLOOKUP($A21,referencia!$E$2:$Z$640,4,0)</f>
        <v>Buenos Aires</v>
      </c>
      <c r="D21" s="9">
        <f>VLOOKUP($A21,referencia!$E$2:$Z$640,11,0)</f>
        <v>2016</v>
      </c>
      <c r="E21" s="9" t="str">
        <f>VLOOKUP($A21,referencia!$E$2:$Z$640,5,0)</f>
        <v>María Eugenia Vidal</v>
      </c>
      <c r="F21" s="9" t="str">
        <f>VLOOKUP($A21,referencia!$E$2:$Z$640,8,0)</f>
        <v>Cambiemos</v>
      </c>
      <c r="G21" s="9" t="str">
        <f>VLOOKUP($A21,referencia!$E$2:$Z$640,7,0)</f>
        <v>Santiago López Medrano</v>
      </c>
      <c r="H21" s="9" t="str">
        <f>VLOOKUP($A21,referencia!$E$2:$Z$640,17,0)</f>
        <v>M</v>
      </c>
      <c r="I21" s="9">
        <f>VLOOKUP($A21,referencia!$E$2:$Z$640,18,0)</f>
        <v>0</v>
      </c>
      <c r="J21" s="9" t="str">
        <f>VLOOKUP($A21,referencia!$E$2:$Z$640,19,0)</f>
        <v>Ministerio de Desarrollo Social</v>
      </c>
      <c r="K21" s="9">
        <f>VLOOKUP($A21,referencia!$E$2:$Z$640,20,0)</f>
        <v>0</v>
      </c>
      <c r="L21" s="21"/>
      <c r="M21" s="9"/>
    </row>
    <row r="22" spans="1:13" ht="12.75">
      <c r="A22" t="s">
        <v>1540</v>
      </c>
      <c r="B22" s="9">
        <f>VLOOKUP($A22,referencia!$E$2:$Z$640,3,0)</f>
        <v>1</v>
      </c>
      <c r="C22" s="9" t="str">
        <f>VLOOKUP($A22,referencia!$E$2:$Z$640,4,0)</f>
        <v>Buenos Aires</v>
      </c>
      <c r="D22" s="9">
        <f>VLOOKUP($A22,referencia!$E$2:$Z$640,11,0)</f>
        <v>2016</v>
      </c>
      <c r="E22" s="9" t="str">
        <f>VLOOKUP($A22,referencia!$E$2:$Z$640,5,0)</f>
        <v>María Eugenia Vidal</v>
      </c>
      <c r="F22" s="9" t="str">
        <f>VLOOKUP($A22,referencia!$E$2:$Z$640,8,0)</f>
        <v>Cambiemos</v>
      </c>
      <c r="G22" s="9" t="str">
        <f>VLOOKUP($A22,referencia!$E$2:$Z$640,7,0)</f>
        <v>Zulma Ortíz</v>
      </c>
      <c r="H22" s="9" t="str">
        <f>VLOOKUP($A22,referencia!$E$2:$Z$640,17,0)</f>
        <v>F</v>
      </c>
      <c r="I22" s="9">
        <f>VLOOKUP($A22,referencia!$E$2:$Z$640,18,0)</f>
        <v>1</v>
      </c>
      <c r="J22" s="9" t="str">
        <f>VLOOKUP($A22,referencia!$E$2:$Z$640,19,0)</f>
        <v>Ministerio de Salud</v>
      </c>
      <c r="K22" s="9">
        <f>VLOOKUP($A22,referencia!$E$2:$Z$640,20,0)</f>
        <v>0</v>
      </c>
      <c r="L22" s="21"/>
      <c r="M22" s="9"/>
    </row>
    <row r="23" spans="1:13" ht="12.75">
      <c r="A23" t="s">
        <v>1541</v>
      </c>
      <c r="B23" s="9">
        <f>VLOOKUP($A23,referencia!$E$2:$Z$640,3,0)</f>
        <v>1</v>
      </c>
      <c r="C23" s="9" t="str">
        <f>VLOOKUP($A23,referencia!$E$2:$Z$640,4,0)</f>
        <v>Buenos Aires</v>
      </c>
      <c r="D23" s="9">
        <f>VLOOKUP($A23,referencia!$E$2:$Z$640,11,0)</f>
        <v>2016</v>
      </c>
      <c r="E23" s="9" t="str">
        <f>VLOOKUP($A23,referencia!$E$2:$Z$640,5,0)</f>
        <v>María Eugenia Vidal</v>
      </c>
      <c r="F23" s="9" t="str">
        <f>VLOOKUP($A23,referencia!$E$2:$Z$640,8,0)</f>
        <v>Cambiemos</v>
      </c>
      <c r="G23" s="9" t="str">
        <f>VLOOKUP($A23,referencia!$E$2:$Z$640,7,0)</f>
        <v>Jorge Elustondo</v>
      </c>
      <c r="H23" s="9" t="str">
        <f>VLOOKUP($A23,referencia!$E$2:$Z$640,17,0)</f>
        <v>M</v>
      </c>
      <c r="I23" s="9">
        <f>VLOOKUP($A23,referencia!$E$2:$Z$640,18,0)</f>
        <v>0</v>
      </c>
      <c r="J23" s="9" t="str">
        <f>VLOOKUP($A23,referencia!$E$2:$Z$640,19,0)</f>
        <v>Ministerio de Producción</v>
      </c>
      <c r="K23" s="9">
        <f>VLOOKUP($A23,referencia!$E$2:$Z$640,20,0)</f>
        <v>1</v>
      </c>
      <c r="L23" s="21"/>
      <c r="M23" s="9"/>
    </row>
    <row r="24" spans="1:13" ht="12.75">
      <c r="A24" t="s">
        <v>1542</v>
      </c>
      <c r="B24" s="9">
        <f>VLOOKUP($A24,referencia!$E$2:$Z$640,3,0)</f>
        <v>1</v>
      </c>
      <c r="C24" s="9" t="str">
        <f>VLOOKUP($A24,referencia!$E$2:$Z$640,4,0)</f>
        <v>Buenos Aires</v>
      </c>
      <c r="D24" s="9">
        <f>VLOOKUP($A24,referencia!$E$2:$Z$640,11,0)</f>
        <v>2016</v>
      </c>
      <c r="E24" s="9" t="str">
        <f>VLOOKUP($A24,referencia!$E$2:$Z$640,5,0)</f>
        <v>María Eugenia Vidal</v>
      </c>
      <c r="F24" s="9" t="str">
        <f>VLOOKUP($A24,referencia!$E$2:$Z$640,8,0)</f>
        <v>Cambiemos</v>
      </c>
      <c r="G24" s="9" t="str">
        <f>VLOOKUP($A24,referencia!$E$2:$Z$640,7,0)</f>
        <v>Marcelo Villegas</v>
      </c>
      <c r="H24" s="9" t="str">
        <f>VLOOKUP($A24,referencia!$E$2:$Z$640,17,0)</f>
        <v>M</v>
      </c>
      <c r="I24" s="9">
        <f>VLOOKUP($A24,referencia!$E$2:$Z$640,18,0)</f>
        <v>0</v>
      </c>
      <c r="J24" s="9" t="str">
        <f>VLOOKUP($A24,referencia!$E$2:$Z$640,19,0)</f>
        <v>Ministerio de Trabajo</v>
      </c>
      <c r="K24" s="9">
        <f>VLOOKUP($A24,referencia!$E$2:$Z$640,20,0)</f>
        <v>0</v>
      </c>
      <c r="L24" s="21"/>
      <c r="M24" s="9"/>
    </row>
    <row r="25" spans="1:13" ht="12.75">
      <c r="A25" t="s">
        <v>1543</v>
      </c>
      <c r="B25" s="9">
        <f>VLOOKUP($A25,referencia!$E$2:$Z$640,3,0)</f>
        <v>1</v>
      </c>
      <c r="C25" s="9" t="str">
        <f>VLOOKUP($A25,referencia!$E$2:$Z$640,4,0)</f>
        <v>Buenos Aires</v>
      </c>
      <c r="D25" s="9">
        <f>VLOOKUP($A25,referencia!$E$2:$Z$640,11,0)</f>
        <v>2016</v>
      </c>
      <c r="E25" s="9" t="str">
        <f>VLOOKUP($A25,referencia!$E$2:$Z$640,5,0)</f>
        <v>María Eugenia Vidal</v>
      </c>
      <c r="F25" s="9" t="str">
        <f>VLOOKUP($A25,referencia!$E$2:$Z$640,8,0)</f>
        <v>Cambiemos</v>
      </c>
      <c r="G25" s="9" t="str">
        <f>VLOOKUP($A25,referencia!$E$2:$Z$640,7,0)</f>
        <v>Federico Salvai</v>
      </c>
      <c r="H25" s="9" t="str">
        <f>VLOOKUP($A25,referencia!$E$2:$Z$640,17,0)</f>
        <v>M</v>
      </c>
      <c r="I25" s="9">
        <f>VLOOKUP($A25,referencia!$E$2:$Z$640,18,0)</f>
        <v>0</v>
      </c>
      <c r="J25" s="9" t="str">
        <f>VLOOKUP($A25,referencia!$E$2:$Z$640,19,0)</f>
        <v>Ministerio de Gobierno</v>
      </c>
      <c r="K25" s="9">
        <f>VLOOKUP($A25,referencia!$E$2:$Z$640,20,0)</f>
        <v>0</v>
      </c>
      <c r="L25" s="21"/>
      <c r="M25" s="9"/>
    </row>
    <row r="26" spans="1:13" ht="15.75" customHeight="1">
      <c r="A26" t="s">
        <v>1544</v>
      </c>
      <c r="B26" s="9">
        <f>VLOOKUP($A26,referencia!$E$2:$Z$640,3,0)</f>
        <v>1</v>
      </c>
      <c r="C26" s="9" t="str">
        <f>VLOOKUP($A26,referencia!$E$2:$Z$640,4,0)</f>
        <v>Buenos Aires</v>
      </c>
      <c r="D26" s="9">
        <f>VLOOKUP($A26,referencia!$E$2:$Z$640,11,0)</f>
        <v>2016</v>
      </c>
      <c r="E26" s="9" t="str">
        <f>VLOOKUP($A26,referencia!$E$2:$Z$640,5,0)</f>
        <v>María Eugenia Vidal</v>
      </c>
      <c r="F26" s="9" t="str">
        <f>VLOOKUP($A26,referencia!$E$2:$Z$640,8,0)</f>
        <v>Cambiemos</v>
      </c>
      <c r="G26" s="9" t="str">
        <f>VLOOKUP($A26,referencia!$E$2:$Z$640,7,0)</f>
        <v>Gustavo Ferrari</v>
      </c>
      <c r="H26" s="9" t="str">
        <f>VLOOKUP($A26,referencia!$E$2:$Z$640,17,0)</f>
        <v>M</v>
      </c>
      <c r="I26" s="9">
        <f>VLOOKUP($A26,referencia!$E$2:$Z$640,18,0)</f>
        <v>0</v>
      </c>
      <c r="J26" s="9" t="str">
        <f>VLOOKUP($A26,referencia!$E$2:$Z$640,19,0)</f>
        <v>Ministerio de Justicia</v>
      </c>
      <c r="K26" s="9">
        <f>VLOOKUP($A26,referencia!$E$2:$Z$640,20,0)</f>
        <v>0</v>
      </c>
      <c r="L26" s="21"/>
      <c r="M26" s="9"/>
    </row>
    <row r="27" spans="1:13" ht="15.75" customHeight="1">
      <c r="A27" t="s">
        <v>1532</v>
      </c>
      <c r="B27" s="9">
        <f>VLOOKUP($A27,referencia!$E$2:$Z$640,3,0)</f>
        <v>1</v>
      </c>
      <c r="C27" s="9" t="str">
        <f>VLOOKUP($A27,referencia!$E$2:$Z$640,4,0)</f>
        <v>Buenos Aires</v>
      </c>
      <c r="D27" s="9">
        <f>VLOOKUP($A27,referencia!$E$2:$Z$640,11,0)</f>
        <v>2016</v>
      </c>
      <c r="E27" s="9" t="str">
        <f>VLOOKUP($A27,referencia!$E$2:$Z$640,5,0)</f>
        <v>María Eugenia Vidal</v>
      </c>
      <c r="F27" s="9" t="str">
        <f>VLOOKUP($A27,referencia!$E$2:$Z$640,8,0)</f>
        <v>Cambiemos</v>
      </c>
      <c r="G27" s="9" t="str">
        <f>VLOOKUP($A27,referencia!$E$2:$Z$640,7,0)</f>
        <v>Roberto Gigante</v>
      </c>
      <c r="H27" s="9" t="str">
        <f>VLOOKUP($A27,referencia!$E$2:$Z$640,17,0)</f>
        <v>M</v>
      </c>
      <c r="I27" s="9">
        <f>VLOOKUP($A27,referencia!$E$2:$Z$640,18,0)</f>
        <v>0</v>
      </c>
      <c r="J27" s="9" t="str">
        <f>VLOOKUP($A27,referencia!$E$2:$Z$640,19,0)</f>
        <v>Ministerio de Coordinación y Control de Gestión</v>
      </c>
      <c r="K27" s="9">
        <f>VLOOKUP($A27,referencia!$E$2:$Z$640,20,0)</f>
        <v>1</v>
      </c>
      <c r="L27" s="21"/>
      <c r="M27" s="9"/>
    </row>
    <row r="28" spans="1:13" ht="15.75" customHeight="1">
      <c r="A28" t="s">
        <v>1543</v>
      </c>
      <c r="B28" s="9">
        <f>VLOOKUP($A28,referencia!$E$2:$Z$640,3,0)</f>
        <v>1</v>
      </c>
      <c r="C28" s="9" t="str">
        <f>VLOOKUP($A28,referencia!$E$2:$Z$640,4,0)</f>
        <v>Buenos Aires</v>
      </c>
      <c r="D28" s="9">
        <f>VLOOKUP($A28,referencia!$E$2:$Z$640,11,0)</f>
        <v>2016</v>
      </c>
      <c r="E28" s="9" t="str">
        <f>VLOOKUP($A28,referencia!$E$2:$Z$640,5,0)</f>
        <v>María Eugenia Vidal</v>
      </c>
      <c r="F28" s="9" t="str">
        <f>VLOOKUP($A28,referencia!$E$2:$Z$640,8,0)</f>
        <v>Cambiemos</v>
      </c>
      <c r="G28" s="9" t="str">
        <f>VLOOKUP($A28,referencia!$E$2:$Z$640,7,0)</f>
        <v>Federico Salvai</v>
      </c>
      <c r="H28" s="9" t="str">
        <f>VLOOKUP($A28,referencia!$E$2:$Z$640,17,0)</f>
        <v>M</v>
      </c>
      <c r="I28" s="9">
        <f>VLOOKUP($A28,referencia!$E$2:$Z$640,18,0)</f>
        <v>0</v>
      </c>
      <c r="J28" s="9" t="str">
        <f>VLOOKUP($A28,referencia!$E$2:$Z$640,19,0)</f>
        <v>Ministerio de Gobierno</v>
      </c>
      <c r="K28" s="9">
        <f>VLOOKUP($A28,referencia!$E$2:$Z$640,20,0)</f>
        <v>0</v>
      </c>
      <c r="L28" s="21"/>
      <c r="M28" s="9"/>
    </row>
    <row r="29" spans="1:13" ht="15.75" customHeight="1">
      <c r="A29" t="s">
        <v>1545</v>
      </c>
      <c r="B29" s="9">
        <f>VLOOKUP($A29,referencia!$E$2:$Z$640,3,0)</f>
        <v>1</v>
      </c>
      <c r="C29" s="9" t="str">
        <f>VLOOKUP($A29,referencia!$E$2:$Z$640,4,0)</f>
        <v>Buenos Aires</v>
      </c>
      <c r="D29" s="9">
        <f>VLOOKUP($A29,referencia!$E$2:$Z$640,11,0)</f>
        <v>2016</v>
      </c>
      <c r="E29" s="9" t="str">
        <f>VLOOKUP($A29,referencia!$E$2:$Z$640,5,0)</f>
        <v>María Eugenia Vidal</v>
      </c>
      <c r="F29" s="9" t="str">
        <f>VLOOKUP($A29,referencia!$E$2:$Z$640,8,0)</f>
        <v>Cambiemos</v>
      </c>
      <c r="G29" s="9" t="str">
        <f>VLOOKUP($A29,referencia!$E$2:$Z$640,7,0)</f>
        <v>Joaquín De la Torre</v>
      </c>
      <c r="H29" s="9" t="str">
        <f>VLOOKUP($A29,referencia!$E$2:$Z$640,17,0)</f>
        <v>M</v>
      </c>
      <c r="I29" s="9">
        <f>VLOOKUP($A29,referencia!$E$2:$Z$640,18,0)</f>
        <v>0</v>
      </c>
      <c r="J29" s="9" t="str">
        <f>VLOOKUP($A29,referencia!$E$2:$Z$640,19,0)</f>
        <v>Ministerio de Gobierno</v>
      </c>
      <c r="K29" s="9">
        <f>VLOOKUP($A29,referencia!$E$2:$Z$640,20,0)</f>
        <v>0</v>
      </c>
      <c r="L29" s="21"/>
      <c r="M29" s="9"/>
    </row>
    <row r="30" spans="1:13" ht="15.75" customHeight="1">
      <c r="A30" t="s">
        <v>1795</v>
      </c>
      <c r="B30" s="9">
        <f>VLOOKUP($A30,referencia!$D$2:$Z$640,4,0)</f>
        <v>1</v>
      </c>
      <c r="C30" s="9" t="str">
        <f>VLOOKUP($A30,referencia!$D$2:$Z$640,5,0)</f>
        <v>Buenos Aires</v>
      </c>
      <c r="D30" s="9">
        <f>VLOOKUP($A30,referencia!$D$2:$Z$640,13,0)</f>
        <v>2017</v>
      </c>
      <c r="E30" s="9" t="str">
        <f>VLOOKUP($A30,referencia!$D$2:$Z$640,6,0)</f>
        <v>María Eugenia Vidal</v>
      </c>
      <c r="F30" s="9" t="str">
        <f>VLOOKUP($A30,referencia!$D$2:$Z$640,9,0)</f>
        <v>Cambiemos</v>
      </c>
      <c r="G30" s="9" t="str">
        <f>VLOOKUP($A30,referencia!$D$2:$Z$640,8,0)</f>
        <v>Hernán Lacunza</v>
      </c>
      <c r="H30" s="9" t="str">
        <f>VLOOKUP($A30,referencia!$D$2:$Z$640,18,0)</f>
        <v>M</v>
      </c>
      <c r="I30" s="9">
        <f>VLOOKUP($A30,referencia!$D$2:$Z$640,19,0)</f>
        <v>0</v>
      </c>
      <c r="J30" s="9" t="str">
        <f>VLOOKUP($A30,referencia!$D$2:$Z$640,20,0)</f>
        <v>Ministerio de Economía</v>
      </c>
      <c r="K30" s="9">
        <f>VLOOKUP($A30,referencia!$D$2:$Z$640,21,0)</f>
        <v>1</v>
      </c>
      <c r="L30" s="21"/>
      <c r="M30" s="9"/>
    </row>
    <row r="31" spans="1:13" ht="15.75" customHeight="1">
      <c r="A31" t="s">
        <v>1796</v>
      </c>
      <c r="B31" s="9">
        <f>VLOOKUP($A31,referencia!$D$2:$Z$640,4,0)</f>
        <v>1</v>
      </c>
      <c r="C31" s="9" t="str">
        <f>VLOOKUP($A31,referencia!$D$2:$Z$640,5,0)</f>
        <v>Buenos Aires</v>
      </c>
      <c r="D31" s="9">
        <f>VLOOKUP($A31,referencia!$D$2:$Z$640,13,0)</f>
        <v>2017</v>
      </c>
      <c r="E31" s="9" t="str">
        <f>VLOOKUP($A31,referencia!$D$2:$Z$640,6,0)</f>
        <v>María Eugenia Vidal</v>
      </c>
      <c r="F31" s="9" t="str">
        <f>VLOOKUP($A31,referencia!$D$2:$Z$640,9,0)</f>
        <v>Cambiemos</v>
      </c>
      <c r="G31" s="9" t="str">
        <f>VLOOKUP($A31,referencia!$D$2:$Z$640,8,0)</f>
        <v>Cristian Ritondo</v>
      </c>
      <c r="H31" s="9" t="str">
        <f>VLOOKUP($A31,referencia!$D$2:$Z$640,18,0)</f>
        <v>M</v>
      </c>
      <c r="I31" s="9">
        <f>VLOOKUP($A31,referencia!$D$2:$Z$640,19,0)</f>
        <v>0</v>
      </c>
      <c r="J31" s="9" t="str">
        <f>VLOOKUP($A31,referencia!$D$2:$Z$640,20,0)</f>
        <v>Ministerio de Seguridad</v>
      </c>
      <c r="K31" s="9">
        <f>VLOOKUP($A31,referencia!$D$2:$Z$640,21,0)</f>
        <v>0</v>
      </c>
      <c r="L31" s="21"/>
      <c r="M31" s="9"/>
    </row>
    <row r="32" spans="1:13" ht="15.75" customHeight="1">
      <c r="A32" t="s">
        <v>1798</v>
      </c>
      <c r="B32" s="9">
        <f>VLOOKUP($A32,referencia!$D$2:$Z$640,4,0)</f>
        <v>1</v>
      </c>
      <c r="C32" s="9" t="str">
        <f>VLOOKUP($A32,referencia!$D$2:$Z$640,5,0)</f>
        <v>Buenos Aires</v>
      </c>
      <c r="D32" s="9">
        <f>VLOOKUP($A32,referencia!$D$2:$Z$640,13,0)</f>
        <v>2017</v>
      </c>
      <c r="E32" s="9" t="str">
        <f>VLOOKUP($A32,referencia!$D$2:$Z$640,6,0)</f>
        <v>María Eugenia Vidal</v>
      </c>
      <c r="F32" s="9" t="str">
        <f>VLOOKUP($A32,referencia!$D$2:$Z$640,9,0)</f>
        <v>Cambiemos</v>
      </c>
      <c r="G32" s="9" t="str">
        <f>VLOOKUP($A32,referencia!$D$2:$Z$640,8,0)</f>
        <v>Alejandro Finocchiaro</v>
      </c>
      <c r="H32" s="9" t="str">
        <f>VLOOKUP($A32,referencia!$D$2:$Z$640,18,0)</f>
        <v>M</v>
      </c>
      <c r="I32" s="9">
        <f>VLOOKUP($A32,referencia!$D$2:$Z$640,19,0)</f>
        <v>0</v>
      </c>
      <c r="J32" s="9" t="str">
        <f>VLOOKUP($A32,referencia!$D$2:$Z$640,20,0)</f>
        <v>Ministerio de Educación</v>
      </c>
      <c r="K32" s="9">
        <f>VLOOKUP($A32,referencia!$D$2:$Z$640,21,0)</f>
        <v>0</v>
      </c>
      <c r="L32" s="21"/>
      <c r="M32" s="9"/>
    </row>
    <row r="33" spans="1:13" ht="15.75" customHeight="1">
      <c r="A33" t="s">
        <v>1800</v>
      </c>
      <c r="B33" s="9">
        <f>VLOOKUP($A33,referencia!$D$2:$Z$640,4,0)</f>
        <v>1</v>
      </c>
      <c r="C33" s="9" t="str">
        <f>VLOOKUP($A33,referencia!$D$2:$Z$640,5,0)</f>
        <v>Buenos Aires</v>
      </c>
      <c r="D33" s="9">
        <f>VLOOKUP($A33,referencia!$D$2:$Z$640,13,0)</f>
        <v>2017</v>
      </c>
      <c r="E33" s="9" t="str">
        <f>VLOOKUP($A33,referencia!$D$2:$Z$640,6,0)</f>
        <v>María Eugenia Vidal</v>
      </c>
      <c r="F33" s="9" t="str">
        <f>VLOOKUP($A33,referencia!$D$2:$Z$640,9,0)</f>
        <v>Cambiemos</v>
      </c>
      <c r="G33" s="9" t="str">
        <f>VLOOKUP($A33,referencia!$D$2:$Z$640,8,0)</f>
        <v>Leonardo Sarquis</v>
      </c>
      <c r="H33" s="9" t="str">
        <f>VLOOKUP($A33,referencia!$D$2:$Z$640,18,0)</f>
        <v>M</v>
      </c>
      <c r="I33" s="9">
        <f>VLOOKUP($A33,referencia!$D$2:$Z$640,19,0)</f>
        <v>0</v>
      </c>
      <c r="J33" s="9" t="str">
        <f>VLOOKUP($A33,referencia!$D$2:$Z$640,20,0)</f>
        <v>Ministerio de Asuntos Agrarios</v>
      </c>
      <c r="K33" s="9">
        <f>VLOOKUP($A33,referencia!$D$2:$Z$640,21,0)</f>
        <v>0</v>
      </c>
      <c r="L33" s="21"/>
      <c r="M33" s="9"/>
    </row>
    <row r="34" spans="1:13" ht="15.75" customHeight="1">
      <c r="A34" t="s">
        <v>1801</v>
      </c>
      <c r="B34" s="9">
        <f>VLOOKUP($A34,referencia!$D$2:$Z$640,4,0)</f>
        <v>1</v>
      </c>
      <c r="C34" s="9" t="str">
        <f>VLOOKUP($A34,referencia!$D$2:$Z$640,5,0)</f>
        <v>Buenos Aires</v>
      </c>
      <c r="D34" s="9">
        <f>VLOOKUP($A34,referencia!$D$2:$Z$640,13,0)</f>
        <v>2017</v>
      </c>
      <c r="E34" s="9" t="str">
        <f>VLOOKUP($A34,referencia!$D$2:$Z$640,6,0)</f>
        <v>María Eugenia Vidal</v>
      </c>
      <c r="F34" s="9" t="str">
        <f>VLOOKUP($A34,referencia!$D$2:$Z$640,9,0)</f>
        <v>Cambiemos</v>
      </c>
      <c r="G34" s="9" t="str">
        <f>VLOOKUP($A34,referencia!$D$2:$Z$640,8,0)</f>
        <v>Santiago López Medrano</v>
      </c>
      <c r="H34" s="9" t="str">
        <f>VLOOKUP($A34,referencia!$D$2:$Z$640,18,0)</f>
        <v>M</v>
      </c>
      <c r="I34" s="9">
        <f>VLOOKUP($A34,referencia!$D$2:$Z$640,19,0)</f>
        <v>0</v>
      </c>
      <c r="J34" s="9" t="str">
        <f>VLOOKUP($A34,referencia!$D$2:$Z$640,20,0)</f>
        <v>Ministerio de Desarrollo Social</v>
      </c>
      <c r="K34" s="9">
        <f>VLOOKUP($A34,referencia!$D$2:$Z$640,21,0)</f>
        <v>0</v>
      </c>
      <c r="L34" s="21"/>
      <c r="M34" s="9"/>
    </row>
    <row r="35" spans="1:13" ht="15.75" customHeight="1">
      <c r="A35" t="s">
        <v>1802</v>
      </c>
      <c r="B35" s="9">
        <f>VLOOKUP($A35,referencia!$D$2:$Z$640,4,0)</f>
        <v>1</v>
      </c>
      <c r="C35" s="9" t="str">
        <f>VLOOKUP($A35,referencia!$D$2:$Z$640,5,0)</f>
        <v>Buenos Aires</v>
      </c>
      <c r="D35" s="9">
        <f>VLOOKUP($A35,referencia!$D$2:$Z$640,13,0)</f>
        <v>2017</v>
      </c>
      <c r="E35" s="9" t="str">
        <f>VLOOKUP($A35,referencia!$D$2:$Z$640,6,0)</f>
        <v>María Eugenia Vidal</v>
      </c>
      <c r="F35" s="9" t="str">
        <f>VLOOKUP($A35,referencia!$D$2:$Z$640,9,0)</f>
        <v>Cambiemos</v>
      </c>
      <c r="G35" s="9" t="str">
        <f>VLOOKUP($A35,referencia!$D$2:$Z$640,8,0)</f>
        <v>Zulma Ortíz</v>
      </c>
      <c r="H35" s="9" t="str">
        <f>VLOOKUP($A35,referencia!$D$2:$Z$640,18,0)</f>
        <v>F</v>
      </c>
      <c r="I35" s="9">
        <f>VLOOKUP($A35,referencia!$D$2:$Z$640,19,0)</f>
        <v>1</v>
      </c>
      <c r="J35" s="9" t="str">
        <f>VLOOKUP($A35,referencia!$D$2:$Z$640,20,0)</f>
        <v>Ministerio de Salud</v>
      </c>
      <c r="K35" s="9">
        <f>VLOOKUP($A35,referencia!$D$2:$Z$640,21,0)</f>
        <v>0</v>
      </c>
      <c r="L35" s="21"/>
      <c r="M35" s="9"/>
    </row>
    <row r="36" spans="1:13" ht="15.75" customHeight="1">
      <c r="A36" t="s">
        <v>1803</v>
      </c>
      <c r="B36" s="9">
        <f>VLOOKUP($A36,referencia!$D$2:$Z$640,4,0)</f>
        <v>1</v>
      </c>
      <c r="C36" s="9" t="str">
        <f>VLOOKUP($A36,referencia!$D$2:$Z$640,5,0)</f>
        <v>Buenos Aires</v>
      </c>
      <c r="D36" s="9">
        <f>VLOOKUP($A36,referencia!$D$2:$Z$640,13,0)</f>
        <v>2017</v>
      </c>
      <c r="E36" s="9" t="str">
        <f>VLOOKUP($A36,referencia!$D$2:$Z$640,6,0)</f>
        <v>María Eugenia Vidal</v>
      </c>
      <c r="F36" s="9" t="str">
        <f>VLOOKUP($A36,referencia!$D$2:$Z$640,9,0)</f>
        <v>Cambiemos</v>
      </c>
      <c r="G36" s="9" t="str">
        <f>VLOOKUP($A36,referencia!$D$2:$Z$640,8,0)</f>
        <v>Jorge Elustondo</v>
      </c>
      <c r="H36" s="9" t="str">
        <f>VLOOKUP($A36,referencia!$D$2:$Z$640,18,0)</f>
        <v>M</v>
      </c>
      <c r="I36" s="9">
        <f>VLOOKUP($A36,referencia!$D$2:$Z$640,19,0)</f>
        <v>0</v>
      </c>
      <c r="J36" s="9" t="str">
        <f>VLOOKUP($A36,referencia!$D$2:$Z$640,20,0)</f>
        <v>Ministerio de Producción</v>
      </c>
      <c r="K36" s="9">
        <f>VLOOKUP($A36,referencia!$D$2:$Z$640,21,0)</f>
        <v>1</v>
      </c>
      <c r="L36" s="21"/>
      <c r="M36" s="9"/>
    </row>
    <row r="37" spans="1:13" ht="15.75" customHeight="1">
      <c r="A37" t="s">
        <v>1804</v>
      </c>
      <c r="B37" s="9">
        <f>VLOOKUP($A37,referencia!$D$2:$Z$640,4,0)</f>
        <v>1</v>
      </c>
      <c r="C37" s="9" t="str">
        <f>VLOOKUP($A37,referencia!$D$2:$Z$640,5,0)</f>
        <v>Buenos Aires</v>
      </c>
      <c r="D37" s="9">
        <f>VLOOKUP($A37,referencia!$D$2:$Z$640,13,0)</f>
        <v>2017</v>
      </c>
      <c r="E37" s="9" t="str">
        <f>VLOOKUP($A37,referencia!$D$2:$Z$640,6,0)</f>
        <v>María Eugenia Vidal</v>
      </c>
      <c r="F37" s="9" t="str">
        <f>VLOOKUP($A37,referencia!$D$2:$Z$640,9,0)</f>
        <v>Cambiemos</v>
      </c>
      <c r="G37" s="9" t="str">
        <f>VLOOKUP($A37,referencia!$D$2:$Z$640,8,0)</f>
        <v>Marcelo Villegas</v>
      </c>
      <c r="H37" s="9" t="str">
        <f>VLOOKUP($A37,referencia!$D$2:$Z$640,18,0)</f>
        <v>M</v>
      </c>
      <c r="I37" s="9">
        <f>VLOOKUP($A37,referencia!$D$2:$Z$640,19,0)</f>
        <v>0</v>
      </c>
      <c r="J37" s="9" t="str">
        <f>VLOOKUP($A37,referencia!$D$2:$Z$640,20,0)</f>
        <v>Ministerio de Trabajo</v>
      </c>
      <c r="K37" s="9">
        <f>VLOOKUP($A37,referencia!$D$2:$Z$640,21,0)</f>
        <v>0</v>
      </c>
      <c r="L37" s="21"/>
      <c r="M37" s="9"/>
    </row>
    <row r="38" spans="1:13" ht="15.75" customHeight="1">
      <c r="A38" t="s">
        <v>1805</v>
      </c>
      <c r="B38" s="9">
        <f>VLOOKUP($A38,referencia!$D$2:$Z$640,4,0)</f>
        <v>1</v>
      </c>
      <c r="C38" s="9" t="str">
        <f>VLOOKUP($A38,referencia!$D$2:$Z$640,5,0)</f>
        <v>Buenos Aires</v>
      </c>
      <c r="D38" s="9">
        <f>VLOOKUP($A38,referencia!$D$2:$Z$640,13,0)</f>
        <v>2017</v>
      </c>
      <c r="E38" s="9" t="str">
        <f>VLOOKUP($A38,referencia!$D$2:$Z$640,6,0)</f>
        <v>María Eugenia Vidal</v>
      </c>
      <c r="F38" s="9" t="str">
        <f>VLOOKUP($A38,referencia!$D$2:$Z$640,9,0)</f>
        <v>Cambiemos</v>
      </c>
      <c r="G38" s="9" t="str">
        <f>VLOOKUP($A38,referencia!$D$2:$Z$640,8,0)</f>
        <v>Gustavo Ferrari</v>
      </c>
      <c r="H38" s="9" t="str">
        <f>VLOOKUP($A38,referencia!$D$2:$Z$640,18,0)</f>
        <v>M</v>
      </c>
      <c r="I38" s="9">
        <f>VLOOKUP($A38,referencia!$D$2:$Z$640,19,0)</f>
        <v>0</v>
      </c>
      <c r="J38" s="9" t="str">
        <f>VLOOKUP($A38,referencia!$D$2:$Z$640,20,0)</f>
        <v>Ministerio de Justicia</v>
      </c>
      <c r="K38" s="9">
        <f>VLOOKUP($A38,referencia!$D$2:$Z$640,21,0)</f>
        <v>0</v>
      </c>
      <c r="L38" s="21"/>
      <c r="M38" s="9"/>
    </row>
    <row r="39" spans="1:13" ht="15.75" customHeight="1">
      <c r="A39" t="s">
        <v>1806</v>
      </c>
      <c r="B39" s="9">
        <f>VLOOKUP($A39,referencia!$D$2:$Z$640,4,0)</f>
        <v>1</v>
      </c>
      <c r="C39" s="9" t="str">
        <f>VLOOKUP($A39,referencia!$D$2:$Z$640,5,0)</f>
        <v>Buenos Aires</v>
      </c>
      <c r="D39" s="9">
        <f>VLOOKUP($A39,referencia!$D$2:$Z$640,13,0)</f>
        <v>2017</v>
      </c>
      <c r="E39" s="9" t="str">
        <f>VLOOKUP($A39,referencia!$D$2:$Z$640,6,0)</f>
        <v>María Eugenia Vidal</v>
      </c>
      <c r="F39" s="9" t="str">
        <f>VLOOKUP($A39,referencia!$D$2:$Z$640,9,0)</f>
        <v>Cambiemos</v>
      </c>
      <c r="G39" s="9" t="str">
        <f>VLOOKUP($A39,referencia!$D$2:$Z$640,8,0)</f>
        <v>Javier Tizado</v>
      </c>
      <c r="H39" s="9" t="str">
        <f>VLOOKUP($A39,referencia!$D$2:$Z$640,18,0)</f>
        <v>M</v>
      </c>
      <c r="I39" s="9">
        <f>VLOOKUP($A39,referencia!$D$2:$Z$640,19,0)</f>
        <v>0</v>
      </c>
      <c r="J39" s="9" t="str">
        <f>VLOOKUP($A39,referencia!$D$2:$Z$640,20,0)</f>
        <v>Ministerio de Producción</v>
      </c>
      <c r="K39" s="9">
        <f>VLOOKUP($A39,referencia!$D$2:$Z$640,21,0)</f>
        <v>0</v>
      </c>
      <c r="L39" s="21"/>
      <c r="M39" s="9"/>
    </row>
    <row r="40" spans="1:13" ht="15.75" customHeight="1">
      <c r="A40" t="s">
        <v>1807</v>
      </c>
      <c r="B40" s="9">
        <f>VLOOKUP($A40,referencia!$D$2:$Z$640,4,0)</f>
        <v>1</v>
      </c>
      <c r="C40" s="9" t="str">
        <f>VLOOKUP($A40,referencia!$D$2:$Z$640,5,0)</f>
        <v>Buenos Aires</v>
      </c>
      <c r="D40" s="9">
        <f>VLOOKUP($A40,referencia!$D$2:$Z$640,13,0)</f>
        <v>2017</v>
      </c>
      <c r="E40" s="9" t="str">
        <f>VLOOKUP($A40,referencia!$D$2:$Z$640,6,0)</f>
        <v>María Eugenia Vidal</v>
      </c>
      <c r="F40" s="9" t="str">
        <f>VLOOKUP($A40,referencia!$D$2:$Z$640,9,0)</f>
        <v>Cambiemos</v>
      </c>
      <c r="G40" s="9" t="str">
        <f>VLOOKUP($A40,referencia!$D$2:$Z$640,8,0)</f>
        <v>Roberto Gigante</v>
      </c>
      <c r="H40" s="9" t="str">
        <f>VLOOKUP($A40,referencia!$D$2:$Z$640,18,0)</f>
        <v>M</v>
      </c>
      <c r="I40" s="9">
        <f>VLOOKUP($A40,referencia!$D$2:$Z$640,19,0)</f>
        <v>0</v>
      </c>
      <c r="J40" s="9" t="str">
        <f>VLOOKUP($A40,referencia!$D$2:$Z$640,20,0)</f>
        <v>Ministerio de Infraestructura, Planificación, Obras y Servicios Públicos</v>
      </c>
      <c r="K40" s="9">
        <f>VLOOKUP($A40,referencia!$D$2:$Z$640,21,0)</f>
        <v>0</v>
      </c>
      <c r="L40" s="21"/>
      <c r="M40" s="9"/>
    </row>
    <row r="41" spans="1:13" ht="15.75" customHeight="1">
      <c r="A41" t="s">
        <v>1808</v>
      </c>
      <c r="B41" s="9">
        <f>VLOOKUP($A41,referencia!$D$2:$Z$640,4,0)</f>
        <v>1</v>
      </c>
      <c r="C41" s="9" t="str">
        <f>VLOOKUP($A41,referencia!$D$2:$Z$640,5,0)</f>
        <v>Buenos Aires</v>
      </c>
      <c r="D41" s="9">
        <f>VLOOKUP($A41,referencia!$D$2:$Z$640,13,0)</f>
        <v>2017</v>
      </c>
      <c r="E41" s="9" t="str">
        <f>VLOOKUP($A41,referencia!$D$2:$Z$640,6,0)</f>
        <v>María Eugenia Vidal</v>
      </c>
      <c r="F41" s="9" t="str">
        <f>VLOOKUP($A41,referencia!$D$2:$Z$640,9,0)</f>
        <v>Cambiemos</v>
      </c>
      <c r="G41" s="9" t="str">
        <f>VLOOKUP($A41,referencia!$D$2:$Z$640,8,0)</f>
        <v>Federico Salvai</v>
      </c>
      <c r="H41" s="9" t="str">
        <f>VLOOKUP($A41,referencia!$D$2:$Z$640,18,0)</f>
        <v>M</v>
      </c>
      <c r="I41" s="9">
        <f>VLOOKUP($A41,referencia!$D$2:$Z$640,19,0)</f>
        <v>0</v>
      </c>
      <c r="J41" s="9" t="str">
        <f>VLOOKUP($A41,referencia!$D$2:$Z$640,20,0)</f>
        <v>Jefatura de Gabinete</v>
      </c>
      <c r="K41" s="9">
        <f>VLOOKUP($A41,referencia!$D$2:$Z$640,21,0)</f>
        <v>0</v>
      </c>
      <c r="L41" s="21"/>
      <c r="M41" s="9"/>
    </row>
    <row r="42" spans="1:13" ht="15.75" customHeight="1">
      <c r="A42" t="s">
        <v>1809</v>
      </c>
      <c r="B42" s="9">
        <f>VLOOKUP($A42,referencia!$D$2:$Z$640,4,0)</f>
        <v>1</v>
      </c>
      <c r="C42" s="9" t="str">
        <f>VLOOKUP($A42,referencia!$D$2:$Z$640,5,0)</f>
        <v>Buenos Aires</v>
      </c>
      <c r="D42" s="9">
        <f>VLOOKUP($A42,referencia!$D$2:$Z$640,13,0)</f>
        <v>2017</v>
      </c>
      <c r="E42" s="9" t="str">
        <f>VLOOKUP($A42,referencia!$D$2:$Z$640,6,0)</f>
        <v>María Eugenia Vidal</v>
      </c>
      <c r="F42" s="9" t="str">
        <f>VLOOKUP($A42,referencia!$D$2:$Z$640,9,0)</f>
        <v>Cambiemos</v>
      </c>
      <c r="G42" s="9" t="str">
        <f>VLOOKUP($A42,referencia!$D$2:$Z$640,8,0)</f>
        <v>Joaquín De la Torre</v>
      </c>
      <c r="H42" s="9" t="str">
        <f>VLOOKUP($A42,referencia!$D$2:$Z$640,18,0)</f>
        <v>M</v>
      </c>
      <c r="I42" s="9">
        <f>VLOOKUP($A42,referencia!$D$2:$Z$640,19,0)</f>
        <v>0</v>
      </c>
      <c r="J42" s="9" t="str">
        <f>VLOOKUP($A42,referencia!$D$2:$Z$640,20,0)</f>
        <v>Ministerio de Gobierno</v>
      </c>
      <c r="K42" s="9">
        <f>VLOOKUP($A42,referencia!$D$2:$Z$640,21,0)</f>
        <v>0</v>
      </c>
      <c r="L42" s="21"/>
      <c r="M42" s="9"/>
    </row>
    <row r="43" spans="1:13" ht="15.75" customHeight="1">
      <c r="A43" t="s">
        <v>2097</v>
      </c>
      <c r="B43" s="9">
        <f>VLOOKUP($A43,referencia!$C$2:$Z$640,5,0)</f>
        <v>1</v>
      </c>
      <c r="C43" s="9" t="str">
        <f>VLOOKUP($A43,referencia!$C$2:$Z$640,6,0)</f>
        <v>Buenos Aires</v>
      </c>
      <c r="D43" s="9">
        <f>VLOOKUP($A43,referencia!$C$2:$Z$640,15,0)</f>
        <v>2018</v>
      </c>
      <c r="E43" s="9" t="str">
        <f>VLOOKUP($A43,referencia!$C$2:$Z$640,7,0)</f>
        <v>María Eugenia Vidal</v>
      </c>
      <c r="F43" s="9" t="str">
        <f>VLOOKUP($A43,referencia!$C$2:$Z$640,10,0)</f>
        <v>Cambiemos</v>
      </c>
      <c r="G43" s="9" t="str">
        <f>VLOOKUP($A43,referencia!$C$2:$Z$640,9,0)</f>
        <v>Hernán Lacunza</v>
      </c>
      <c r="H43" s="9" t="str">
        <f>VLOOKUP($A43,referencia!$C$2:$Z$640,19,0)</f>
        <v>M</v>
      </c>
      <c r="I43" s="9">
        <f>VLOOKUP($A43,referencia!$C$2:$Z$640,20,0)</f>
        <v>0</v>
      </c>
      <c r="J43" s="9" t="str">
        <f>VLOOKUP($A43,referencia!$C$2:$Z$640,21,0)</f>
        <v>Ministerio de Economía</v>
      </c>
      <c r="K43" s="9">
        <f>VLOOKUP($A43,referencia!$C$2:$Z$640,22,0)</f>
        <v>1</v>
      </c>
      <c r="L43" s="21"/>
      <c r="M43" s="9"/>
    </row>
    <row r="44" spans="1:13" ht="15.75" customHeight="1">
      <c r="A44" t="s">
        <v>2098</v>
      </c>
      <c r="B44" s="9">
        <f>VLOOKUP($A44,referencia!$C$2:$Z$640,5,0)</f>
        <v>1</v>
      </c>
      <c r="C44" s="9" t="str">
        <f>VLOOKUP($A44,referencia!$C$2:$Z$640,6,0)</f>
        <v>Buenos Aires</v>
      </c>
      <c r="D44" s="9">
        <f>VLOOKUP($A44,referencia!$C$2:$Z$640,15,0)</f>
        <v>2018</v>
      </c>
      <c r="E44" s="9" t="str">
        <f>VLOOKUP($A44,referencia!$C$2:$Z$640,7,0)</f>
        <v>María Eugenia Vidal</v>
      </c>
      <c r="F44" s="9" t="str">
        <f>VLOOKUP($A44,referencia!$C$2:$Z$640,10,0)</f>
        <v>Cambiemos</v>
      </c>
      <c r="G44" s="9" t="str">
        <f>VLOOKUP($A44,referencia!$C$2:$Z$640,9,0)</f>
        <v>Cristian Ritondo</v>
      </c>
      <c r="H44" s="9" t="str">
        <f>VLOOKUP($A44,referencia!$C$2:$Z$640,19,0)</f>
        <v>M</v>
      </c>
      <c r="I44" s="9">
        <f>VLOOKUP($A44,referencia!$C$2:$Z$640,20,0)</f>
        <v>0</v>
      </c>
      <c r="J44" s="9" t="str">
        <f>VLOOKUP($A44,referencia!$C$2:$Z$640,21,0)</f>
        <v>Ministerio de Seguridad</v>
      </c>
      <c r="K44" s="9">
        <f>VLOOKUP($A44,referencia!$C$2:$Z$640,22,0)</f>
        <v>0</v>
      </c>
      <c r="L44" s="21"/>
      <c r="M44" s="9"/>
    </row>
    <row r="45" spans="1:13" ht="15.75" customHeight="1">
      <c r="A45" t="s">
        <v>2099</v>
      </c>
      <c r="B45" s="9">
        <f>VLOOKUP($A45,referencia!$C$2:$Z$640,5,0)</f>
        <v>1</v>
      </c>
      <c r="C45" s="9" t="str">
        <f>VLOOKUP($A45,referencia!$C$2:$Z$640,6,0)</f>
        <v>Buenos Aires</v>
      </c>
      <c r="D45" s="9">
        <f>VLOOKUP($A45,referencia!$C$2:$Z$640,15,0)</f>
        <v>2018</v>
      </c>
      <c r="E45" s="9" t="str">
        <f>VLOOKUP($A45,referencia!$C$2:$Z$640,7,0)</f>
        <v>María Eugenia Vidal</v>
      </c>
      <c r="F45" s="9" t="str">
        <f>VLOOKUP($A45,referencia!$C$2:$Z$640,10,0)</f>
        <v>Cambiemos</v>
      </c>
      <c r="G45" s="9" t="str">
        <f>VLOOKUP($A45,referencia!$C$2:$Z$640,9,0)</f>
        <v>Alejandro Finocchiaro</v>
      </c>
      <c r="H45" s="9" t="str">
        <f>VLOOKUP($A45,referencia!$C$2:$Z$640,19,0)</f>
        <v>M</v>
      </c>
      <c r="I45" s="9">
        <f>VLOOKUP($A45,referencia!$C$2:$Z$640,20,0)</f>
        <v>0</v>
      </c>
      <c r="J45" s="9" t="str">
        <f>VLOOKUP($A45,referencia!$C$2:$Z$640,21,0)</f>
        <v>Ministerio de Educación</v>
      </c>
      <c r="K45" s="9">
        <f>VLOOKUP($A45,referencia!$C$2:$Z$640,22,0)</f>
        <v>0</v>
      </c>
      <c r="L45" s="21"/>
      <c r="M45" s="9"/>
    </row>
    <row r="46" spans="1:13" ht="15.75" customHeight="1">
      <c r="A46" t="s">
        <v>2100</v>
      </c>
      <c r="B46" s="9">
        <f>VLOOKUP($A46,referencia!$C$2:$Z$640,5,0)</f>
        <v>1</v>
      </c>
      <c r="C46" s="9" t="str">
        <f>VLOOKUP($A46,referencia!$C$2:$Z$640,6,0)</f>
        <v>Buenos Aires</v>
      </c>
      <c r="D46" s="9">
        <f>VLOOKUP($A46,referencia!$C$2:$Z$640,15,0)</f>
        <v>2018</v>
      </c>
      <c r="E46" s="9" t="str">
        <f>VLOOKUP($A46,referencia!$C$2:$Z$640,7,0)</f>
        <v>María Eugenia Vidal</v>
      </c>
      <c r="F46" s="9" t="str">
        <f>VLOOKUP($A46,referencia!$C$2:$Z$640,10,0)</f>
        <v>Cambiemos</v>
      </c>
      <c r="G46" s="9" t="str">
        <f>VLOOKUP($A46,referencia!$C$2:$Z$640,9,0)</f>
        <v>Leonardo Sarquis</v>
      </c>
      <c r="H46" s="9" t="str">
        <f>VLOOKUP($A46,referencia!$C$2:$Z$640,19,0)</f>
        <v>M</v>
      </c>
      <c r="I46" s="9">
        <f>VLOOKUP($A46,referencia!$C$2:$Z$640,20,0)</f>
        <v>0</v>
      </c>
      <c r="J46" s="9" t="str">
        <f>VLOOKUP($A46,referencia!$C$2:$Z$640,21,0)</f>
        <v>Ministerio de Asuntos Agrarios</v>
      </c>
      <c r="K46" s="9">
        <f>VLOOKUP($A46,referencia!$C$2:$Z$640,22,0)</f>
        <v>0</v>
      </c>
      <c r="L46" s="21"/>
      <c r="M46" s="9"/>
    </row>
    <row r="47" spans="1:13" ht="15.75" customHeight="1">
      <c r="A47" t="s">
        <v>2101</v>
      </c>
      <c r="B47" s="9">
        <f>VLOOKUP($A47,referencia!$C$2:$Z$640,5,0)</f>
        <v>1</v>
      </c>
      <c r="C47" s="9" t="str">
        <f>VLOOKUP($A47,referencia!$C$2:$Z$640,6,0)</f>
        <v>Buenos Aires</v>
      </c>
      <c r="D47" s="9">
        <f>VLOOKUP($A47,referencia!$C$2:$Z$640,15,0)</f>
        <v>2018</v>
      </c>
      <c r="E47" s="9" t="str">
        <f>VLOOKUP($A47,referencia!$C$2:$Z$640,7,0)</f>
        <v>María Eugenia Vidal</v>
      </c>
      <c r="F47" s="9" t="str">
        <f>VLOOKUP($A47,referencia!$C$2:$Z$640,10,0)</f>
        <v>Cambiemos</v>
      </c>
      <c r="G47" s="9" t="str">
        <f>VLOOKUP($A47,referencia!$C$2:$Z$640,9,0)</f>
        <v>Santiago López Medrano</v>
      </c>
      <c r="H47" s="9" t="str">
        <f>VLOOKUP($A47,referencia!$C$2:$Z$640,19,0)</f>
        <v>M</v>
      </c>
      <c r="I47" s="9">
        <f>VLOOKUP($A47,referencia!$C$2:$Z$640,20,0)</f>
        <v>0</v>
      </c>
      <c r="J47" s="9" t="str">
        <f>VLOOKUP($A47,referencia!$C$2:$Z$640,21,0)</f>
        <v>Ministerio de Desarrollo Social</v>
      </c>
      <c r="K47" s="9">
        <f>VLOOKUP($A47,referencia!$C$2:$Z$640,22,0)</f>
        <v>0</v>
      </c>
      <c r="L47" s="21"/>
      <c r="M47" s="9"/>
    </row>
    <row r="48" spans="1:13" ht="15.75" customHeight="1">
      <c r="A48" t="s">
        <v>2102</v>
      </c>
      <c r="B48" s="9">
        <f>VLOOKUP($A48,referencia!$C$2:$Z$640,5,0)</f>
        <v>1</v>
      </c>
      <c r="C48" s="9" t="str">
        <f>VLOOKUP($A48,referencia!$C$2:$Z$640,6,0)</f>
        <v>Buenos Aires</v>
      </c>
      <c r="D48" s="9">
        <f>VLOOKUP($A48,referencia!$C$2:$Z$640,15,0)</f>
        <v>2018</v>
      </c>
      <c r="E48" s="9" t="str">
        <f>VLOOKUP($A48,referencia!$C$2:$Z$640,7,0)</f>
        <v>María Eugenia Vidal</v>
      </c>
      <c r="F48" s="9" t="str">
        <f>VLOOKUP($A48,referencia!$C$2:$Z$640,10,0)</f>
        <v>Cambiemos</v>
      </c>
      <c r="G48" s="9" t="str">
        <f>VLOOKUP($A48,referencia!$C$2:$Z$640,9,0)</f>
        <v>Zulma Ortíz</v>
      </c>
      <c r="H48" s="9" t="str">
        <f>VLOOKUP($A48,referencia!$C$2:$Z$640,19,0)</f>
        <v>F</v>
      </c>
      <c r="I48" s="9">
        <f>VLOOKUP($A48,referencia!$C$2:$Z$640,20,0)</f>
        <v>1</v>
      </c>
      <c r="J48" s="9" t="str">
        <f>VLOOKUP($A48,referencia!$C$2:$Z$640,21,0)</f>
        <v>Ministerio de Salud</v>
      </c>
      <c r="K48" s="9">
        <f>VLOOKUP($A48,referencia!$C$2:$Z$640,22,0)</f>
        <v>0</v>
      </c>
      <c r="L48" s="21"/>
      <c r="M48" s="9"/>
    </row>
    <row r="49" spans="1:13" ht="15.75" customHeight="1">
      <c r="A49" t="s">
        <v>2104</v>
      </c>
      <c r="B49" s="9">
        <f>VLOOKUP($A49,referencia!$C$2:$Z$640,5,0)</f>
        <v>1</v>
      </c>
      <c r="C49" s="9" t="str">
        <f>VLOOKUP($A49,referencia!$C$2:$Z$640,6,0)</f>
        <v>Buenos Aires</v>
      </c>
      <c r="D49" s="9">
        <f>VLOOKUP($A49,referencia!$C$2:$Z$640,15,0)</f>
        <v>2018</v>
      </c>
      <c r="E49" s="9" t="str">
        <f>VLOOKUP($A49,referencia!$C$2:$Z$640,7,0)</f>
        <v>María Eugenia Vidal</v>
      </c>
      <c r="F49" s="9" t="str">
        <f>VLOOKUP($A49,referencia!$C$2:$Z$640,10,0)</f>
        <v>Cambiemos</v>
      </c>
      <c r="G49" s="9" t="str">
        <f>VLOOKUP($A49,referencia!$C$2:$Z$640,9,0)</f>
        <v>Marcelo Villegas</v>
      </c>
      <c r="H49" s="9" t="str">
        <f>VLOOKUP($A49,referencia!$C$2:$Z$640,19,0)</f>
        <v>M</v>
      </c>
      <c r="I49" s="9">
        <f>VLOOKUP($A49,referencia!$C$2:$Z$640,20,0)</f>
        <v>0</v>
      </c>
      <c r="J49" s="9" t="str">
        <f>VLOOKUP($A49,referencia!$C$2:$Z$640,21,0)</f>
        <v>Ministerio de Trabajo</v>
      </c>
      <c r="K49" s="9">
        <f>VLOOKUP($A49,referencia!$C$2:$Z$640,22,0)</f>
        <v>0</v>
      </c>
      <c r="L49" s="21"/>
      <c r="M49" s="9"/>
    </row>
    <row r="50" spans="1:13" ht="15.75" customHeight="1">
      <c r="A50" t="s">
        <v>2105</v>
      </c>
      <c r="B50" s="9">
        <f>VLOOKUP($A50,referencia!$C$2:$Z$640,5,0)</f>
        <v>1</v>
      </c>
      <c r="C50" s="9" t="str">
        <f>VLOOKUP($A50,referencia!$C$2:$Z$640,6,0)</f>
        <v>Buenos Aires</v>
      </c>
      <c r="D50" s="9">
        <f>VLOOKUP($A50,referencia!$C$2:$Z$640,15,0)</f>
        <v>2018</v>
      </c>
      <c r="E50" s="9" t="str">
        <f>VLOOKUP($A50,referencia!$C$2:$Z$640,7,0)</f>
        <v>María Eugenia Vidal</v>
      </c>
      <c r="F50" s="9" t="str">
        <f>VLOOKUP($A50,referencia!$C$2:$Z$640,10,0)</f>
        <v>Cambiemos</v>
      </c>
      <c r="G50" s="9" t="str">
        <f>VLOOKUP($A50,referencia!$C$2:$Z$640,9,0)</f>
        <v>Gustavo Ferrari</v>
      </c>
      <c r="H50" s="9" t="str">
        <f>VLOOKUP($A50,referencia!$C$2:$Z$640,19,0)</f>
        <v>M</v>
      </c>
      <c r="I50" s="9">
        <f>VLOOKUP($A50,referencia!$C$2:$Z$640,20,0)</f>
        <v>0</v>
      </c>
      <c r="J50" s="9" t="str">
        <f>VLOOKUP($A50,referencia!$C$2:$Z$640,21,0)</f>
        <v>Ministerio de Justicia</v>
      </c>
      <c r="K50" s="9">
        <f>VLOOKUP($A50,referencia!$C$2:$Z$640,22,0)</f>
        <v>0</v>
      </c>
      <c r="L50" s="21"/>
      <c r="M50" s="9"/>
    </row>
    <row r="51" spans="1:13" ht="15.75" customHeight="1">
      <c r="A51" t="s">
        <v>2106</v>
      </c>
      <c r="B51" s="9">
        <f>VLOOKUP($A51,referencia!$C$2:$Z$640,5,0)</f>
        <v>1</v>
      </c>
      <c r="C51" s="9" t="str">
        <f>VLOOKUP($A51,referencia!$C$2:$Z$640,6,0)</f>
        <v>Buenos Aires</v>
      </c>
      <c r="D51" s="9">
        <f>VLOOKUP($A51,referencia!$C$2:$Z$640,15,0)</f>
        <v>2018</v>
      </c>
      <c r="E51" s="9" t="str">
        <f>VLOOKUP($A51,referencia!$C$2:$Z$640,7,0)</f>
        <v>María Eugenia Vidal</v>
      </c>
      <c r="F51" s="9" t="str">
        <f>VLOOKUP($A51,referencia!$C$2:$Z$640,10,0)</f>
        <v>Cambiemos</v>
      </c>
      <c r="G51" s="9" t="str">
        <f>VLOOKUP($A51,referencia!$C$2:$Z$640,9,0)</f>
        <v>Javier Tizado</v>
      </c>
      <c r="H51" s="9" t="str">
        <f>VLOOKUP($A51,referencia!$C$2:$Z$640,19,0)</f>
        <v>M</v>
      </c>
      <c r="I51" s="9">
        <f>VLOOKUP($A51,referencia!$C$2:$Z$640,20,0)</f>
        <v>0</v>
      </c>
      <c r="J51" s="9" t="str">
        <f>VLOOKUP($A51,referencia!$C$2:$Z$640,21,0)</f>
        <v>Ministerio de Producción</v>
      </c>
      <c r="K51" s="9">
        <f>VLOOKUP($A51,referencia!$C$2:$Z$640,22,0)</f>
        <v>0</v>
      </c>
      <c r="L51" s="21"/>
      <c r="M51" s="9"/>
    </row>
    <row r="52" spans="1:13" ht="15.75" customHeight="1">
      <c r="A52" t="s">
        <v>2107</v>
      </c>
      <c r="B52" s="9">
        <f>VLOOKUP($A52,referencia!$C$2:$Z$640,5,0)</f>
        <v>1</v>
      </c>
      <c r="C52" s="9" t="str">
        <f>VLOOKUP($A52,referencia!$C$2:$Z$640,6,0)</f>
        <v>Buenos Aires</v>
      </c>
      <c r="D52" s="9">
        <f>VLOOKUP($A52,referencia!$C$2:$Z$640,15,0)</f>
        <v>2018</v>
      </c>
      <c r="E52" s="9" t="str">
        <f>VLOOKUP($A52,referencia!$C$2:$Z$640,7,0)</f>
        <v>María Eugenia Vidal</v>
      </c>
      <c r="F52" s="9" t="str">
        <f>VLOOKUP($A52,referencia!$C$2:$Z$640,10,0)</f>
        <v>Cambiemos</v>
      </c>
      <c r="G52" s="9" t="str">
        <f>VLOOKUP($A52,referencia!$C$2:$Z$640,9,0)</f>
        <v>Roberto Gigante</v>
      </c>
      <c r="H52" s="9" t="str">
        <f>VLOOKUP($A52,referencia!$C$2:$Z$640,19,0)</f>
        <v>M</v>
      </c>
      <c r="I52" s="9">
        <f>VLOOKUP($A52,referencia!$C$2:$Z$640,20,0)</f>
        <v>0</v>
      </c>
      <c r="J52" s="9" t="str">
        <f>VLOOKUP($A52,referencia!$C$2:$Z$640,21,0)</f>
        <v>Ministerio de Infraestructura, Planificación, Obras y Servicios Públicos</v>
      </c>
      <c r="K52" s="9">
        <f>VLOOKUP($A52,referencia!$C$2:$Z$640,22,0)</f>
        <v>0</v>
      </c>
      <c r="L52" s="21"/>
      <c r="M52" s="9"/>
    </row>
    <row r="53" spans="1:13" ht="15.75" customHeight="1">
      <c r="A53" t="s">
        <v>2108</v>
      </c>
      <c r="B53" s="9">
        <f>VLOOKUP($A53,referencia!$C$2:$Z$640,5,0)</f>
        <v>1</v>
      </c>
      <c r="C53" s="9" t="str">
        <f>VLOOKUP($A53,referencia!$C$2:$Z$640,6,0)</f>
        <v>Buenos Aires</v>
      </c>
      <c r="D53" s="9">
        <f>VLOOKUP($A53,referencia!$C$2:$Z$640,15,0)</f>
        <v>2018</v>
      </c>
      <c r="E53" s="9" t="str">
        <f>VLOOKUP($A53,referencia!$C$2:$Z$640,7,0)</f>
        <v>María Eugenia Vidal</v>
      </c>
      <c r="F53" s="9" t="str">
        <f>VLOOKUP($A53,referencia!$C$2:$Z$640,10,0)</f>
        <v>Cambiemos</v>
      </c>
      <c r="G53" s="9" t="str">
        <f>VLOOKUP($A53,referencia!$C$2:$Z$640,9,0)</f>
        <v>Federico Salvai</v>
      </c>
      <c r="H53" s="9" t="str">
        <f>VLOOKUP($A53,referencia!$C$2:$Z$640,19,0)</f>
        <v>M</v>
      </c>
      <c r="I53" s="9">
        <f>VLOOKUP($A53,referencia!$C$2:$Z$640,20,0)</f>
        <v>0</v>
      </c>
      <c r="J53" s="9" t="str">
        <f>VLOOKUP($A53,referencia!$C$2:$Z$640,21,0)</f>
        <v>Jefatura de Gabinete</v>
      </c>
      <c r="K53" s="9">
        <f>VLOOKUP($A53,referencia!$C$2:$Z$640,22,0)</f>
        <v>0</v>
      </c>
      <c r="L53" s="21"/>
      <c r="M53" s="9"/>
    </row>
    <row r="54" spans="1:13" ht="15.75" customHeight="1">
      <c r="A54" t="s">
        <v>2109</v>
      </c>
      <c r="B54" s="9">
        <f>VLOOKUP($A54,referencia!$C$2:$Z$640,5,0)</f>
        <v>1</v>
      </c>
      <c r="C54" s="9" t="str">
        <f>VLOOKUP($A54,referencia!$C$2:$Z$640,6,0)</f>
        <v>Buenos Aires</v>
      </c>
      <c r="D54" s="9">
        <f>VLOOKUP($A54,referencia!$C$2:$Z$640,15,0)</f>
        <v>2018</v>
      </c>
      <c r="E54" s="9" t="str">
        <f>VLOOKUP($A54,referencia!$C$2:$Z$640,7,0)</f>
        <v>María Eugenia Vidal</v>
      </c>
      <c r="F54" s="9" t="str">
        <f>VLOOKUP($A54,referencia!$C$2:$Z$640,10,0)</f>
        <v>Cambiemos</v>
      </c>
      <c r="G54" s="9" t="str">
        <f>VLOOKUP($A54,referencia!$C$2:$Z$640,9,0)</f>
        <v>Joaquín De la Torre</v>
      </c>
      <c r="H54" s="9" t="str">
        <f>VLOOKUP($A54,referencia!$C$2:$Z$640,19,0)</f>
        <v>M</v>
      </c>
      <c r="I54" s="9">
        <f>VLOOKUP($A54,referencia!$C$2:$Z$640,20,0)</f>
        <v>0</v>
      </c>
      <c r="J54" s="9" t="str">
        <f>VLOOKUP($A54,referencia!$C$2:$Z$640,21,0)</f>
        <v>Ministerio de Gobierno</v>
      </c>
      <c r="K54" s="9">
        <f>VLOOKUP($A54,referencia!$C$2:$Z$640,22,0)</f>
        <v>0</v>
      </c>
      <c r="L54" s="21"/>
      <c r="M54" s="9"/>
    </row>
    <row r="55" spans="1:13" ht="15.75" customHeight="1">
      <c r="A55" t="s">
        <v>2397</v>
      </c>
      <c r="B55" s="9">
        <f>VLOOKUP($A55,referencia!$B$2:$Z$640,6,0)</f>
        <v>1</v>
      </c>
      <c r="C55" s="9" t="str">
        <f>VLOOKUP($A55,referencia!$B$2:$Z$640,7,0)</f>
        <v>Buenos Aires</v>
      </c>
      <c r="D55" s="9">
        <f>VLOOKUP($A55,referencia!$B$2:$Z$640,17,0)</f>
        <v>2019</v>
      </c>
      <c r="E55" s="9" t="str">
        <f>VLOOKUP($A55,referencia!$B$2:$Z$640,8,0)</f>
        <v>María Eugenia Vidal</v>
      </c>
      <c r="F55" s="9" t="str">
        <f>VLOOKUP($A55,referencia!$B$2:$Z$640,11,0)</f>
        <v>Cambiemos</v>
      </c>
      <c r="G55" s="9" t="str">
        <f>VLOOKUP($A55,referencia!$B$2:$Z$640,10,0)</f>
        <v>Hernán Lacunza</v>
      </c>
      <c r="H55" s="9" t="str">
        <f>VLOOKUP($A55,referencia!$B$2:$Z$640,20,0)</f>
        <v>M</v>
      </c>
      <c r="I55" s="9">
        <f>VLOOKUP($A55,referencia!$B$2:$Z$640,21,0)</f>
        <v>0</v>
      </c>
      <c r="J55" s="9" t="str">
        <f>VLOOKUP($A55,referencia!$B$2:$Z$640,22,0)</f>
        <v>Ministerio de Economía</v>
      </c>
      <c r="K55" s="9">
        <f>VLOOKUP($A55,referencia!$B$2:$Z$640,23,0)</f>
        <v>1</v>
      </c>
      <c r="L55" s="21"/>
      <c r="M55" s="9"/>
    </row>
    <row r="56" spans="1:13" ht="15.75" customHeight="1">
      <c r="A56" t="s">
        <v>2398</v>
      </c>
      <c r="B56" s="9">
        <f>VLOOKUP($A56,referencia!$B$2:$Z$640,6,0)</f>
        <v>1</v>
      </c>
      <c r="C56" s="9" t="str">
        <f>VLOOKUP($A56,referencia!$B$2:$Z$640,7,0)</f>
        <v>Buenos Aires</v>
      </c>
      <c r="D56" s="9">
        <f>VLOOKUP($A56,referencia!$B$2:$Z$640,17,0)</f>
        <v>2019</v>
      </c>
      <c r="E56" s="9" t="str">
        <f>VLOOKUP($A56,referencia!$B$2:$Z$640,8,0)</f>
        <v>María Eugenia Vidal</v>
      </c>
      <c r="F56" s="9" t="str">
        <f>VLOOKUP($A56,referencia!$B$2:$Z$640,11,0)</f>
        <v>Cambiemos</v>
      </c>
      <c r="G56" s="9" t="str">
        <f>VLOOKUP($A56,referencia!$B$2:$Z$640,10,0)</f>
        <v>Cristian Ritondo</v>
      </c>
      <c r="H56" s="9" t="str">
        <f>VLOOKUP($A56,referencia!$B$2:$Z$640,20,0)</f>
        <v>M</v>
      </c>
      <c r="I56" s="9">
        <f>VLOOKUP($A56,referencia!$B$2:$Z$640,21,0)</f>
        <v>0</v>
      </c>
      <c r="J56" s="9" t="str">
        <f>VLOOKUP($A56,referencia!$B$2:$Z$640,22,0)</f>
        <v>Ministerio de Seguridad</v>
      </c>
      <c r="K56" s="9">
        <f>VLOOKUP($A56,referencia!$B$2:$Z$640,23,0)</f>
        <v>0</v>
      </c>
      <c r="L56" s="21"/>
      <c r="M56" s="9"/>
    </row>
    <row r="57" spans="1:13" ht="15.75" customHeight="1">
      <c r="A57" t="s">
        <v>2399</v>
      </c>
      <c r="B57" s="9">
        <f>VLOOKUP($A57,referencia!$B$2:$Z$640,6,0)</f>
        <v>1</v>
      </c>
      <c r="C57" s="9" t="str">
        <f>VLOOKUP($A57,referencia!$B$2:$Z$640,7,0)</f>
        <v>Buenos Aires</v>
      </c>
      <c r="D57" s="9">
        <f>VLOOKUP($A57,referencia!$B$2:$Z$640,17,0)</f>
        <v>2019</v>
      </c>
      <c r="E57" s="9" t="str">
        <f>VLOOKUP($A57,referencia!$B$2:$Z$640,8,0)</f>
        <v>María Eugenia Vidal</v>
      </c>
      <c r="F57" s="9" t="str">
        <f>VLOOKUP($A57,referencia!$B$2:$Z$640,11,0)</f>
        <v>Cambiemos</v>
      </c>
      <c r="G57" s="9" t="str">
        <f>VLOOKUP($A57,referencia!$B$2:$Z$640,10,0)</f>
        <v>Alejandro Finocchiaro</v>
      </c>
      <c r="H57" s="9" t="str">
        <f>VLOOKUP($A57,referencia!$B$2:$Z$640,20,0)</f>
        <v>M</v>
      </c>
      <c r="I57" s="9">
        <f>VLOOKUP($A57,referencia!$B$2:$Z$640,21,0)</f>
        <v>0</v>
      </c>
      <c r="J57" s="9" t="str">
        <f>VLOOKUP($A57,referencia!$B$2:$Z$640,22,0)</f>
        <v>Ministerio de Educación</v>
      </c>
      <c r="K57" s="9">
        <f>VLOOKUP($A57,referencia!$B$2:$Z$640,23,0)</f>
        <v>0</v>
      </c>
      <c r="L57" s="21"/>
      <c r="M57" s="9"/>
    </row>
    <row r="58" spans="1:13" ht="15.75" customHeight="1">
      <c r="A58" t="s">
        <v>2400</v>
      </c>
      <c r="B58" s="9">
        <f>VLOOKUP($A58,referencia!$B$2:$Z$640,6,0)</f>
        <v>1</v>
      </c>
      <c r="C58" s="9" t="str">
        <f>VLOOKUP($A58,referencia!$B$2:$Z$640,7,0)</f>
        <v>Buenos Aires</v>
      </c>
      <c r="D58" s="9">
        <f>VLOOKUP($A58,referencia!$B$2:$Z$640,17,0)</f>
        <v>2019</v>
      </c>
      <c r="E58" s="9" t="str">
        <f>VLOOKUP($A58,referencia!$B$2:$Z$640,8,0)</f>
        <v>María Eugenia Vidal</v>
      </c>
      <c r="F58" s="9" t="str">
        <f>VLOOKUP($A58,referencia!$B$2:$Z$640,11,0)</f>
        <v>Cambiemos</v>
      </c>
      <c r="G58" s="9" t="str">
        <f>VLOOKUP($A58,referencia!$B$2:$Z$640,10,0)</f>
        <v>Leonardo Sarquis</v>
      </c>
      <c r="H58" s="9" t="str">
        <f>VLOOKUP($A58,referencia!$B$2:$Z$640,20,0)</f>
        <v>M</v>
      </c>
      <c r="I58" s="9">
        <f>VLOOKUP($A58,referencia!$B$2:$Z$640,21,0)</f>
        <v>0</v>
      </c>
      <c r="J58" s="9" t="str">
        <f>VLOOKUP($A58,referencia!$B$2:$Z$640,22,0)</f>
        <v>Ministerio de Asuntos Agrarios</v>
      </c>
      <c r="K58" s="9">
        <f>VLOOKUP($A58,referencia!$B$2:$Z$640,23,0)</f>
        <v>0</v>
      </c>
      <c r="L58" s="21"/>
      <c r="M58" s="9"/>
    </row>
    <row r="59" spans="1:13" ht="15.75" customHeight="1">
      <c r="A59" t="s">
        <v>2401</v>
      </c>
      <c r="B59" s="9">
        <f>VLOOKUP($A59,referencia!$B$2:$Z$640,6,0)</f>
        <v>1</v>
      </c>
      <c r="C59" s="9" t="str">
        <f>VLOOKUP($A59,referencia!$B$2:$Z$640,7,0)</f>
        <v>Buenos Aires</v>
      </c>
      <c r="D59" s="9">
        <f>VLOOKUP($A59,referencia!$B$2:$Z$640,17,0)</f>
        <v>2019</v>
      </c>
      <c r="E59" s="9" t="str">
        <f>VLOOKUP($A59,referencia!$B$2:$Z$640,8,0)</f>
        <v>María Eugenia Vidal</v>
      </c>
      <c r="F59" s="9" t="str">
        <f>VLOOKUP($A59,referencia!$B$2:$Z$640,11,0)</f>
        <v>Cambiemos</v>
      </c>
      <c r="G59" s="9" t="str">
        <f>VLOOKUP($A59,referencia!$B$2:$Z$640,10,0)</f>
        <v>Santiago López Medrano</v>
      </c>
      <c r="H59" s="9" t="str">
        <f>VLOOKUP($A59,referencia!$B$2:$Z$640,20,0)</f>
        <v>M</v>
      </c>
      <c r="I59" s="9">
        <f>VLOOKUP($A59,referencia!$B$2:$Z$640,21,0)</f>
        <v>0</v>
      </c>
      <c r="J59" s="9" t="str">
        <f>VLOOKUP($A59,referencia!$B$2:$Z$640,22,0)</f>
        <v>Ministerio de Desarrollo Social</v>
      </c>
      <c r="K59" s="9">
        <f>VLOOKUP($A59,referencia!$B$2:$Z$640,23,0)</f>
        <v>0</v>
      </c>
      <c r="L59" s="21"/>
      <c r="M59" s="9"/>
    </row>
    <row r="60" spans="1:13" ht="15.75" customHeight="1">
      <c r="A60" t="s">
        <v>2402</v>
      </c>
      <c r="B60" s="9">
        <f>VLOOKUP($A60,referencia!$B$2:$Z$640,6,0)</f>
        <v>1</v>
      </c>
      <c r="C60" s="9" t="str">
        <f>VLOOKUP($A60,referencia!$B$2:$Z$640,7,0)</f>
        <v>Buenos Aires</v>
      </c>
      <c r="D60" s="9">
        <f>VLOOKUP($A60,referencia!$B$2:$Z$640,17,0)</f>
        <v>2019</v>
      </c>
      <c r="E60" s="9" t="str">
        <f>VLOOKUP($A60,referencia!$B$2:$Z$640,8,0)</f>
        <v>María Eugenia Vidal</v>
      </c>
      <c r="F60" s="9" t="str">
        <f>VLOOKUP($A60,referencia!$B$2:$Z$640,11,0)</f>
        <v>Cambiemos</v>
      </c>
      <c r="G60" s="9" t="str">
        <f>VLOOKUP($A60,referencia!$B$2:$Z$640,10,0)</f>
        <v>Zulma Ortíz</v>
      </c>
      <c r="H60" s="9" t="str">
        <f>VLOOKUP($A60,referencia!$B$2:$Z$640,20,0)</f>
        <v>F</v>
      </c>
      <c r="I60" s="9">
        <f>VLOOKUP($A60,referencia!$B$2:$Z$640,21,0)</f>
        <v>1</v>
      </c>
      <c r="J60" s="9" t="str">
        <f>VLOOKUP($A60,referencia!$B$2:$Z$640,22,0)</f>
        <v>Ministerio de Salud</v>
      </c>
      <c r="K60" s="9">
        <f>VLOOKUP($A60,referencia!$B$2:$Z$640,23,0)</f>
        <v>0</v>
      </c>
      <c r="L60" s="21"/>
      <c r="M60" s="9"/>
    </row>
    <row r="61" spans="1:13" ht="15.75" customHeight="1">
      <c r="A61" t="s">
        <v>2403</v>
      </c>
      <c r="B61" s="9">
        <f>VLOOKUP($A61,referencia!$B$2:$Z$640,6,0)</f>
        <v>1</v>
      </c>
      <c r="C61" s="9" t="str">
        <f>VLOOKUP($A61,referencia!$B$2:$Z$640,7,0)</f>
        <v>Buenos Aires</v>
      </c>
      <c r="D61" s="9">
        <f>VLOOKUP($A61,referencia!$B$2:$Z$640,17,0)</f>
        <v>2019</v>
      </c>
      <c r="E61" s="9" t="str">
        <f>VLOOKUP($A61,referencia!$B$2:$Z$640,8,0)</f>
        <v>María Eugenia Vidal</v>
      </c>
      <c r="F61" s="9" t="str">
        <f>VLOOKUP($A61,referencia!$B$2:$Z$640,11,0)</f>
        <v>Cambiemos</v>
      </c>
      <c r="G61" s="9" t="str">
        <f>VLOOKUP($A61,referencia!$B$2:$Z$640,10,0)</f>
        <v>Marcelo Villegas</v>
      </c>
      <c r="H61" s="9" t="str">
        <f>VLOOKUP($A61,referencia!$B$2:$Z$640,20,0)</f>
        <v>M</v>
      </c>
      <c r="I61" s="9">
        <f>VLOOKUP($A61,referencia!$B$2:$Z$640,21,0)</f>
        <v>0</v>
      </c>
      <c r="J61" s="9" t="str">
        <f>VLOOKUP($A61,referencia!$B$2:$Z$640,22,0)</f>
        <v>Ministerio de Trabajo</v>
      </c>
      <c r="K61" s="9">
        <f>VLOOKUP($A61,referencia!$B$2:$Z$640,23,0)</f>
        <v>0</v>
      </c>
      <c r="L61" s="21"/>
      <c r="M61" s="9"/>
    </row>
    <row r="62" spans="1:13" ht="15.75" customHeight="1">
      <c r="A62" t="s">
        <v>2404</v>
      </c>
      <c r="B62" s="9">
        <f>VLOOKUP($A62,referencia!$B$2:$Z$640,6,0)</f>
        <v>1</v>
      </c>
      <c r="C62" s="9" t="str">
        <f>VLOOKUP($A62,referencia!$B$2:$Z$640,7,0)</f>
        <v>Buenos Aires</v>
      </c>
      <c r="D62" s="9">
        <f>VLOOKUP($A62,referencia!$B$2:$Z$640,17,0)</f>
        <v>2019</v>
      </c>
      <c r="E62" s="9" t="str">
        <f>VLOOKUP($A62,referencia!$B$2:$Z$640,8,0)</f>
        <v>María Eugenia Vidal</v>
      </c>
      <c r="F62" s="9" t="str">
        <f>VLOOKUP($A62,referencia!$B$2:$Z$640,11,0)</f>
        <v>Cambiemos</v>
      </c>
      <c r="G62" s="9" t="str">
        <f>VLOOKUP($A62,referencia!$B$2:$Z$640,10,0)</f>
        <v>Gustavo Ferrari</v>
      </c>
      <c r="H62" s="9" t="str">
        <f>VLOOKUP($A62,referencia!$B$2:$Z$640,20,0)</f>
        <v>M</v>
      </c>
      <c r="I62" s="9">
        <f>VLOOKUP($A62,referencia!$B$2:$Z$640,21,0)</f>
        <v>0</v>
      </c>
      <c r="J62" s="9" t="str">
        <f>VLOOKUP($A62,referencia!$B$2:$Z$640,22,0)</f>
        <v>Ministerio de Justicia</v>
      </c>
      <c r="K62" s="9">
        <f>VLOOKUP($A62,referencia!$B$2:$Z$640,23,0)</f>
        <v>0</v>
      </c>
      <c r="L62" s="21"/>
      <c r="M62" s="9"/>
    </row>
    <row r="63" spans="1:13" ht="15.75" customHeight="1">
      <c r="A63" t="s">
        <v>2405</v>
      </c>
      <c r="B63" s="9">
        <f>VLOOKUP($A63,referencia!$B$2:$Z$640,6,0)</f>
        <v>1</v>
      </c>
      <c r="C63" s="9" t="str">
        <f>VLOOKUP($A63,referencia!$B$2:$Z$640,7,0)</f>
        <v>Buenos Aires</v>
      </c>
      <c r="D63" s="9">
        <f>VLOOKUP($A63,referencia!$B$2:$Z$640,17,0)</f>
        <v>2019</v>
      </c>
      <c r="E63" s="9" t="str">
        <f>VLOOKUP($A63,referencia!$B$2:$Z$640,8,0)</f>
        <v>María Eugenia Vidal</v>
      </c>
      <c r="F63" s="9" t="str">
        <f>VLOOKUP($A63,referencia!$B$2:$Z$640,11,0)</f>
        <v>Cambiemos</v>
      </c>
      <c r="G63" s="9" t="str">
        <f>VLOOKUP($A63,referencia!$B$2:$Z$640,10,0)</f>
        <v>Javier Tizado</v>
      </c>
      <c r="H63" s="9" t="str">
        <f>VLOOKUP($A63,referencia!$B$2:$Z$640,20,0)</f>
        <v>M</v>
      </c>
      <c r="I63" s="9">
        <f>VLOOKUP($A63,referencia!$B$2:$Z$640,21,0)</f>
        <v>0</v>
      </c>
      <c r="J63" s="9" t="str">
        <f>VLOOKUP($A63,referencia!$B$2:$Z$640,22,0)</f>
        <v>Ministerio de Producción</v>
      </c>
      <c r="K63" s="9">
        <f>VLOOKUP($A63,referencia!$B$2:$Z$640,23,0)</f>
        <v>0</v>
      </c>
      <c r="L63" s="21"/>
      <c r="M63" s="9"/>
    </row>
    <row r="64" spans="1:13" ht="15.75" customHeight="1">
      <c r="A64" t="s">
        <v>2406</v>
      </c>
      <c r="B64" s="9">
        <f>VLOOKUP($A64,referencia!$B$2:$Z$640,6,0)</f>
        <v>1</v>
      </c>
      <c r="C64" s="9" t="str">
        <f>VLOOKUP($A64,referencia!$B$2:$Z$640,7,0)</f>
        <v>Buenos Aires</v>
      </c>
      <c r="D64" s="9">
        <f>VLOOKUP($A64,referencia!$B$2:$Z$640,17,0)</f>
        <v>2019</v>
      </c>
      <c r="E64" s="9" t="str">
        <f>VLOOKUP($A64,referencia!$B$2:$Z$640,8,0)</f>
        <v>María Eugenia Vidal</v>
      </c>
      <c r="F64" s="9" t="str">
        <f>VLOOKUP($A64,referencia!$B$2:$Z$640,11,0)</f>
        <v>Cambiemos</v>
      </c>
      <c r="G64" s="9" t="str">
        <f>VLOOKUP($A64,referencia!$B$2:$Z$640,10,0)</f>
        <v>Roberto Gigante</v>
      </c>
      <c r="H64" s="9" t="str">
        <f>VLOOKUP($A64,referencia!$B$2:$Z$640,20,0)</f>
        <v>M</v>
      </c>
      <c r="I64" s="9">
        <f>VLOOKUP($A64,referencia!$B$2:$Z$640,21,0)</f>
        <v>0</v>
      </c>
      <c r="J64" s="9" t="str">
        <f>VLOOKUP($A64,referencia!$B$2:$Z$640,22,0)</f>
        <v>Ministerio de Infraestructura, Planificación, Obras y Servicios Públicos</v>
      </c>
      <c r="K64" s="9">
        <f>VLOOKUP($A64,referencia!$B$2:$Z$640,23,0)</f>
        <v>0</v>
      </c>
      <c r="L64" s="21"/>
      <c r="M64" s="9"/>
    </row>
    <row r="65" spans="1:13" ht="15.75" customHeight="1">
      <c r="A65" t="s">
        <v>2407</v>
      </c>
      <c r="B65" s="9">
        <f>VLOOKUP($A65,referencia!$B$2:$Z$640,6,0)</f>
        <v>1</v>
      </c>
      <c r="C65" s="9" t="str">
        <f>VLOOKUP($A65,referencia!$B$2:$Z$640,7,0)</f>
        <v>Buenos Aires</v>
      </c>
      <c r="D65" s="9">
        <f>VLOOKUP($A65,referencia!$B$2:$Z$640,17,0)</f>
        <v>2019</v>
      </c>
      <c r="E65" s="9" t="str">
        <f>VLOOKUP($A65,referencia!$B$2:$Z$640,8,0)</f>
        <v>María Eugenia Vidal</v>
      </c>
      <c r="F65" s="9" t="str">
        <f>VLOOKUP($A65,referencia!$B$2:$Z$640,11,0)</f>
        <v>Cambiemos</v>
      </c>
      <c r="G65" s="9" t="str">
        <f>VLOOKUP($A65,referencia!$B$2:$Z$640,10,0)</f>
        <v>Federico Salvai</v>
      </c>
      <c r="H65" s="9" t="str">
        <f>VLOOKUP($A65,referencia!$B$2:$Z$640,20,0)</f>
        <v>M</v>
      </c>
      <c r="I65" s="9">
        <f>VLOOKUP($A65,referencia!$B$2:$Z$640,21,0)</f>
        <v>0</v>
      </c>
      <c r="J65" s="9" t="str">
        <f>VLOOKUP($A65,referencia!$B$2:$Z$640,22,0)</f>
        <v>Jefatura de Gabinete</v>
      </c>
      <c r="K65" s="9">
        <f>VLOOKUP($A65,referencia!$B$2:$Z$640,23,0)</f>
        <v>0</v>
      </c>
      <c r="L65" s="21"/>
      <c r="M65" s="9"/>
    </row>
    <row r="66" spans="1:13" ht="15.75" customHeight="1">
      <c r="A66" t="s">
        <v>2408</v>
      </c>
      <c r="B66" s="9">
        <f>VLOOKUP($A66,referencia!$B$2:$Z$640,6,0)</f>
        <v>1</v>
      </c>
      <c r="C66" s="9" t="str">
        <f>VLOOKUP($A66,referencia!$B$2:$Z$640,7,0)</f>
        <v>Buenos Aires</v>
      </c>
      <c r="D66" s="9">
        <f>VLOOKUP($A66,referencia!$B$2:$Z$640,17,0)</f>
        <v>2019</v>
      </c>
      <c r="E66" s="9" t="str">
        <f>VLOOKUP($A66,referencia!$B$2:$Z$640,8,0)</f>
        <v>María Eugenia Vidal</v>
      </c>
      <c r="F66" s="9" t="str">
        <f>VLOOKUP($A66,referencia!$B$2:$Z$640,11,0)</f>
        <v>Cambiemos</v>
      </c>
      <c r="G66" s="9" t="str">
        <f>VLOOKUP($A66,referencia!$B$2:$Z$640,10,0)</f>
        <v>Joaquín De la Torre</v>
      </c>
      <c r="H66" s="9" t="str">
        <f>VLOOKUP($A66,referencia!$B$2:$Z$640,20,0)</f>
        <v>M</v>
      </c>
      <c r="I66" s="9">
        <f>VLOOKUP($A66,referencia!$B$2:$Z$640,21,0)</f>
        <v>0</v>
      </c>
      <c r="J66" s="9" t="str">
        <f>VLOOKUP($A66,referencia!$B$2:$Z$640,22,0)</f>
        <v>Ministerio de Gobierno</v>
      </c>
      <c r="K66" s="9">
        <f>VLOOKUP($A66,referencia!$B$2:$Z$640,23,0)</f>
        <v>0</v>
      </c>
      <c r="L66" s="21"/>
      <c r="M66" s="9"/>
    </row>
    <row r="67" spans="1:13" ht="15.75" customHeight="1">
      <c r="B67">
        <v>1</v>
      </c>
      <c r="C67" t="s">
        <v>14</v>
      </c>
      <c r="D67">
        <v>2019</v>
      </c>
      <c r="E67" s="9" t="s">
        <v>15</v>
      </c>
      <c r="F67" s="9" t="s">
        <v>17</v>
      </c>
      <c r="G67" s="9" t="s">
        <v>44</v>
      </c>
      <c r="H67" s="9" t="s">
        <v>18</v>
      </c>
      <c r="I67">
        <v>0</v>
      </c>
      <c r="J67" s="9" t="s">
        <v>21</v>
      </c>
      <c r="K67">
        <v>0</v>
      </c>
    </row>
    <row r="68" spans="1:13" ht="15.75" customHeight="1">
      <c r="A68" t="s">
        <v>952</v>
      </c>
      <c r="B68" s="9">
        <f>VLOOKUP($A68,referencia!$B$2:$Z$640,6,0)</f>
        <v>1</v>
      </c>
      <c r="C68" s="9" t="str">
        <f>VLOOKUP($A68,referencia!$B$2:$Z$640,7,0)</f>
        <v>Buenos Aires</v>
      </c>
      <c r="D68" s="9" t="str">
        <f>VLOOKUP($A68,referencia!$B$2:$Z$640,17,0)</f>
        <v>no</v>
      </c>
      <c r="E68" s="9" t="str">
        <f>VLOOKUP($A68,referencia!$B$2:$Z$640,8,0)</f>
        <v>María Eugenia Vidal</v>
      </c>
      <c r="F68" s="9" t="str">
        <f>VLOOKUP($A68,referencia!$B$2:$Z$640,11,0)</f>
        <v>Cambiemos</v>
      </c>
      <c r="G68" s="9" t="str">
        <f>VLOOKUP($A68,referencia!$B$2:$Z$640,10,0)</f>
        <v>Roberto Gigante</v>
      </c>
      <c r="H68" s="9" t="str">
        <f>VLOOKUP($A68,referencia!$B$2:$Z$640,20,0)</f>
        <v>M</v>
      </c>
      <c r="I68" s="9">
        <f>VLOOKUP($A68,referencia!$B$2:$Z$640,21,0)</f>
        <v>0</v>
      </c>
      <c r="J68" s="9" t="str">
        <f>VLOOKUP($A68,referencia!$B$2:$Z$640,22,0)</f>
        <v>Ministerio de Coordinación y Control de Gestión</v>
      </c>
      <c r="K68" s="9">
        <f>VLOOKUP($A68,referencia!$B$2:$Z$640,23,0)</f>
        <v>1</v>
      </c>
      <c r="L68" s="21"/>
      <c r="M68" s="9"/>
    </row>
    <row r="69" spans="1:13" ht="15.75" customHeight="1">
      <c r="A69" t="s">
        <v>1797</v>
      </c>
      <c r="B69" s="9">
        <f>VLOOKUP($A69,referencia!$B$2:$Z$640,6,0)</f>
        <v>1</v>
      </c>
      <c r="C69" s="9" t="str">
        <f>VLOOKUP($A69,referencia!$B$2:$Z$640,7,0)</f>
        <v>Buenos Aires</v>
      </c>
      <c r="D69" s="9" t="str">
        <f>VLOOKUP($A69,referencia!$B$2:$Z$640,17,0)</f>
        <v>no</v>
      </c>
      <c r="E69" s="9" t="str">
        <f>VLOOKUP($A69,referencia!$B$2:$Z$640,8,0)</f>
        <v>María Eugenia Vidal</v>
      </c>
      <c r="F69" s="9" t="str">
        <f>VLOOKUP($A69,referencia!$B$2:$Z$640,11,0)</f>
        <v>Cambiemos</v>
      </c>
      <c r="G69" s="9" t="str">
        <f>VLOOKUP($A69,referencia!$B$2:$Z$640,10,0)</f>
        <v>Edgardo Cenzón</v>
      </c>
      <c r="H69" s="9" t="str">
        <f>VLOOKUP($A69,referencia!$B$2:$Z$640,20,0)</f>
        <v>M</v>
      </c>
      <c r="I69" s="9">
        <f>VLOOKUP($A69,referencia!$B$2:$Z$640,21,0)</f>
        <v>0</v>
      </c>
      <c r="J69" s="9" t="str">
        <f>VLOOKUP($A69,referencia!$B$2:$Z$640,22,0)</f>
        <v>Ministerio de Infraestructura, Planificación, Obras y Servicios Públicos</v>
      </c>
      <c r="K69" s="9">
        <f>VLOOKUP($A69,referencia!$B$2:$Z$640,23,0)</f>
        <v>1</v>
      </c>
      <c r="L69" s="21"/>
      <c r="M69" s="9"/>
    </row>
    <row r="70" spans="1:13" ht="15.75" customHeight="1">
      <c r="A70" t="s">
        <v>1799</v>
      </c>
      <c r="B70" s="9">
        <f>VLOOKUP($A70,referencia!$B$2:$Z$640,6,0)</f>
        <v>1</v>
      </c>
      <c r="C70" s="9" t="str">
        <f>VLOOKUP($A70,referencia!$B$2:$Z$640,7,0)</f>
        <v>Buenos Aires</v>
      </c>
      <c r="D70" s="9" t="str">
        <f>VLOOKUP($A70,referencia!$B$2:$Z$640,17,0)</f>
        <v>no</v>
      </c>
      <c r="E70" s="9" t="str">
        <f>VLOOKUP($A70,referencia!$B$2:$Z$640,8,0)</f>
        <v>María Eugenia Vidal</v>
      </c>
      <c r="F70" s="9" t="str">
        <f>VLOOKUP($A70,referencia!$B$2:$Z$640,11,0)</f>
        <v>Cambiemos</v>
      </c>
      <c r="G70" s="9" t="str">
        <f>VLOOKUP($A70,referencia!$B$2:$Z$640,10,0)</f>
        <v>Carlos Alberto Mahiques</v>
      </c>
      <c r="H70" s="9" t="str">
        <f>VLOOKUP($A70,referencia!$B$2:$Z$640,20,0)</f>
        <v>M</v>
      </c>
      <c r="I70" s="9">
        <f>VLOOKUP($A70,referencia!$B$2:$Z$640,21,0)</f>
        <v>0</v>
      </c>
      <c r="J70" s="9" t="str">
        <f>VLOOKUP($A70,referencia!$B$2:$Z$640,22,0)</f>
        <v>Ministerio de Justicia</v>
      </c>
      <c r="K70" s="9">
        <f>VLOOKUP($A70,referencia!$B$2:$Z$640,23,0)</f>
        <v>1</v>
      </c>
      <c r="L70" s="21"/>
      <c r="M70" s="9"/>
    </row>
    <row r="71" spans="1:13" ht="15.75" customHeight="1">
      <c r="A71" t="s">
        <v>2103</v>
      </c>
      <c r="B71" s="9">
        <f>VLOOKUP($A71,referencia!$B$2:$Z$640,6,0)</f>
        <v>1</v>
      </c>
      <c r="C71" s="9" t="str">
        <f>VLOOKUP($A71,referencia!$B$2:$Z$640,7,0)</f>
        <v>Buenos Aires</v>
      </c>
      <c r="D71" s="9" t="str">
        <f>VLOOKUP($A71,referencia!$B$2:$Z$640,17,0)</f>
        <v>no</v>
      </c>
      <c r="E71" s="9" t="str">
        <f>VLOOKUP($A71,referencia!$B$2:$Z$640,8,0)</f>
        <v>María Eugenia Vidal</v>
      </c>
      <c r="F71" s="9" t="str">
        <f>VLOOKUP($A71,referencia!$B$2:$Z$640,11,0)</f>
        <v>Cambiemos</v>
      </c>
      <c r="G71" s="9" t="str">
        <f>VLOOKUP($A71,referencia!$B$2:$Z$640,10,0)</f>
        <v>Jorge Elustondo</v>
      </c>
      <c r="H71" s="9" t="str">
        <f>VLOOKUP($A71,referencia!$B$2:$Z$640,20,0)</f>
        <v>M</v>
      </c>
      <c r="I71" s="9">
        <f>VLOOKUP($A71,referencia!$B$2:$Z$640,21,0)</f>
        <v>0</v>
      </c>
      <c r="J71" s="9" t="str">
        <f>VLOOKUP($A71,referencia!$B$2:$Z$640,22,0)</f>
        <v>Ministerio de Producción</v>
      </c>
      <c r="K71" s="9">
        <f>VLOOKUP($A71,referencia!$B$2:$Z$640,23,0)</f>
        <v>1</v>
      </c>
      <c r="L71" s="21"/>
      <c r="M71" s="9"/>
    </row>
    <row r="72" spans="1:13" ht="15.75" customHeight="1">
      <c r="A72" t="s">
        <v>953</v>
      </c>
      <c r="B72" s="9">
        <f>VLOOKUP($A72,referencia!$B$2:$Z$640,6,0)</f>
        <v>1</v>
      </c>
      <c r="C72" s="9" t="str">
        <f>VLOOKUP($A72,referencia!$B$2:$Z$640,7,0)</f>
        <v>Buenos Aires</v>
      </c>
      <c r="D72" s="9" t="str">
        <f>VLOOKUP($A72,referencia!$B$2:$Z$640,17,0)</f>
        <v>no</v>
      </c>
      <c r="E72" s="9" t="str">
        <f>VLOOKUP($A72,referencia!$B$2:$Z$640,8,0)</f>
        <v>María Eugenia Vidal</v>
      </c>
      <c r="F72" s="9" t="str">
        <f>VLOOKUP($A72,referencia!$B$2:$Z$640,11,0)</f>
        <v>Cambiemos</v>
      </c>
      <c r="G72" s="9" t="str">
        <f>VLOOKUP($A72,referencia!$B$2:$Z$640,10,0)</f>
        <v>Federico Salvai</v>
      </c>
      <c r="H72" s="9" t="str">
        <f>VLOOKUP($A72,referencia!$B$2:$Z$640,20,0)</f>
        <v>M</v>
      </c>
      <c r="I72" s="9">
        <f>VLOOKUP($A72,referencia!$B$2:$Z$640,21,0)</f>
        <v>0</v>
      </c>
      <c r="J72" s="9" t="str">
        <f>VLOOKUP($A72,referencia!$B$2:$Z$640,22,0)</f>
        <v>Ministerio de Gobierno</v>
      </c>
      <c r="K72" s="9">
        <f>VLOOKUP($A72,referencia!$B$2:$Z$640,23,0)</f>
        <v>0</v>
      </c>
      <c r="L72" s="21"/>
      <c r="M72" s="9"/>
    </row>
    <row r="73" spans="1:13" ht="15.75" customHeight="1">
      <c r="A73" t="s">
        <v>951</v>
      </c>
      <c r="B73" s="9">
        <f>VLOOKUP($A73,referencia!$B$2:$Z$640,6,0)</f>
        <v>1</v>
      </c>
      <c r="C73" s="9" t="str">
        <f>VLOOKUP($A73,referencia!$B$2:$Z$640,7,0)</f>
        <v>Buenos Aires</v>
      </c>
      <c r="D73" s="9" t="str">
        <f>VLOOKUP($A73,referencia!$B$2:$Z$640,17,0)</f>
        <v>no</v>
      </c>
      <c r="E73" s="9" t="str">
        <f>VLOOKUP($A73,referencia!$B$2:$Z$640,8,0)</f>
        <v>María Eugenia Vidal</v>
      </c>
      <c r="F73" s="9" t="str">
        <f>VLOOKUP($A73,referencia!$B$2:$Z$640,11,0)</f>
        <v>Cambiemos</v>
      </c>
      <c r="G73" s="9" t="str">
        <f>VLOOKUP($A73,referencia!$B$2:$Z$640,10,0)</f>
        <v>Damián Bonari</v>
      </c>
      <c r="H73" s="9" t="str">
        <f>VLOOKUP($A73,referencia!$B$2:$Z$640,20,0)</f>
        <v>M</v>
      </c>
      <c r="I73" s="9">
        <f>VLOOKUP($A73,referencia!$B$2:$Z$640,21,0)</f>
        <v>0</v>
      </c>
      <c r="J73" s="9" t="str">
        <f>VLOOKUP($A73,referencia!$B$2:$Z$640,22,0)</f>
        <v>Ministerio de Economía</v>
      </c>
      <c r="K73" s="9">
        <f>VLOOKUP($A73,referencia!$B$2:$Z$640,23,0)</f>
        <v>0</v>
      </c>
      <c r="L73" s="21"/>
      <c r="M73" s="9"/>
    </row>
    <row r="74" spans="1:13" ht="15.75" customHeight="1">
      <c r="A74" t="s">
        <v>955</v>
      </c>
      <c r="B74" s="9">
        <f>VLOOKUP($A74,referencia!$B$2:$Z$640,6,0)</f>
        <v>1</v>
      </c>
      <c r="C74" s="9" t="str">
        <f>VLOOKUP($A74,referencia!$B$2:$Z$640,7,0)</f>
        <v>Buenos Aires</v>
      </c>
      <c r="D74" s="9" t="str">
        <f>VLOOKUP($A74,referencia!$B$2:$Z$640,17,0)</f>
        <v>no</v>
      </c>
      <c r="E74" s="9" t="str">
        <f>VLOOKUP($A74,referencia!$B$2:$Z$640,8,0)</f>
        <v>Axel Kicillof</v>
      </c>
      <c r="F74" s="9" t="str">
        <f>VLOOKUP($A74,referencia!$B$2:$Z$640,11,0)</f>
        <v>Frente de Todos</v>
      </c>
      <c r="G74" s="9" t="str">
        <f>VLOOKUP($A74,referencia!$B$2:$Z$640,10,0)</f>
        <v>Agustín Pablo Simone</v>
      </c>
      <c r="H74" s="9" t="str">
        <f>VLOOKUP($A74,referencia!$B$2:$Z$640,20,0)</f>
        <v>M</v>
      </c>
      <c r="I74" s="9">
        <f>VLOOKUP($A74,referencia!$B$2:$Z$640,21,0)</f>
        <v>0</v>
      </c>
      <c r="J74" s="9" t="str">
        <f>VLOOKUP($A74,referencia!$B$2:$Z$640,22,0)</f>
        <v>Ministerio de Infraestructura y Servicios Públicos</v>
      </c>
      <c r="K74" s="9">
        <f>VLOOKUP($A74,referencia!$B$2:$Z$640,23,0)</f>
        <v>0</v>
      </c>
      <c r="L74" s="21"/>
      <c r="M74" s="9"/>
    </row>
    <row r="75" spans="1:13" ht="15.75" customHeight="1">
      <c r="A75" t="s">
        <v>956</v>
      </c>
      <c r="B75" s="9">
        <f>VLOOKUP($A75,referencia!$B$2:$Z$640,6,0)</f>
        <v>1</v>
      </c>
      <c r="C75" s="9" t="str">
        <f>VLOOKUP($A75,referencia!$B$2:$Z$640,7,0)</f>
        <v>Buenos Aires</v>
      </c>
      <c r="D75" s="9" t="str">
        <f>VLOOKUP($A75,referencia!$B$2:$Z$640,17,0)</f>
        <v>no</v>
      </c>
      <c r="E75" s="9" t="str">
        <f>VLOOKUP($A75,referencia!$B$2:$Z$640,8,0)</f>
        <v>Axel Kicillof</v>
      </c>
      <c r="F75" s="9" t="str">
        <f>VLOOKUP($A75,referencia!$B$2:$Z$640,11,0)</f>
        <v>Frente de Todos</v>
      </c>
      <c r="G75" s="9" t="str">
        <f>VLOOKUP($A75,referencia!$B$2:$Z$640,10,0)</f>
        <v>María Teresa García</v>
      </c>
      <c r="H75" s="9" t="str">
        <f>VLOOKUP($A75,referencia!$B$2:$Z$640,20,0)</f>
        <v>F</v>
      </c>
      <c r="I75" s="9">
        <f>VLOOKUP($A75,referencia!$B$2:$Z$640,21,0)</f>
        <v>1</v>
      </c>
      <c r="J75" s="9" t="str">
        <f>VLOOKUP($A75,referencia!$B$2:$Z$640,22,0)</f>
        <v>Ministerio de Gobierno</v>
      </c>
      <c r="K75" s="9">
        <f>VLOOKUP($A75,referencia!$B$2:$Z$640,23,0)</f>
        <v>0</v>
      </c>
      <c r="L75" s="21"/>
      <c r="M75" s="9"/>
    </row>
    <row r="76" spans="1:13" ht="15.75" customHeight="1">
      <c r="A76" t="s">
        <v>957</v>
      </c>
      <c r="B76" s="9">
        <f>VLOOKUP($A76,referencia!$B$2:$Z$640,6,0)</f>
        <v>1</v>
      </c>
      <c r="C76" s="9" t="str">
        <f>VLOOKUP($A76,referencia!$B$2:$Z$640,7,0)</f>
        <v>Buenos Aires</v>
      </c>
      <c r="D76" s="9" t="str">
        <f>VLOOKUP($A76,referencia!$B$2:$Z$640,17,0)</f>
        <v>no</v>
      </c>
      <c r="E76" s="9" t="str">
        <f>VLOOKUP($A76,referencia!$B$2:$Z$640,8,0)</f>
        <v>Axel Kicillof</v>
      </c>
      <c r="F76" s="9" t="str">
        <f>VLOOKUP($A76,referencia!$B$2:$Z$640,11,0)</f>
        <v>Frente de Todos</v>
      </c>
      <c r="G76" s="9" t="str">
        <f>VLOOKUP($A76,referencia!$B$2:$Z$640,10,0)</f>
        <v>Daniel G. Gollan</v>
      </c>
      <c r="H76" s="9" t="str">
        <f>VLOOKUP($A76,referencia!$B$2:$Z$640,20,0)</f>
        <v>M</v>
      </c>
      <c r="I76" s="9">
        <f>VLOOKUP($A76,referencia!$B$2:$Z$640,21,0)</f>
        <v>0</v>
      </c>
      <c r="J76" s="9" t="str">
        <f>VLOOKUP($A76,referencia!$B$2:$Z$640,22,0)</f>
        <v>Ministerio de Salud</v>
      </c>
      <c r="K76" s="9">
        <f>VLOOKUP($A76,referencia!$B$2:$Z$640,23,0)</f>
        <v>0</v>
      </c>
      <c r="L76" s="21"/>
      <c r="M76" s="9"/>
    </row>
    <row r="77" spans="1:13" ht="15.75" customHeight="1">
      <c r="A77" t="s">
        <v>958</v>
      </c>
      <c r="B77" s="9">
        <f>VLOOKUP($A77,referencia!$B$2:$Z$640,6,0)</f>
        <v>1</v>
      </c>
      <c r="C77" s="9" t="str">
        <f>VLOOKUP($A77,referencia!$B$2:$Z$640,7,0)</f>
        <v>Buenos Aires</v>
      </c>
      <c r="D77" s="9" t="str">
        <f>VLOOKUP($A77,referencia!$B$2:$Z$640,17,0)</f>
        <v>no</v>
      </c>
      <c r="E77" s="9" t="str">
        <f>VLOOKUP($A77,referencia!$B$2:$Z$640,8,0)</f>
        <v>Axel Kicillof</v>
      </c>
      <c r="F77" s="9" t="str">
        <f>VLOOKUP($A77,referencia!$B$2:$Z$640,11,0)</f>
        <v>Frente de Todos</v>
      </c>
      <c r="G77" s="9" t="str">
        <f>VLOOKUP($A77,referencia!$B$2:$Z$640,10,0)</f>
        <v>Andrés Larroque</v>
      </c>
      <c r="H77" s="9" t="str">
        <f>VLOOKUP($A77,referencia!$B$2:$Z$640,20,0)</f>
        <v>M</v>
      </c>
      <c r="I77" s="9">
        <f>VLOOKUP($A77,referencia!$B$2:$Z$640,21,0)</f>
        <v>0</v>
      </c>
      <c r="J77" s="9" t="str">
        <f>VLOOKUP($A77,referencia!$B$2:$Z$640,22,0)</f>
        <v>Ministerio de Desarrollo de la Comunidad</v>
      </c>
      <c r="K77" s="9">
        <f>VLOOKUP($A77,referencia!$B$2:$Z$640,23,0)</f>
        <v>0</v>
      </c>
      <c r="L77" s="21"/>
      <c r="M77" s="9"/>
    </row>
    <row r="78" spans="1:13" ht="15.75" customHeight="1">
      <c r="A78" t="s">
        <v>959</v>
      </c>
      <c r="B78" s="9">
        <f>VLOOKUP($A78,referencia!$B$2:$Z$640,6,0)</f>
        <v>1</v>
      </c>
      <c r="C78" s="9" t="str">
        <f>VLOOKUP($A78,referencia!$B$2:$Z$640,7,0)</f>
        <v>Buenos Aires</v>
      </c>
      <c r="D78" s="9" t="str">
        <f>VLOOKUP($A78,referencia!$B$2:$Z$640,17,0)</f>
        <v>no</v>
      </c>
      <c r="E78" s="9" t="str">
        <f>VLOOKUP($A78,referencia!$B$2:$Z$640,8,0)</f>
        <v>Axel Kicillof</v>
      </c>
      <c r="F78" s="9" t="str">
        <f>VLOOKUP($A78,referencia!$B$2:$Z$640,11,0)</f>
        <v>Frente de Todos</v>
      </c>
      <c r="G78" s="9" t="str">
        <f>VLOOKUP($A78,referencia!$B$2:$Z$640,10,0)</f>
        <v>Mara Ruiz Malec</v>
      </c>
      <c r="H78" s="9" t="str">
        <f>VLOOKUP($A78,referencia!$B$2:$Z$640,20,0)</f>
        <v>F</v>
      </c>
      <c r="I78" s="9">
        <f>VLOOKUP($A78,referencia!$B$2:$Z$640,21,0)</f>
        <v>1</v>
      </c>
      <c r="J78" s="9" t="str">
        <f>VLOOKUP($A78,referencia!$B$2:$Z$640,22,0)</f>
        <v>Ministerio de Trabajo</v>
      </c>
      <c r="K78" s="9">
        <f>VLOOKUP($A78,referencia!$B$2:$Z$640,23,0)</f>
        <v>0</v>
      </c>
      <c r="L78" s="21"/>
      <c r="M78" s="9"/>
    </row>
    <row r="79" spans="1:13" ht="15.75" customHeight="1">
      <c r="A79" t="s">
        <v>960</v>
      </c>
      <c r="B79" s="9">
        <f>VLOOKUP($A79,referencia!$B$2:$Z$640,6,0)</f>
        <v>1</v>
      </c>
      <c r="C79" s="9" t="str">
        <f>VLOOKUP($A79,referencia!$B$2:$Z$640,7,0)</f>
        <v>Buenos Aires</v>
      </c>
      <c r="D79" s="9" t="str">
        <f>VLOOKUP($A79,referencia!$B$2:$Z$640,17,0)</f>
        <v>no</v>
      </c>
      <c r="E79" s="9" t="str">
        <f>VLOOKUP($A79,referencia!$B$2:$Z$640,8,0)</f>
        <v>Axel Kicillof</v>
      </c>
      <c r="F79" s="9" t="str">
        <f>VLOOKUP($A79,referencia!$B$2:$Z$640,11,0)</f>
        <v>Frente de Todos</v>
      </c>
      <c r="G79" s="9" t="str">
        <f>VLOOKUP($A79,referencia!$B$2:$Z$640,10,0)</f>
        <v>Javier Rodríguez</v>
      </c>
      <c r="H79" s="9" t="str">
        <f>VLOOKUP($A79,referencia!$B$2:$Z$640,20,0)</f>
        <v>M</v>
      </c>
      <c r="I79" s="9">
        <f>VLOOKUP($A79,referencia!$B$2:$Z$640,21,0)</f>
        <v>0</v>
      </c>
      <c r="J79" s="9" t="str">
        <f>VLOOKUP($A79,referencia!$B$2:$Z$640,22,0)</f>
        <v>Ministerio de Desarrollo Agragrio</v>
      </c>
      <c r="K79" s="9">
        <f>VLOOKUP($A79,referencia!$B$2:$Z$640,23,0)</f>
        <v>0</v>
      </c>
      <c r="L79" s="21"/>
      <c r="M79" s="9"/>
    </row>
    <row r="80" spans="1:13" ht="15.75" customHeight="1">
      <c r="A80" t="s">
        <v>961</v>
      </c>
      <c r="B80" s="9">
        <f>VLOOKUP($A80,referencia!$B$2:$Z$640,6,0)</f>
        <v>1</v>
      </c>
      <c r="C80" s="9" t="str">
        <f>VLOOKUP($A80,referencia!$B$2:$Z$640,7,0)</f>
        <v>Buenos Aires</v>
      </c>
      <c r="D80" s="9" t="str">
        <f>VLOOKUP($A80,referencia!$B$2:$Z$640,17,0)</f>
        <v>no</v>
      </c>
      <c r="E80" s="9" t="str">
        <f>VLOOKUP($A80,referencia!$B$2:$Z$640,8,0)</f>
        <v>Axel Kicillof</v>
      </c>
      <c r="F80" s="9" t="str">
        <f>VLOOKUP($A80,referencia!$B$2:$Z$640,11,0)</f>
        <v>Frente de Todos</v>
      </c>
      <c r="G80" s="9" t="str">
        <f>VLOOKUP($A80,referencia!$B$2:$Z$640,10,0)</f>
        <v>Pablo López</v>
      </c>
      <c r="H80" s="9" t="str">
        <f>VLOOKUP($A80,referencia!$B$2:$Z$640,20,0)</f>
        <v>M</v>
      </c>
      <c r="I80" s="9">
        <f>VLOOKUP($A80,referencia!$B$2:$Z$640,21,0)</f>
        <v>0</v>
      </c>
      <c r="J80" s="9" t="str">
        <f>VLOOKUP($A80,referencia!$B$2:$Z$640,22,0)</f>
        <v>Ministerio de Hacienda y Finanzas</v>
      </c>
      <c r="K80" s="9">
        <f>VLOOKUP($A80,referencia!$B$2:$Z$640,23,0)</f>
        <v>0</v>
      </c>
      <c r="L80" s="21"/>
      <c r="M80" s="9"/>
    </row>
    <row r="81" spans="1:13" ht="15.75" customHeight="1">
      <c r="A81" t="s">
        <v>962</v>
      </c>
      <c r="B81" s="9">
        <f>VLOOKUP($A81,referencia!$B$2:$Z$640,6,0)</f>
        <v>1</v>
      </c>
      <c r="C81" s="9" t="str">
        <f>VLOOKUP($A81,referencia!$B$2:$Z$640,7,0)</f>
        <v>Buenos Aires</v>
      </c>
      <c r="D81" s="9" t="str">
        <f>VLOOKUP($A81,referencia!$B$2:$Z$640,17,0)</f>
        <v>no</v>
      </c>
      <c r="E81" s="9" t="str">
        <f>VLOOKUP($A81,referencia!$B$2:$Z$640,8,0)</f>
        <v>Axel Kicillof</v>
      </c>
      <c r="F81" s="9" t="str">
        <f>VLOOKUP($A81,referencia!$B$2:$Z$640,11,0)</f>
        <v>Frente de Todos</v>
      </c>
      <c r="G81" s="9" t="str">
        <f>VLOOKUP($A81,referencia!$B$2:$Z$640,10,0)</f>
        <v>Julio Alak</v>
      </c>
      <c r="H81" s="9" t="str">
        <f>VLOOKUP($A81,referencia!$B$2:$Z$640,20,0)</f>
        <v>M</v>
      </c>
      <c r="I81" s="9">
        <f>VLOOKUP($A81,referencia!$B$2:$Z$640,21,0)</f>
        <v>0</v>
      </c>
      <c r="J81" s="9" t="str">
        <f>VLOOKUP($A81,referencia!$B$2:$Z$640,22,0)</f>
        <v>Ministerio de Justicia y Derechos Humanos</v>
      </c>
      <c r="K81" s="9">
        <f>VLOOKUP($A81,referencia!$B$2:$Z$640,23,0)</f>
        <v>0</v>
      </c>
      <c r="L81" s="21"/>
      <c r="M81" s="9"/>
    </row>
    <row r="82" spans="1:13" ht="15.75" customHeight="1">
      <c r="A82" t="s">
        <v>963</v>
      </c>
      <c r="B82" s="9">
        <f>VLOOKUP($A82,referencia!$B$2:$Z$640,6,0)</f>
        <v>1</v>
      </c>
      <c r="C82" s="9" t="str">
        <f>VLOOKUP($A82,referencia!$B$2:$Z$640,7,0)</f>
        <v>Buenos Aires</v>
      </c>
      <c r="D82" s="9" t="str">
        <f>VLOOKUP($A82,referencia!$B$2:$Z$640,17,0)</f>
        <v>no</v>
      </c>
      <c r="E82" s="9" t="str">
        <f>VLOOKUP($A82,referencia!$B$2:$Z$640,8,0)</f>
        <v>Axel Kicillof</v>
      </c>
      <c r="F82" s="9" t="str">
        <f>VLOOKUP($A82,referencia!$B$2:$Z$640,11,0)</f>
        <v>Frente de Todos</v>
      </c>
      <c r="G82" s="9" t="str">
        <f>VLOOKUP($A82,referencia!$B$2:$Z$640,10,0)</f>
        <v>Carlos Bianco</v>
      </c>
      <c r="H82" s="9" t="str">
        <f>VLOOKUP($A82,referencia!$B$2:$Z$640,20,0)</f>
        <v>M</v>
      </c>
      <c r="I82" s="9">
        <f>VLOOKUP($A82,referencia!$B$2:$Z$640,21,0)</f>
        <v>0</v>
      </c>
      <c r="J82" s="9" t="str">
        <f>VLOOKUP($A82,referencia!$B$2:$Z$640,22,0)</f>
        <v>Jefatura de Gabinete</v>
      </c>
      <c r="K82" s="9">
        <f>VLOOKUP($A82,referencia!$B$2:$Z$640,23,0)</f>
        <v>0</v>
      </c>
      <c r="L82" s="21"/>
      <c r="M82" s="9"/>
    </row>
    <row r="83" spans="1:13" ht="15.75" customHeight="1">
      <c r="A83" t="s">
        <v>964</v>
      </c>
      <c r="B83" s="9">
        <f>VLOOKUP($A83,referencia!$B$2:$Z$640,6,0)</f>
        <v>1</v>
      </c>
      <c r="C83" s="9" t="str">
        <f>VLOOKUP($A83,referencia!$B$2:$Z$640,7,0)</f>
        <v>Buenos Aires</v>
      </c>
      <c r="D83" s="9" t="str">
        <f>VLOOKUP($A83,referencia!$B$2:$Z$640,17,0)</f>
        <v>no</v>
      </c>
      <c r="E83" s="9" t="str">
        <f>VLOOKUP($A83,referencia!$B$2:$Z$640,8,0)</f>
        <v>Axel Kicillof</v>
      </c>
      <c r="F83" s="9" t="str">
        <f>VLOOKUP($A83,referencia!$B$2:$Z$640,11,0)</f>
        <v>Frente de Todos</v>
      </c>
      <c r="G83" s="9" t="str">
        <f>VLOOKUP($A83,referencia!$B$2:$Z$640,10,0)</f>
        <v>Augusto Costa</v>
      </c>
      <c r="H83" s="9" t="str">
        <f>VLOOKUP($A83,referencia!$B$2:$Z$640,20,0)</f>
        <v>M</v>
      </c>
      <c r="I83" s="9">
        <f>VLOOKUP($A83,referencia!$B$2:$Z$640,21,0)</f>
        <v>0</v>
      </c>
      <c r="J83" s="9" t="str">
        <f>VLOOKUP($A83,referencia!$B$2:$Z$640,22,0)</f>
        <v>Ministerio de Producción, Ciencia y Desarrollo Tecnológico</v>
      </c>
      <c r="K83" s="9">
        <f>VLOOKUP($A83,referencia!$B$2:$Z$640,23,0)</f>
        <v>0</v>
      </c>
      <c r="L83" s="21"/>
      <c r="M83" s="9"/>
    </row>
    <row r="84" spans="1:13" ht="15.75" customHeight="1">
      <c r="A84" t="s">
        <v>965</v>
      </c>
      <c r="B84" s="9">
        <f>VLOOKUP($A84,referencia!$B$2:$Z$640,6,0)</f>
        <v>1</v>
      </c>
      <c r="C84" s="9" t="str">
        <f>VLOOKUP($A84,referencia!$B$2:$Z$640,7,0)</f>
        <v>Buenos Aires</v>
      </c>
      <c r="D84" s="9" t="str">
        <f>VLOOKUP($A84,referencia!$B$2:$Z$640,17,0)</f>
        <v>no</v>
      </c>
      <c r="E84" s="9" t="str">
        <f>VLOOKUP($A84,referencia!$B$2:$Z$640,8,0)</f>
        <v>Axel Kicillof</v>
      </c>
      <c r="F84" s="9" t="str">
        <f>VLOOKUP($A84,referencia!$B$2:$Z$640,11,0)</f>
        <v>Frente de Todos</v>
      </c>
      <c r="G84" s="9" t="str">
        <f>VLOOKUP($A84,referencia!$B$2:$Z$640,10,0)</f>
        <v>Jesica Rey</v>
      </c>
      <c r="H84" s="9" t="str">
        <f>VLOOKUP($A84,referencia!$B$2:$Z$640,20,0)</f>
        <v>F</v>
      </c>
      <c r="I84" s="9">
        <f>VLOOKUP($A84,referencia!$B$2:$Z$640,21,0)</f>
        <v>1</v>
      </c>
      <c r="J84" s="9" t="str">
        <f>VLOOKUP($A84,referencia!$B$2:$Z$640,22,0)</f>
        <v>Ministerio de Comunicación Pública</v>
      </c>
      <c r="K84" s="9">
        <f>VLOOKUP($A84,referencia!$B$2:$Z$640,23,0)</f>
        <v>0</v>
      </c>
      <c r="L84" s="21"/>
      <c r="M84" s="9"/>
    </row>
    <row r="85" spans="1:13" ht="15.75" customHeight="1">
      <c r="A85" t="s">
        <v>966</v>
      </c>
      <c r="B85" s="9">
        <f>VLOOKUP($A85,referencia!$B$2:$Z$640,6,0)</f>
        <v>1</v>
      </c>
      <c r="C85" s="9" t="str">
        <f>VLOOKUP($A85,referencia!$B$2:$Z$640,7,0)</f>
        <v>Buenos Aires</v>
      </c>
      <c r="D85" s="9" t="str">
        <f>VLOOKUP($A85,referencia!$B$2:$Z$640,17,0)</f>
        <v>no</v>
      </c>
      <c r="E85" s="9" t="str">
        <f>VLOOKUP($A85,referencia!$B$2:$Z$640,8,0)</f>
        <v>Axel Kicillof</v>
      </c>
      <c r="F85" s="9" t="str">
        <f>VLOOKUP($A85,referencia!$B$2:$Z$640,11,0)</f>
        <v>Frente de Todos</v>
      </c>
      <c r="G85" s="9" t="str">
        <f>VLOOKUP($A85,referencia!$B$2:$Z$640,10,0)</f>
        <v>Sergio Berni</v>
      </c>
      <c r="H85" s="9" t="str">
        <f>VLOOKUP($A85,referencia!$B$2:$Z$640,20,0)</f>
        <v>M</v>
      </c>
      <c r="I85" s="9">
        <f>VLOOKUP($A85,referencia!$B$2:$Z$640,21,0)</f>
        <v>0</v>
      </c>
      <c r="J85" s="9" t="str">
        <f>VLOOKUP($A85,referencia!$B$2:$Z$640,22,0)</f>
        <v>Ministerio de Seguridad</v>
      </c>
      <c r="K85" s="9">
        <f>VLOOKUP($A85,referencia!$B$2:$Z$640,23,0)</f>
        <v>0</v>
      </c>
      <c r="L85" s="21"/>
      <c r="M85" s="9"/>
    </row>
    <row r="86" spans="1:13" ht="15.75" customHeight="1">
      <c r="A86" t="s">
        <v>967</v>
      </c>
      <c r="B86" s="9">
        <f>VLOOKUP($A86,referencia!$B$2:$Z$640,6,0)</f>
        <v>1</v>
      </c>
      <c r="C86" s="9" t="str">
        <f>VLOOKUP($A86,referencia!$B$2:$Z$640,7,0)</f>
        <v>Buenos Aires</v>
      </c>
      <c r="D86" s="9" t="str">
        <f>VLOOKUP($A86,referencia!$B$2:$Z$640,17,0)</f>
        <v>no</v>
      </c>
      <c r="E86" s="9" t="str">
        <f>VLOOKUP($A86,referencia!$B$2:$Z$640,8,0)</f>
        <v>Axel Kicillof</v>
      </c>
      <c r="F86" s="9" t="str">
        <f>VLOOKUP($A86,referencia!$B$2:$Z$640,11,0)</f>
        <v>Frente de Todos</v>
      </c>
      <c r="G86" s="9" t="str">
        <f>VLOOKUP($A86,referencia!$B$2:$Z$640,10,0)</f>
        <v>Estela Díaz</v>
      </c>
      <c r="H86" s="9" t="str">
        <f>VLOOKUP($A86,referencia!$B$2:$Z$640,20,0)</f>
        <v>F</v>
      </c>
      <c r="I86" s="9">
        <f>VLOOKUP($A86,referencia!$B$2:$Z$640,21,0)</f>
        <v>1</v>
      </c>
      <c r="J86" s="9" t="str">
        <f>VLOOKUP($A86,referencia!$B$2:$Z$640,22,0)</f>
        <v>Ministerio de Mujeres, Políticas de Género y Diversidad</v>
      </c>
      <c r="K86" s="9">
        <f>VLOOKUP($A86,referencia!$B$2:$Z$640,23,0)</f>
        <v>0</v>
      </c>
      <c r="L86" s="21"/>
      <c r="M86" s="9"/>
    </row>
    <row r="87" spans="1:13" ht="15.75" customHeight="1">
      <c r="A87" t="s">
        <v>968</v>
      </c>
      <c r="B87" s="9">
        <f>VLOOKUP($A87,referencia!$B$2:$Z$640,6,0)</f>
        <v>1</v>
      </c>
      <c r="C87" s="9" t="str">
        <f>VLOOKUP($A87,referencia!$B$2:$Z$640,7,0)</f>
        <v>Buenos Aires</v>
      </c>
      <c r="D87" s="9" t="str">
        <f>VLOOKUP($A87,referencia!$B$2:$Z$640,17,0)</f>
        <v>no</v>
      </c>
      <c r="E87" s="9" t="str">
        <f>VLOOKUP($A87,referencia!$B$2:$Z$640,8,0)</f>
        <v>Axel Kicillof</v>
      </c>
      <c r="F87" s="9" t="str">
        <f>VLOOKUP($A87,referencia!$B$2:$Z$640,11,0)</f>
        <v>Frente de Todos</v>
      </c>
      <c r="G87" s="9" t="str">
        <f>VLOOKUP($A87,referencia!$B$2:$Z$640,10,0)</f>
        <v>Agustina Vila</v>
      </c>
      <c r="H87" s="9" t="str">
        <f>VLOOKUP($A87,referencia!$B$2:$Z$640,20,0)</f>
        <v>F</v>
      </c>
      <c r="I87" s="9">
        <f>VLOOKUP($A87,referencia!$B$2:$Z$640,21,0)</f>
        <v>1</v>
      </c>
      <c r="J87" s="9" t="str">
        <f>VLOOKUP($A87,referencia!$B$2:$Z$640,22,0)</f>
        <v>Dirección General de Cultura y Educación</v>
      </c>
      <c r="K87" s="9">
        <f>VLOOKUP($A87,referencia!$B$2:$Z$640,23,0)</f>
        <v>0</v>
      </c>
      <c r="L87" s="21"/>
      <c r="M87" s="9"/>
    </row>
    <row r="88" spans="1:13" ht="15.75" customHeight="1">
      <c r="A88" t="s">
        <v>952</v>
      </c>
      <c r="B88" s="9">
        <f>VLOOKUP($A88,referencia!$A$2:$Z$640,7,0)</f>
        <v>1</v>
      </c>
      <c r="C88" s="9" t="str">
        <f>VLOOKUP($A88,referencia!$A$2:$Z$640,8,0)</f>
        <v>Buenos Aires</v>
      </c>
      <c r="D88" s="9" t="str">
        <f>VLOOKUP($A88,referencia!$A$2:$Z$640,19,0)</f>
        <v>no</v>
      </c>
      <c r="E88" s="9" t="str">
        <f>VLOOKUP($A88,referencia!$A$2:$Z$640,9,0)</f>
        <v>María Eugenia Vidal</v>
      </c>
      <c r="F88" s="9" t="str">
        <f>VLOOKUP($A88,referencia!$A$2:$Z$640,12,0)</f>
        <v>Cambiemos</v>
      </c>
      <c r="G88" s="9" t="str">
        <f>VLOOKUP($A88,referencia!$A$2:$Z$640,11,0)</f>
        <v>Roberto Gigante</v>
      </c>
      <c r="H88" s="9" t="str">
        <f>VLOOKUP($A88,referencia!$A$2:$Z$640,21,0)</f>
        <v>M</v>
      </c>
      <c r="I88" s="9">
        <f>VLOOKUP($A88,referencia!$A$2:$Z$640,22,0)</f>
        <v>0</v>
      </c>
      <c r="J88" s="9" t="str">
        <f>VLOOKUP($A88,referencia!$A$2:$Z$640,23,0)</f>
        <v>Ministerio de Coordinación y Control de Gestión</v>
      </c>
      <c r="K88" s="9">
        <f>VLOOKUP($A88,referencia!$A$2:$Z$640,24,0)</f>
        <v>1</v>
      </c>
      <c r="L88" s="21"/>
      <c r="M88" s="9"/>
    </row>
    <row r="89" spans="1:13" ht="15.75" customHeight="1">
      <c r="A89" t="s">
        <v>2994</v>
      </c>
      <c r="B89" s="9">
        <f>VLOOKUP($A89,referencia!$A$2:$Z$640,7,0)</f>
        <v>1</v>
      </c>
      <c r="C89" s="9" t="str">
        <f>VLOOKUP($A89,referencia!$A$2:$Z$640,8,0)</f>
        <v>Buenos Aires</v>
      </c>
      <c r="D89" s="9" t="str">
        <f>VLOOKUP($A89,referencia!$A$2:$Z$640,19,0)</f>
        <v>no</v>
      </c>
      <c r="E89" s="9" t="str">
        <f>VLOOKUP($A89,referencia!$A$2:$Z$640,9,0)</f>
        <v>María Eugenia Vidal</v>
      </c>
      <c r="F89" s="9" t="str">
        <f>VLOOKUP($A89,referencia!$A$2:$Z$640,12,0)</f>
        <v>Cambiemos</v>
      </c>
      <c r="G89" s="9" t="str">
        <f>VLOOKUP($A89,referencia!$A$2:$Z$640,11,0)</f>
        <v>Hernán Lacunza</v>
      </c>
      <c r="H89" s="9" t="str">
        <f>VLOOKUP($A89,referencia!$A$2:$Z$640,21,0)</f>
        <v>M</v>
      </c>
      <c r="I89" s="9">
        <f>VLOOKUP($A89,referencia!$A$2:$Z$640,22,0)</f>
        <v>0</v>
      </c>
      <c r="J89" s="9" t="str">
        <f>VLOOKUP($A89,referencia!$A$2:$Z$640,23,0)</f>
        <v>Ministerio de Economía</v>
      </c>
      <c r="K89" s="9">
        <f>VLOOKUP($A89,referencia!$A$2:$Z$640,24,0)</f>
        <v>1</v>
      </c>
      <c r="L89" s="21"/>
      <c r="M89" s="9"/>
    </row>
    <row r="90" spans="1:13" ht="15.75" customHeight="1">
      <c r="A90" t="s">
        <v>2995</v>
      </c>
      <c r="B90" s="9">
        <f>VLOOKUP($A90,referencia!$A$2:$Z$640,7,0)</f>
        <v>1</v>
      </c>
      <c r="C90" s="9" t="str">
        <f>VLOOKUP($A90,referencia!$A$2:$Z$640,8,0)</f>
        <v>Buenos Aires</v>
      </c>
      <c r="D90" s="9" t="str">
        <f>VLOOKUP($A90,referencia!$A$2:$Z$640,19,0)</f>
        <v>no</v>
      </c>
      <c r="E90" s="9" t="str">
        <f>VLOOKUP($A90,referencia!$A$2:$Z$640,9,0)</f>
        <v>María Eugenia Vidal</v>
      </c>
      <c r="F90" s="9" t="str">
        <f>VLOOKUP($A90,referencia!$A$2:$Z$640,12,0)</f>
        <v>Cambiemos</v>
      </c>
      <c r="G90" s="9" t="str">
        <f>VLOOKUP($A90,referencia!$A$2:$Z$640,11,0)</f>
        <v>Cristian Ritondo</v>
      </c>
      <c r="H90" s="9" t="str">
        <f>VLOOKUP($A90,referencia!$A$2:$Z$640,21,0)</f>
        <v>M</v>
      </c>
      <c r="I90" s="9">
        <f>VLOOKUP($A90,referencia!$A$2:$Z$640,22,0)</f>
        <v>0</v>
      </c>
      <c r="J90" s="9" t="str">
        <f>VLOOKUP($A90,referencia!$A$2:$Z$640,23,0)</f>
        <v>Ministerio de Seguridad</v>
      </c>
      <c r="K90" s="9">
        <f>VLOOKUP($A90,referencia!$A$2:$Z$640,24,0)</f>
        <v>0</v>
      </c>
      <c r="L90" s="21"/>
      <c r="M90" s="9"/>
    </row>
    <row r="91" spans="1:13" ht="15.75" customHeight="1">
      <c r="A91" t="s">
        <v>1797</v>
      </c>
      <c r="B91" s="9">
        <f>VLOOKUP($A91,referencia!$A$2:$Z$640,7,0)</f>
        <v>1</v>
      </c>
      <c r="C91" s="9" t="str">
        <f>VLOOKUP($A91,referencia!$A$2:$Z$640,8,0)</f>
        <v>Buenos Aires</v>
      </c>
      <c r="D91" s="9" t="str">
        <f>VLOOKUP($A91,referencia!$A$2:$Z$640,19,0)</f>
        <v>no</v>
      </c>
      <c r="E91" s="9" t="str">
        <f>VLOOKUP($A91,referencia!$A$2:$Z$640,9,0)</f>
        <v>María Eugenia Vidal</v>
      </c>
      <c r="F91" s="9" t="str">
        <f>VLOOKUP($A91,referencia!$A$2:$Z$640,12,0)</f>
        <v>Cambiemos</v>
      </c>
      <c r="G91" s="9" t="str">
        <f>VLOOKUP($A91,referencia!$A$2:$Z$640,11,0)</f>
        <v>Edgardo Cenzón</v>
      </c>
      <c r="H91" s="9" t="str">
        <f>VLOOKUP($A91,referencia!$A$2:$Z$640,21,0)</f>
        <v>M</v>
      </c>
      <c r="I91" s="9">
        <f>VLOOKUP($A91,referencia!$A$2:$Z$640,22,0)</f>
        <v>0</v>
      </c>
      <c r="J91" s="9" t="str">
        <f>VLOOKUP($A91,referencia!$A$2:$Z$640,23,0)</f>
        <v>Ministerio de Infraestructura, Planificación, Obras y Servicios Públicos</v>
      </c>
      <c r="K91" s="9">
        <f>VLOOKUP($A91,referencia!$A$2:$Z$640,24,0)</f>
        <v>1</v>
      </c>
      <c r="L91" s="21"/>
      <c r="M91" s="9"/>
    </row>
    <row r="92" spans="1:13" ht="15.75" customHeight="1">
      <c r="A92" t="s">
        <v>2996</v>
      </c>
      <c r="B92" s="9">
        <f>VLOOKUP($A92,referencia!$A$2:$Z$640,7,0)</f>
        <v>1</v>
      </c>
      <c r="C92" s="9" t="str">
        <f>VLOOKUP($A92,referencia!$A$2:$Z$640,8,0)</f>
        <v>Buenos Aires</v>
      </c>
      <c r="D92" s="9" t="str">
        <f>VLOOKUP($A92,referencia!$A$2:$Z$640,19,0)</f>
        <v>no</v>
      </c>
      <c r="E92" s="9" t="str">
        <f>VLOOKUP($A92,referencia!$A$2:$Z$640,9,0)</f>
        <v>María Eugenia Vidal</v>
      </c>
      <c r="F92" s="9" t="str">
        <f>VLOOKUP($A92,referencia!$A$2:$Z$640,12,0)</f>
        <v>Cambiemos</v>
      </c>
      <c r="G92" s="9" t="str">
        <f>VLOOKUP($A92,referencia!$A$2:$Z$640,11,0)</f>
        <v>Alejandro Finocchiaro</v>
      </c>
      <c r="H92" s="9" t="str">
        <f>VLOOKUP($A92,referencia!$A$2:$Z$640,21,0)</f>
        <v>M</v>
      </c>
      <c r="I92" s="9">
        <f>VLOOKUP($A92,referencia!$A$2:$Z$640,22,0)</f>
        <v>0</v>
      </c>
      <c r="J92" s="9" t="str">
        <f>VLOOKUP($A92,referencia!$A$2:$Z$640,23,0)</f>
        <v>Ministerio de Educación</v>
      </c>
      <c r="K92" s="9">
        <f>VLOOKUP($A92,referencia!$A$2:$Z$640,24,0)</f>
        <v>0</v>
      </c>
      <c r="L92" s="21"/>
      <c r="M92" s="9"/>
    </row>
    <row r="93" spans="1:13" ht="15.75" customHeight="1">
      <c r="A93" t="s">
        <v>1799</v>
      </c>
      <c r="B93" s="9">
        <f>VLOOKUP($A93,referencia!$A$2:$Z$640,7,0)</f>
        <v>1</v>
      </c>
      <c r="C93" s="9" t="str">
        <f>VLOOKUP($A93,referencia!$A$2:$Z$640,8,0)</f>
        <v>Buenos Aires</v>
      </c>
      <c r="D93" s="9" t="str">
        <f>VLOOKUP($A93,referencia!$A$2:$Z$640,19,0)</f>
        <v>no</v>
      </c>
      <c r="E93" s="9" t="str">
        <f>VLOOKUP($A93,referencia!$A$2:$Z$640,9,0)</f>
        <v>María Eugenia Vidal</v>
      </c>
      <c r="F93" s="9" t="str">
        <f>VLOOKUP($A93,referencia!$A$2:$Z$640,12,0)</f>
        <v>Cambiemos</v>
      </c>
      <c r="G93" s="9" t="str">
        <f>VLOOKUP($A93,referencia!$A$2:$Z$640,11,0)</f>
        <v>Carlos Alberto Mahiques</v>
      </c>
      <c r="H93" s="9" t="str">
        <f>VLOOKUP($A93,referencia!$A$2:$Z$640,21,0)</f>
        <v>M</v>
      </c>
      <c r="I93" s="9">
        <f>VLOOKUP($A93,referencia!$A$2:$Z$640,22,0)</f>
        <v>0</v>
      </c>
      <c r="J93" s="9" t="str">
        <f>VLOOKUP($A93,referencia!$A$2:$Z$640,23,0)</f>
        <v>Ministerio de Justicia</v>
      </c>
      <c r="K93" s="9">
        <f>VLOOKUP($A93,referencia!$A$2:$Z$640,24,0)</f>
        <v>1</v>
      </c>
      <c r="L93" s="21"/>
      <c r="M93" s="9"/>
    </row>
    <row r="94" spans="1:13" ht="15.75" customHeight="1">
      <c r="A94" t="s">
        <v>2997</v>
      </c>
      <c r="B94" s="9">
        <f>VLOOKUP($A94,referencia!$A$2:$Z$640,7,0)</f>
        <v>1</v>
      </c>
      <c r="C94" s="9" t="str">
        <f>VLOOKUP($A94,referencia!$A$2:$Z$640,8,0)</f>
        <v>Buenos Aires</v>
      </c>
      <c r="D94" s="9" t="str">
        <f>VLOOKUP($A94,referencia!$A$2:$Z$640,19,0)</f>
        <v>no</v>
      </c>
      <c r="E94" s="9" t="str">
        <f>VLOOKUP($A94,referencia!$A$2:$Z$640,9,0)</f>
        <v>María Eugenia Vidal</v>
      </c>
      <c r="F94" s="9" t="str">
        <f>VLOOKUP($A94,referencia!$A$2:$Z$640,12,0)</f>
        <v>Cambiemos</v>
      </c>
      <c r="G94" s="9" t="str">
        <f>VLOOKUP($A94,referencia!$A$2:$Z$640,11,0)</f>
        <v>Leonardo Sarquis</v>
      </c>
      <c r="H94" s="9" t="str">
        <f>VLOOKUP($A94,referencia!$A$2:$Z$640,21,0)</f>
        <v>M</v>
      </c>
      <c r="I94" s="9">
        <f>VLOOKUP($A94,referencia!$A$2:$Z$640,22,0)</f>
        <v>0</v>
      </c>
      <c r="J94" s="9" t="str">
        <f>VLOOKUP($A94,referencia!$A$2:$Z$640,23,0)</f>
        <v>Ministerio de Asuntos Agrarios</v>
      </c>
      <c r="K94" s="9">
        <f>VLOOKUP($A94,referencia!$A$2:$Z$640,24,0)</f>
        <v>0</v>
      </c>
      <c r="L94" s="21"/>
      <c r="M94" s="9"/>
    </row>
    <row r="95" spans="1:13" ht="15.75" customHeight="1">
      <c r="A95" t="s">
        <v>2998</v>
      </c>
      <c r="B95" s="9">
        <f>VLOOKUP($A95,referencia!$A$2:$Z$640,7,0)</f>
        <v>1</v>
      </c>
      <c r="C95" s="9" t="str">
        <f>VLOOKUP($A95,referencia!$A$2:$Z$640,8,0)</f>
        <v>Buenos Aires</v>
      </c>
      <c r="D95" s="9" t="str">
        <f>VLOOKUP($A95,referencia!$A$2:$Z$640,19,0)</f>
        <v>no</v>
      </c>
      <c r="E95" s="9" t="str">
        <f>VLOOKUP($A95,referencia!$A$2:$Z$640,9,0)</f>
        <v>María Eugenia Vidal</v>
      </c>
      <c r="F95" s="9" t="str">
        <f>VLOOKUP($A95,referencia!$A$2:$Z$640,12,0)</f>
        <v>Cambiemos</v>
      </c>
      <c r="G95" s="9" t="str">
        <f>VLOOKUP($A95,referencia!$A$2:$Z$640,11,0)</f>
        <v>Santiago López Medrano</v>
      </c>
      <c r="H95" s="9" t="str">
        <f>VLOOKUP($A95,referencia!$A$2:$Z$640,21,0)</f>
        <v>M</v>
      </c>
      <c r="I95" s="9">
        <f>VLOOKUP($A95,referencia!$A$2:$Z$640,22,0)</f>
        <v>0</v>
      </c>
      <c r="J95" s="9" t="str">
        <f>VLOOKUP($A95,referencia!$A$2:$Z$640,23,0)</f>
        <v>Ministerio de Desarrollo Social</v>
      </c>
      <c r="K95" s="9">
        <f>VLOOKUP($A95,referencia!$A$2:$Z$640,24,0)</f>
        <v>0</v>
      </c>
      <c r="L95" s="21"/>
      <c r="M95" s="9"/>
    </row>
    <row r="96" spans="1:13" ht="15.75" customHeight="1">
      <c r="A96" t="s">
        <v>2999</v>
      </c>
      <c r="B96" s="9">
        <f>VLOOKUP($A96,referencia!$A$2:$Z$640,7,0)</f>
        <v>1</v>
      </c>
      <c r="C96" s="9" t="str">
        <f>VLOOKUP($A96,referencia!$A$2:$Z$640,8,0)</f>
        <v>Buenos Aires</v>
      </c>
      <c r="D96" s="9" t="str">
        <f>VLOOKUP($A96,referencia!$A$2:$Z$640,19,0)</f>
        <v>no</v>
      </c>
      <c r="E96" s="9" t="str">
        <f>VLOOKUP($A96,referencia!$A$2:$Z$640,9,0)</f>
        <v>María Eugenia Vidal</v>
      </c>
      <c r="F96" s="9" t="str">
        <f>VLOOKUP($A96,referencia!$A$2:$Z$640,12,0)</f>
        <v>Cambiemos</v>
      </c>
      <c r="G96" s="9" t="str">
        <f>VLOOKUP($A96,referencia!$A$2:$Z$640,11,0)</f>
        <v>Zulma Ortíz</v>
      </c>
      <c r="H96" s="9" t="str">
        <f>VLOOKUP($A96,referencia!$A$2:$Z$640,21,0)</f>
        <v>F</v>
      </c>
      <c r="I96" s="9">
        <f>VLOOKUP($A96,referencia!$A$2:$Z$640,22,0)</f>
        <v>1</v>
      </c>
      <c r="J96" s="9" t="str">
        <f>VLOOKUP($A96,referencia!$A$2:$Z$640,23,0)</f>
        <v>Ministerio de Salud</v>
      </c>
      <c r="K96" s="9">
        <f>VLOOKUP($A96,referencia!$A$2:$Z$640,24,0)</f>
        <v>0</v>
      </c>
      <c r="L96" s="21"/>
      <c r="M96" s="9"/>
    </row>
    <row r="97" spans="1:13" ht="15.75" customHeight="1">
      <c r="A97" t="s">
        <v>2103</v>
      </c>
      <c r="B97" s="9">
        <f>VLOOKUP($A97,referencia!$A$2:$Z$640,7,0)</f>
        <v>1</v>
      </c>
      <c r="C97" s="9" t="str">
        <f>VLOOKUP($A97,referencia!$A$2:$Z$640,8,0)</f>
        <v>Buenos Aires</v>
      </c>
      <c r="D97" s="9" t="str">
        <f>VLOOKUP($A97,referencia!$A$2:$Z$640,19,0)</f>
        <v>no</v>
      </c>
      <c r="E97" s="9" t="str">
        <f>VLOOKUP($A97,referencia!$A$2:$Z$640,9,0)</f>
        <v>María Eugenia Vidal</v>
      </c>
      <c r="F97" s="9" t="str">
        <f>VLOOKUP($A97,referencia!$A$2:$Z$640,12,0)</f>
        <v>Cambiemos</v>
      </c>
      <c r="G97" s="9" t="str">
        <f>VLOOKUP($A97,referencia!$A$2:$Z$640,11,0)</f>
        <v>Jorge Elustondo</v>
      </c>
      <c r="H97" s="9" t="str">
        <f>VLOOKUP($A97,referencia!$A$2:$Z$640,21,0)</f>
        <v>M</v>
      </c>
      <c r="I97" s="9">
        <f>VLOOKUP($A97,referencia!$A$2:$Z$640,22,0)</f>
        <v>0</v>
      </c>
      <c r="J97" s="9" t="str">
        <f>VLOOKUP($A97,referencia!$A$2:$Z$640,23,0)</f>
        <v>Ministerio de Producción</v>
      </c>
      <c r="K97" s="9">
        <f>VLOOKUP($A97,referencia!$A$2:$Z$640,24,0)</f>
        <v>1</v>
      </c>
      <c r="L97" s="21"/>
      <c r="M97" s="9"/>
    </row>
    <row r="98" spans="1:13" ht="15.75" customHeight="1">
      <c r="A98" t="s">
        <v>3000</v>
      </c>
      <c r="B98" s="9">
        <f>VLOOKUP($A98,referencia!$A$2:$Z$640,7,0)</f>
        <v>1</v>
      </c>
      <c r="C98" s="9" t="str">
        <f>VLOOKUP($A98,referencia!$A$2:$Z$640,8,0)</f>
        <v>Buenos Aires</v>
      </c>
      <c r="D98" s="9" t="str">
        <f>VLOOKUP($A98,referencia!$A$2:$Z$640,19,0)</f>
        <v>no</v>
      </c>
      <c r="E98" s="9" t="str">
        <f>VLOOKUP($A98,referencia!$A$2:$Z$640,9,0)</f>
        <v>María Eugenia Vidal</v>
      </c>
      <c r="F98" s="9" t="str">
        <f>VLOOKUP($A98,referencia!$A$2:$Z$640,12,0)</f>
        <v>Cambiemos</v>
      </c>
      <c r="G98" s="9" t="str">
        <f>VLOOKUP($A98,referencia!$A$2:$Z$640,11,0)</f>
        <v>Marcelo Villegas</v>
      </c>
      <c r="H98" s="9" t="str">
        <f>VLOOKUP($A98,referencia!$A$2:$Z$640,21,0)</f>
        <v>M</v>
      </c>
      <c r="I98" s="9">
        <f>VLOOKUP($A98,referencia!$A$2:$Z$640,22,0)</f>
        <v>0</v>
      </c>
      <c r="J98" s="9" t="str">
        <f>VLOOKUP($A98,referencia!$A$2:$Z$640,23,0)</f>
        <v>Ministerio de Trabajo</v>
      </c>
      <c r="K98" s="9">
        <f>VLOOKUP($A98,referencia!$A$2:$Z$640,24,0)</f>
        <v>0</v>
      </c>
      <c r="L98" s="21"/>
      <c r="M98" s="9"/>
    </row>
    <row r="99" spans="1:13" ht="15.75" customHeight="1">
      <c r="A99" t="s">
        <v>953</v>
      </c>
      <c r="B99" s="9">
        <f>VLOOKUP($A99,referencia!$A$2:$Z$640,7,0)</f>
        <v>1</v>
      </c>
      <c r="C99" s="9" t="str">
        <f>VLOOKUP($A99,referencia!$A$2:$Z$640,8,0)</f>
        <v>Buenos Aires</v>
      </c>
      <c r="D99" s="9" t="str">
        <f>VLOOKUP($A99,referencia!$A$2:$Z$640,19,0)</f>
        <v>no</v>
      </c>
      <c r="E99" s="9" t="str">
        <f>VLOOKUP($A99,referencia!$A$2:$Z$640,9,0)</f>
        <v>María Eugenia Vidal</v>
      </c>
      <c r="F99" s="9" t="str">
        <f>VLOOKUP($A99,referencia!$A$2:$Z$640,12,0)</f>
        <v>Cambiemos</v>
      </c>
      <c r="G99" s="9" t="str">
        <f>VLOOKUP($A99,referencia!$A$2:$Z$640,11,0)</f>
        <v>Federico Salvai</v>
      </c>
      <c r="H99" s="9" t="str">
        <f>VLOOKUP($A99,referencia!$A$2:$Z$640,21,0)</f>
        <v>M</v>
      </c>
      <c r="I99" s="9">
        <f>VLOOKUP($A99,referencia!$A$2:$Z$640,22,0)</f>
        <v>0</v>
      </c>
      <c r="J99" s="9" t="str">
        <f>VLOOKUP($A99,referencia!$A$2:$Z$640,23,0)</f>
        <v>Ministerio de Gobierno</v>
      </c>
      <c r="K99" s="9">
        <f>VLOOKUP($A99,referencia!$A$2:$Z$640,24,0)</f>
        <v>0</v>
      </c>
      <c r="L99" s="21"/>
      <c r="M99" s="14"/>
    </row>
    <row r="100" spans="1:13" ht="15.75" customHeight="1">
      <c r="A100" t="s">
        <v>949</v>
      </c>
      <c r="B100" s="9">
        <f>VLOOKUP($A100,referencia!$A$2:$Z$640,7,0)</f>
        <v>1</v>
      </c>
      <c r="C100" s="9" t="str">
        <f>VLOOKUP($A100,referencia!$A$2:$Z$640,8,0)</f>
        <v>Buenos Aires</v>
      </c>
      <c r="D100" s="9" t="str">
        <f>VLOOKUP($A100,referencia!$A$2:$Z$640,19,0)</f>
        <v>no</v>
      </c>
      <c r="E100" s="9" t="str">
        <f>VLOOKUP($A100,referencia!$A$2:$Z$640,9,0)</f>
        <v>María Eugenia Vidal</v>
      </c>
      <c r="F100" s="9" t="str">
        <f>VLOOKUP($A100,referencia!$A$2:$Z$640,12,0)</f>
        <v>Cambiemos</v>
      </c>
      <c r="G100" s="9" t="str">
        <f>VLOOKUP($A100,referencia!$A$2:$Z$640,11,0)</f>
        <v>Gustavo Ferrari</v>
      </c>
      <c r="H100" s="9" t="str">
        <f>VLOOKUP($A100,referencia!$A$2:$Z$640,21,0)</f>
        <v>M</v>
      </c>
      <c r="I100" s="9">
        <f>VLOOKUP($A100,referencia!$A$2:$Z$640,22,0)</f>
        <v>0</v>
      </c>
      <c r="J100" s="9" t="str">
        <f>VLOOKUP($A100,referencia!$A$2:$Z$640,23,0)</f>
        <v>Ministerio de Justicia</v>
      </c>
      <c r="K100" s="9">
        <f>VLOOKUP($A100,referencia!$A$2:$Z$640,24,0)</f>
        <v>0</v>
      </c>
      <c r="L100" s="21"/>
      <c r="M100" s="14"/>
    </row>
    <row r="101" spans="1:13" ht="15.75" customHeight="1">
      <c r="A101" t="s">
        <v>950</v>
      </c>
      <c r="B101" s="9">
        <f>VLOOKUP($A101,referencia!$A$2:$Z$640,7,0)</f>
        <v>1</v>
      </c>
      <c r="C101" s="9" t="str">
        <f>VLOOKUP($A101,referencia!$A$2:$Z$640,8,0)</f>
        <v>Buenos Aires</v>
      </c>
      <c r="D101" s="9" t="str">
        <f>VLOOKUP($A101,referencia!$A$2:$Z$640,19,0)</f>
        <v>no</v>
      </c>
      <c r="E101" s="9" t="str">
        <f>VLOOKUP($A101,referencia!$A$2:$Z$640,9,0)</f>
        <v>María Eugenia Vidal</v>
      </c>
      <c r="F101" s="9" t="str">
        <f>VLOOKUP($A101,referencia!$A$2:$Z$640,12,0)</f>
        <v>Cambiemos</v>
      </c>
      <c r="G101" s="9" t="str">
        <f>VLOOKUP($A101,referencia!$A$2:$Z$640,11,0)</f>
        <v>Javier Tizado</v>
      </c>
      <c r="H101" s="9" t="str">
        <f>VLOOKUP($A101,referencia!$A$2:$Z$640,21,0)</f>
        <v>M</v>
      </c>
      <c r="I101" s="9">
        <f>VLOOKUP($A101,referencia!$A$2:$Z$640,22,0)</f>
        <v>0</v>
      </c>
      <c r="J101" s="9" t="str">
        <f>VLOOKUP($A101,referencia!$A$2:$Z$640,23,0)</f>
        <v>Ministerio de Producción</v>
      </c>
      <c r="K101" s="9">
        <f>VLOOKUP($A101,referencia!$A$2:$Z$640,24,0)</f>
        <v>0</v>
      </c>
      <c r="L101" s="21"/>
      <c r="M101" s="14"/>
    </row>
    <row r="102" spans="1:13" ht="15.75" customHeight="1">
      <c r="A102" t="s">
        <v>951</v>
      </c>
      <c r="B102" s="9">
        <f>VLOOKUP($A102,referencia!$A$2:$Z$640,7,0)</f>
        <v>1</v>
      </c>
      <c r="C102" s="9" t="str">
        <f>VLOOKUP($A102,referencia!$A$2:$Z$640,8,0)</f>
        <v>Buenos Aires</v>
      </c>
      <c r="D102" s="9" t="str">
        <f>VLOOKUP($A102,referencia!$A$2:$Z$640,19,0)</f>
        <v>no</v>
      </c>
      <c r="E102" s="9" t="str">
        <f>VLOOKUP($A102,referencia!$A$2:$Z$640,9,0)</f>
        <v>María Eugenia Vidal</v>
      </c>
      <c r="F102" s="9" t="str">
        <f>VLOOKUP($A102,referencia!$A$2:$Z$640,12,0)</f>
        <v>Cambiemos</v>
      </c>
      <c r="G102" s="9" t="str">
        <f>VLOOKUP($A102,referencia!$A$2:$Z$640,11,0)</f>
        <v>Damián Bonari</v>
      </c>
      <c r="H102" s="9" t="str">
        <f>VLOOKUP($A102,referencia!$A$2:$Z$640,21,0)</f>
        <v>M</v>
      </c>
      <c r="I102" s="9">
        <f>VLOOKUP($A102,referencia!$A$2:$Z$640,22,0)</f>
        <v>0</v>
      </c>
      <c r="J102" s="9" t="str">
        <f>VLOOKUP($A102,referencia!$A$2:$Z$640,23,0)</f>
        <v>Ministerio de Economía</v>
      </c>
      <c r="K102" s="9">
        <f>VLOOKUP($A102,referencia!$A$2:$Z$640,24,0)</f>
        <v>0</v>
      </c>
      <c r="L102" s="21"/>
      <c r="M102" s="14"/>
    </row>
    <row r="103" spans="1:13" ht="15.75" customHeight="1">
      <c r="A103" t="s">
        <v>952</v>
      </c>
      <c r="B103" s="9">
        <f>VLOOKUP($A103,referencia!$A$2:$Z$640,7,0)</f>
        <v>1</v>
      </c>
      <c r="C103" s="9" t="str">
        <f>VLOOKUP($A103,referencia!$A$2:$Z$640,8,0)</f>
        <v>Buenos Aires</v>
      </c>
      <c r="D103" s="9" t="str">
        <f>VLOOKUP($A103,referencia!$A$2:$Z$640,19,0)</f>
        <v>no</v>
      </c>
      <c r="E103" s="9" t="str">
        <f>VLOOKUP($A103,referencia!$A$2:$Z$640,9,0)</f>
        <v>María Eugenia Vidal</v>
      </c>
      <c r="F103" s="9" t="str">
        <f>VLOOKUP($A103,referencia!$A$2:$Z$640,12,0)</f>
        <v>Cambiemos</v>
      </c>
      <c r="G103" s="9" t="str">
        <f>VLOOKUP($A103,referencia!$A$2:$Z$640,11,0)</f>
        <v>Roberto Gigante</v>
      </c>
      <c r="H103" s="9" t="str">
        <f>VLOOKUP($A103,referencia!$A$2:$Z$640,21,0)</f>
        <v>M</v>
      </c>
      <c r="I103" s="9">
        <f>VLOOKUP($A103,referencia!$A$2:$Z$640,22,0)</f>
        <v>0</v>
      </c>
      <c r="J103" s="9" t="str">
        <f>VLOOKUP($A103,referencia!$A$2:$Z$640,23,0)</f>
        <v>Ministerio de Coordinación y Control de Gestión</v>
      </c>
      <c r="K103" s="9">
        <f>VLOOKUP($A103,referencia!$A$2:$Z$640,24,0)</f>
        <v>1</v>
      </c>
      <c r="L103" s="21"/>
      <c r="M103" s="14"/>
    </row>
    <row r="104" spans="1:13" ht="15.75" customHeight="1">
      <c r="A104" t="s">
        <v>953</v>
      </c>
      <c r="B104" s="9">
        <f>VLOOKUP($A104,referencia!$A$2:$Z$640,7,0)</f>
        <v>1</v>
      </c>
      <c r="C104" s="9" t="str">
        <f>VLOOKUP($A104,referencia!$A$2:$Z$640,8,0)</f>
        <v>Buenos Aires</v>
      </c>
      <c r="D104" s="9" t="str">
        <f>VLOOKUP($A104,referencia!$A$2:$Z$640,19,0)</f>
        <v>no</v>
      </c>
      <c r="E104" s="9" t="str">
        <f>VLOOKUP($A104,referencia!$A$2:$Z$640,9,0)</f>
        <v>María Eugenia Vidal</v>
      </c>
      <c r="F104" s="9" t="str">
        <f>VLOOKUP($A104,referencia!$A$2:$Z$640,12,0)</f>
        <v>Cambiemos</v>
      </c>
      <c r="G104" s="9" t="str">
        <f>VLOOKUP($A104,referencia!$A$2:$Z$640,11,0)</f>
        <v>Federico Salvai</v>
      </c>
      <c r="H104" s="9" t="str">
        <f>VLOOKUP($A104,referencia!$A$2:$Z$640,21,0)</f>
        <v>M</v>
      </c>
      <c r="I104" s="9">
        <f>VLOOKUP($A104,referencia!$A$2:$Z$640,22,0)</f>
        <v>0</v>
      </c>
      <c r="J104" s="9" t="str">
        <f>VLOOKUP($A104,referencia!$A$2:$Z$640,23,0)</f>
        <v>Ministerio de Gobierno</v>
      </c>
      <c r="K104" s="9">
        <f>VLOOKUP($A104,referencia!$A$2:$Z$640,24,0)</f>
        <v>0</v>
      </c>
      <c r="L104" s="21"/>
      <c r="M104" s="14"/>
    </row>
    <row r="105" spans="1:13" ht="15.75" customHeight="1">
      <c r="A105" t="s">
        <v>954</v>
      </c>
      <c r="B105" s="9">
        <f>VLOOKUP($A105,referencia!$A$2:$Z$640,7,0)</f>
        <v>1</v>
      </c>
      <c r="C105" s="9" t="str">
        <f>VLOOKUP($A105,referencia!$A$2:$Z$640,8,0)</f>
        <v>Buenos Aires</v>
      </c>
      <c r="D105" s="9" t="str">
        <f>VLOOKUP($A105,referencia!$A$2:$Z$640,19,0)</f>
        <v>no</v>
      </c>
      <c r="E105" s="9" t="str">
        <f>VLOOKUP($A105,referencia!$A$2:$Z$640,9,0)</f>
        <v>María Eugenia Vidal</v>
      </c>
      <c r="F105" s="9" t="str">
        <f>VLOOKUP($A105,referencia!$A$2:$Z$640,12,0)</f>
        <v>Cambiemos</v>
      </c>
      <c r="G105" s="9" t="str">
        <f>VLOOKUP($A105,referencia!$A$2:$Z$640,11,0)</f>
        <v>Joaquín De la Torre</v>
      </c>
      <c r="H105" s="9" t="str">
        <f>VLOOKUP($A105,referencia!$A$2:$Z$640,21,0)</f>
        <v>M</v>
      </c>
      <c r="I105" s="9">
        <f>VLOOKUP($A105,referencia!$A$2:$Z$640,22,0)</f>
        <v>0</v>
      </c>
      <c r="J105" s="9" t="str">
        <f>VLOOKUP($A105,referencia!$A$2:$Z$640,23,0)</f>
        <v>Ministerio de Gobierno</v>
      </c>
      <c r="K105" s="9">
        <f>VLOOKUP($A105,referencia!$A$2:$Z$640,24,0)</f>
        <v>0</v>
      </c>
      <c r="L105" s="21"/>
      <c r="M105" s="14"/>
    </row>
    <row r="106" spans="1:13" ht="15.75" customHeight="1">
      <c r="A106" t="s">
        <v>3001</v>
      </c>
      <c r="B106" s="9">
        <f>VLOOKUP($A106,referencia!$A$2:$Z$640,7,0)</f>
        <v>1</v>
      </c>
      <c r="C106" s="9" t="str">
        <f>VLOOKUP($A106,referencia!$A$2:$Z$640,8,0)</f>
        <v>Buenos Aires</v>
      </c>
      <c r="D106" s="9">
        <f>VLOOKUP($A106,referencia!$A$2:$Z$640,19,0)</f>
        <v>2020</v>
      </c>
      <c r="E106" s="9" t="str">
        <f>VLOOKUP($A106,referencia!$A$2:$Z$640,9,0)</f>
        <v>Axel Kicillof</v>
      </c>
      <c r="F106" s="9" t="str">
        <f>VLOOKUP($A106,referencia!$A$2:$Z$640,12,0)</f>
        <v>Frente de Todos</v>
      </c>
      <c r="G106" s="9" t="str">
        <f>VLOOKUP($A106,referencia!$A$2:$Z$640,11,0)</f>
        <v>Agustín Pablo Simone</v>
      </c>
      <c r="H106" s="9" t="str">
        <f>VLOOKUP($A106,referencia!$A$2:$Z$640,21,0)</f>
        <v>M</v>
      </c>
      <c r="I106" s="9">
        <f>VLOOKUP($A106,referencia!$A$2:$Z$640,22,0)</f>
        <v>0</v>
      </c>
      <c r="J106" s="9" t="str">
        <f>VLOOKUP($A106,referencia!$A$2:$Z$640,23,0)</f>
        <v>Ministerio de Infraestructura y Servicios Públicos</v>
      </c>
      <c r="K106" s="9">
        <f>VLOOKUP($A106,referencia!$A$2:$Z$640,24,0)</f>
        <v>0</v>
      </c>
      <c r="L106" s="21"/>
      <c r="M106" s="14"/>
    </row>
    <row r="107" spans="1:13" ht="15.75" customHeight="1">
      <c r="A107" t="s">
        <v>3002</v>
      </c>
      <c r="B107" s="9">
        <f>VLOOKUP($A107,referencia!$A$2:$Z$640,7,0)</f>
        <v>1</v>
      </c>
      <c r="C107" s="9" t="str">
        <f>VLOOKUP($A107,referencia!$A$2:$Z$640,8,0)</f>
        <v>Buenos Aires</v>
      </c>
      <c r="D107" s="9">
        <f>VLOOKUP($A107,referencia!$A$2:$Z$640,19,0)</f>
        <v>2020</v>
      </c>
      <c r="E107" s="9" t="str">
        <f>VLOOKUP($A107,referencia!$A$2:$Z$640,9,0)</f>
        <v>Axel Kicillof</v>
      </c>
      <c r="F107" s="9" t="str">
        <f>VLOOKUP($A107,referencia!$A$2:$Z$640,12,0)</f>
        <v>Frente de Todos</v>
      </c>
      <c r="G107" s="9" t="str">
        <f>VLOOKUP($A107,referencia!$A$2:$Z$640,11,0)</f>
        <v>María Teresa García</v>
      </c>
      <c r="H107" s="9" t="str">
        <f>VLOOKUP($A107,referencia!$A$2:$Z$640,21,0)</f>
        <v>F</v>
      </c>
      <c r="I107" s="9">
        <f>VLOOKUP($A107,referencia!$A$2:$Z$640,22,0)</f>
        <v>1</v>
      </c>
      <c r="J107" s="9" t="str">
        <f>VLOOKUP($A107,referencia!$A$2:$Z$640,23,0)</f>
        <v>Ministerio de Gobierno</v>
      </c>
      <c r="K107" s="9">
        <f>VLOOKUP($A107,referencia!$A$2:$Z$640,24,0)</f>
        <v>0</v>
      </c>
      <c r="L107" s="21"/>
      <c r="M107" s="14"/>
    </row>
    <row r="108" spans="1:13" ht="15.75" customHeight="1">
      <c r="A108" t="s">
        <v>3003</v>
      </c>
      <c r="B108" s="9">
        <f>VLOOKUP($A108,referencia!$A$2:$Z$640,7,0)</f>
        <v>1</v>
      </c>
      <c r="C108" s="9" t="str">
        <f>VLOOKUP($A108,referencia!$A$2:$Z$640,8,0)</f>
        <v>Buenos Aires</v>
      </c>
      <c r="D108" s="9">
        <f>VLOOKUP($A108,referencia!$A$2:$Z$640,19,0)</f>
        <v>2020</v>
      </c>
      <c r="E108" s="9" t="str">
        <f>VLOOKUP($A108,referencia!$A$2:$Z$640,9,0)</f>
        <v>Axel Kicillof</v>
      </c>
      <c r="F108" s="9" t="str">
        <f>VLOOKUP($A108,referencia!$A$2:$Z$640,12,0)</f>
        <v>Frente de Todos</v>
      </c>
      <c r="G108" s="9" t="str">
        <f>VLOOKUP($A108,referencia!$A$2:$Z$640,11,0)</f>
        <v>Daniel G. Gollan</v>
      </c>
      <c r="H108" s="9" t="str">
        <f>VLOOKUP($A108,referencia!$A$2:$Z$640,21,0)</f>
        <v>M</v>
      </c>
      <c r="I108" s="9">
        <f>VLOOKUP($A108,referencia!$A$2:$Z$640,22,0)</f>
        <v>0</v>
      </c>
      <c r="J108" s="9" t="str">
        <f>VLOOKUP($A108,referencia!$A$2:$Z$640,23,0)</f>
        <v>Ministerio de Salud</v>
      </c>
      <c r="K108" s="9">
        <f>VLOOKUP($A108,referencia!$A$2:$Z$640,24,0)</f>
        <v>0</v>
      </c>
      <c r="L108" s="21"/>
      <c r="M108" s="14"/>
    </row>
    <row r="109" spans="1:13" ht="15.75" customHeight="1">
      <c r="A109" t="s">
        <v>3004</v>
      </c>
      <c r="B109" s="9">
        <f>VLOOKUP($A109,referencia!$A$2:$Z$640,7,0)</f>
        <v>1</v>
      </c>
      <c r="C109" s="9" t="str">
        <f>VLOOKUP($A109,referencia!$A$2:$Z$640,8,0)</f>
        <v>Buenos Aires</v>
      </c>
      <c r="D109" s="9">
        <f>VLOOKUP($A109,referencia!$A$2:$Z$640,19,0)</f>
        <v>2020</v>
      </c>
      <c r="E109" s="9" t="str">
        <f>VLOOKUP($A109,referencia!$A$2:$Z$640,9,0)</f>
        <v>Axel Kicillof</v>
      </c>
      <c r="F109" s="9" t="str">
        <f>VLOOKUP($A109,referencia!$A$2:$Z$640,12,0)</f>
        <v>Frente de Todos</v>
      </c>
      <c r="G109" s="9" t="str">
        <f>VLOOKUP($A109,referencia!$A$2:$Z$640,11,0)</f>
        <v>Andrés Larroque</v>
      </c>
      <c r="H109" s="9" t="str">
        <f>VLOOKUP($A109,referencia!$A$2:$Z$640,21,0)</f>
        <v>M</v>
      </c>
      <c r="I109" s="9">
        <f>VLOOKUP($A109,referencia!$A$2:$Z$640,22,0)</f>
        <v>0</v>
      </c>
      <c r="J109" s="9" t="str">
        <f>VLOOKUP($A109,referencia!$A$2:$Z$640,23,0)</f>
        <v>Ministerio de Desarrollo de la Comunidad</v>
      </c>
      <c r="K109" s="9">
        <f>VLOOKUP($A109,referencia!$A$2:$Z$640,24,0)</f>
        <v>0</v>
      </c>
      <c r="L109" s="21"/>
      <c r="M109" s="14"/>
    </row>
    <row r="110" spans="1:13" ht="15.75" customHeight="1">
      <c r="A110" t="s">
        <v>3005</v>
      </c>
      <c r="B110" s="9">
        <f>VLOOKUP($A110,referencia!$A$2:$Z$640,7,0)</f>
        <v>1</v>
      </c>
      <c r="C110" s="9" t="str">
        <f>VLOOKUP($A110,referencia!$A$2:$Z$640,8,0)</f>
        <v>Buenos Aires</v>
      </c>
      <c r="D110" s="9">
        <f>VLOOKUP($A110,referencia!$A$2:$Z$640,19,0)</f>
        <v>2020</v>
      </c>
      <c r="E110" s="9" t="str">
        <f>VLOOKUP($A110,referencia!$A$2:$Z$640,9,0)</f>
        <v>Axel Kicillof</v>
      </c>
      <c r="F110" s="9" t="str">
        <f>VLOOKUP($A110,referencia!$A$2:$Z$640,12,0)</f>
        <v>Frente de Todos</v>
      </c>
      <c r="G110" s="9" t="str">
        <f>VLOOKUP($A110,referencia!$A$2:$Z$640,11,0)</f>
        <v>Mara Ruiz Malec</v>
      </c>
      <c r="H110" s="9" t="str">
        <f>VLOOKUP($A110,referencia!$A$2:$Z$640,21,0)</f>
        <v>F</v>
      </c>
      <c r="I110" s="9">
        <f>VLOOKUP($A110,referencia!$A$2:$Z$640,22,0)</f>
        <v>1</v>
      </c>
      <c r="J110" s="9" t="str">
        <f>VLOOKUP($A110,referencia!$A$2:$Z$640,23,0)</f>
        <v>Ministerio de Trabajo</v>
      </c>
      <c r="K110" s="9">
        <f>VLOOKUP($A110,referencia!$A$2:$Z$640,24,0)</f>
        <v>0</v>
      </c>
      <c r="L110" s="21"/>
      <c r="M110" s="9"/>
    </row>
    <row r="111" spans="1:13" ht="15.75" customHeight="1">
      <c r="A111" t="s">
        <v>3006</v>
      </c>
      <c r="B111" s="9">
        <f>VLOOKUP($A111,referencia!$A$2:$Z$640,7,0)</f>
        <v>1</v>
      </c>
      <c r="C111" s="9" t="str">
        <f>VLOOKUP($A111,referencia!$A$2:$Z$640,8,0)</f>
        <v>Buenos Aires</v>
      </c>
      <c r="D111" s="9">
        <f>VLOOKUP($A111,referencia!$A$2:$Z$640,19,0)</f>
        <v>2020</v>
      </c>
      <c r="E111" s="9" t="str">
        <f>VLOOKUP($A111,referencia!$A$2:$Z$640,9,0)</f>
        <v>Axel Kicillof</v>
      </c>
      <c r="F111" s="9" t="str">
        <f>VLOOKUP($A111,referencia!$A$2:$Z$640,12,0)</f>
        <v>Frente de Todos</v>
      </c>
      <c r="G111" s="9" t="str">
        <f>VLOOKUP($A111,referencia!$A$2:$Z$640,11,0)</f>
        <v>Javier Rodríguez</v>
      </c>
      <c r="H111" s="9" t="str">
        <f>VLOOKUP($A111,referencia!$A$2:$Z$640,21,0)</f>
        <v>M</v>
      </c>
      <c r="I111" s="9">
        <f>VLOOKUP($A111,referencia!$A$2:$Z$640,22,0)</f>
        <v>0</v>
      </c>
      <c r="J111" s="9" t="str">
        <f>VLOOKUP($A111,referencia!$A$2:$Z$640,23,0)</f>
        <v>Ministerio de Desarrollo Agragrio</v>
      </c>
      <c r="K111" s="9">
        <f>VLOOKUP($A111,referencia!$A$2:$Z$640,24,0)</f>
        <v>0</v>
      </c>
      <c r="L111" s="21"/>
      <c r="M111" s="9"/>
    </row>
    <row r="112" spans="1:13" ht="15.75" customHeight="1">
      <c r="A112" t="s">
        <v>3007</v>
      </c>
      <c r="B112" s="9">
        <f>VLOOKUP($A112,referencia!$A$2:$Z$640,7,0)</f>
        <v>1</v>
      </c>
      <c r="C112" s="9" t="str">
        <f>VLOOKUP($A112,referencia!$A$2:$Z$640,8,0)</f>
        <v>Buenos Aires</v>
      </c>
      <c r="D112" s="9">
        <f>VLOOKUP($A112,referencia!$A$2:$Z$640,19,0)</f>
        <v>2020</v>
      </c>
      <c r="E112" s="9" t="str">
        <f>VLOOKUP($A112,referencia!$A$2:$Z$640,9,0)</f>
        <v>Axel Kicillof</v>
      </c>
      <c r="F112" s="9" t="str">
        <f>VLOOKUP($A112,referencia!$A$2:$Z$640,12,0)</f>
        <v>Frente de Todos</v>
      </c>
      <c r="G112" s="9" t="str">
        <f>VLOOKUP($A112,referencia!$A$2:$Z$640,11,0)</f>
        <v>Pablo López</v>
      </c>
      <c r="H112" s="9" t="str">
        <f>VLOOKUP($A112,referencia!$A$2:$Z$640,21,0)</f>
        <v>M</v>
      </c>
      <c r="I112" s="9">
        <f>VLOOKUP($A112,referencia!$A$2:$Z$640,22,0)</f>
        <v>0</v>
      </c>
      <c r="J112" s="9" t="str">
        <f>VLOOKUP($A112,referencia!$A$2:$Z$640,23,0)</f>
        <v>Ministerio de Hacienda y Finanzas</v>
      </c>
      <c r="K112" s="9">
        <f>VLOOKUP($A112,referencia!$A$2:$Z$640,24,0)</f>
        <v>0</v>
      </c>
      <c r="L112" s="21"/>
      <c r="M112" s="9"/>
    </row>
    <row r="113" spans="1:13" ht="15.75" customHeight="1">
      <c r="A113" t="s">
        <v>3008</v>
      </c>
      <c r="B113" s="9">
        <f>VLOOKUP($A113,referencia!$A$2:$Z$640,7,0)</f>
        <v>1</v>
      </c>
      <c r="C113" s="9" t="str">
        <f>VLOOKUP($A113,referencia!$A$2:$Z$640,8,0)</f>
        <v>Buenos Aires</v>
      </c>
      <c r="D113" s="9">
        <f>VLOOKUP($A113,referencia!$A$2:$Z$640,19,0)</f>
        <v>2020</v>
      </c>
      <c r="E113" s="9" t="str">
        <f>VLOOKUP($A113,referencia!$A$2:$Z$640,9,0)</f>
        <v>Axel Kicillof</v>
      </c>
      <c r="F113" s="9" t="str">
        <f>VLOOKUP($A113,referencia!$A$2:$Z$640,12,0)</f>
        <v>Frente de Todos</v>
      </c>
      <c r="G113" s="9" t="str">
        <f>VLOOKUP($A113,referencia!$A$2:$Z$640,11,0)</f>
        <v>Julio Alak</v>
      </c>
      <c r="H113" s="9" t="str">
        <f>VLOOKUP($A113,referencia!$A$2:$Z$640,21,0)</f>
        <v>M</v>
      </c>
      <c r="I113" s="9">
        <f>VLOOKUP($A113,referencia!$A$2:$Z$640,22,0)</f>
        <v>0</v>
      </c>
      <c r="J113" s="9" t="str">
        <f>VLOOKUP($A113,referencia!$A$2:$Z$640,23,0)</f>
        <v>Ministerio de Justicia y Derechos Humanos</v>
      </c>
      <c r="K113" s="9">
        <f>VLOOKUP($A113,referencia!$A$2:$Z$640,24,0)</f>
        <v>0</v>
      </c>
      <c r="L113" s="21"/>
      <c r="M113" s="9"/>
    </row>
    <row r="114" spans="1:13" ht="15.75" customHeight="1">
      <c r="A114" t="s">
        <v>3009</v>
      </c>
      <c r="B114" s="9">
        <f>VLOOKUP($A114,referencia!$A$2:$Z$640,7,0)</f>
        <v>1</v>
      </c>
      <c r="C114" s="9" t="str">
        <f>VLOOKUP($A114,referencia!$A$2:$Z$640,8,0)</f>
        <v>Buenos Aires</v>
      </c>
      <c r="D114" s="9">
        <f>VLOOKUP($A114,referencia!$A$2:$Z$640,19,0)</f>
        <v>2020</v>
      </c>
      <c r="E114" s="9" t="str">
        <f>VLOOKUP($A114,referencia!$A$2:$Z$640,9,0)</f>
        <v>Axel Kicillof</v>
      </c>
      <c r="F114" s="9" t="str">
        <f>VLOOKUP($A114,referencia!$A$2:$Z$640,12,0)</f>
        <v>Frente de Todos</v>
      </c>
      <c r="G114" s="9" t="str">
        <f>VLOOKUP($A114,referencia!$A$2:$Z$640,11,0)</f>
        <v>Carlos Bianco</v>
      </c>
      <c r="H114" s="9" t="str">
        <f>VLOOKUP($A114,referencia!$A$2:$Z$640,21,0)</f>
        <v>M</v>
      </c>
      <c r="I114" s="9">
        <f>VLOOKUP($A114,referencia!$A$2:$Z$640,22,0)</f>
        <v>0</v>
      </c>
      <c r="J114" s="9" t="str">
        <f>VLOOKUP($A114,referencia!$A$2:$Z$640,23,0)</f>
        <v>Jefatura de Gabinete</v>
      </c>
      <c r="K114" s="9">
        <f>VLOOKUP($A114,referencia!$A$2:$Z$640,24,0)</f>
        <v>0</v>
      </c>
      <c r="L114" s="21"/>
      <c r="M114" s="9"/>
    </row>
    <row r="115" spans="1:13" ht="15.75" customHeight="1">
      <c r="A115" t="s">
        <v>3010</v>
      </c>
      <c r="B115" s="9">
        <f>VLOOKUP($A115,referencia!$A$2:$Z$640,7,0)</f>
        <v>1</v>
      </c>
      <c r="C115" s="9" t="str">
        <f>VLOOKUP($A115,referencia!$A$2:$Z$640,8,0)</f>
        <v>Buenos Aires</v>
      </c>
      <c r="D115" s="9">
        <f>VLOOKUP($A115,referencia!$A$2:$Z$640,19,0)</f>
        <v>2020</v>
      </c>
      <c r="E115" s="9" t="str">
        <f>VLOOKUP($A115,referencia!$A$2:$Z$640,9,0)</f>
        <v>Axel Kicillof</v>
      </c>
      <c r="F115" s="9" t="str">
        <f>VLOOKUP($A115,referencia!$A$2:$Z$640,12,0)</f>
        <v>Frente de Todos</v>
      </c>
      <c r="G115" s="9" t="str">
        <f>VLOOKUP($A115,referencia!$A$2:$Z$640,11,0)</f>
        <v>Augusto Costa</v>
      </c>
      <c r="H115" s="9" t="str">
        <f>VLOOKUP($A115,referencia!$A$2:$Z$640,21,0)</f>
        <v>M</v>
      </c>
      <c r="I115" s="9">
        <f>VLOOKUP($A115,referencia!$A$2:$Z$640,22,0)</f>
        <v>0</v>
      </c>
      <c r="J115" s="9" t="str">
        <f>VLOOKUP($A115,referencia!$A$2:$Z$640,23,0)</f>
        <v>Ministerio de Producción, Ciencia y Desarrollo Tecnológico</v>
      </c>
      <c r="K115" s="9">
        <f>VLOOKUP($A115,referencia!$A$2:$Z$640,24,0)</f>
        <v>0</v>
      </c>
      <c r="L115" s="21"/>
      <c r="M115" s="9"/>
    </row>
    <row r="116" spans="1:13" ht="15.75" customHeight="1">
      <c r="A116" t="s">
        <v>3011</v>
      </c>
      <c r="B116" s="9">
        <f>VLOOKUP($A116,referencia!$A$2:$Z$640,7,0)</f>
        <v>1</v>
      </c>
      <c r="C116" s="9" t="str">
        <f>VLOOKUP($A116,referencia!$A$2:$Z$640,8,0)</f>
        <v>Buenos Aires</v>
      </c>
      <c r="D116" s="9">
        <f>VLOOKUP($A116,referencia!$A$2:$Z$640,19,0)</f>
        <v>2020</v>
      </c>
      <c r="E116" s="9" t="str">
        <f>VLOOKUP($A116,referencia!$A$2:$Z$640,9,0)</f>
        <v>Axel Kicillof</v>
      </c>
      <c r="F116" s="9" t="str">
        <f>VLOOKUP($A116,referencia!$A$2:$Z$640,12,0)</f>
        <v>Frente de Todos</v>
      </c>
      <c r="G116" s="9" t="str">
        <f>VLOOKUP($A116,referencia!$A$2:$Z$640,11,0)</f>
        <v>Jesica Rey</v>
      </c>
      <c r="H116" s="9" t="str">
        <f>VLOOKUP($A116,referencia!$A$2:$Z$640,21,0)</f>
        <v>F</v>
      </c>
      <c r="I116" s="9">
        <f>VLOOKUP($A116,referencia!$A$2:$Z$640,22,0)</f>
        <v>1</v>
      </c>
      <c r="J116" s="9" t="str">
        <f>VLOOKUP($A116,referencia!$A$2:$Z$640,23,0)</f>
        <v>Ministerio de Comunicación Pública</v>
      </c>
      <c r="K116" s="9">
        <f>VLOOKUP($A116,referencia!$A$2:$Z$640,24,0)</f>
        <v>0</v>
      </c>
      <c r="L116" s="21"/>
      <c r="M116" s="9"/>
    </row>
    <row r="117" spans="1:13" ht="15.75" customHeight="1">
      <c r="A117" t="s">
        <v>3012</v>
      </c>
      <c r="B117" s="9">
        <f>VLOOKUP($A117,referencia!$A$2:$Z$640,7,0)</f>
        <v>1</v>
      </c>
      <c r="C117" s="9" t="str">
        <f>VLOOKUP($A117,referencia!$A$2:$Z$640,8,0)</f>
        <v>Buenos Aires</v>
      </c>
      <c r="D117" s="9">
        <f>VLOOKUP($A117,referencia!$A$2:$Z$640,19,0)</f>
        <v>2020</v>
      </c>
      <c r="E117" s="9" t="str">
        <f>VLOOKUP($A117,referencia!$A$2:$Z$640,9,0)</f>
        <v>Axel Kicillof</v>
      </c>
      <c r="F117" s="9" t="str">
        <f>VLOOKUP($A117,referencia!$A$2:$Z$640,12,0)</f>
        <v>Frente de Todos</v>
      </c>
      <c r="G117" s="9" t="str">
        <f>VLOOKUP($A117,referencia!$A$2:$Z$640,11,0)</f>
        <v>Sergio Berni</v>
      </c>
      <c r="H117" s="9" t="str">
        <f>VLOOKUP($A117,referencia!$A$2:$Z$640,21,0)</f>
        <v>M</v>
      </c>
      <c r="I117" s="9">
        <f>VLOOKUP($A117,referencia!$A$2:$Z$640,22,0)</f>
        <v>0</v>
      </c>
      <c r="J117" s="9" t="str">
        <f>VLOOKUP($A117,referencia!$A$2:$Z$640,23,0)</f>
        <v>Ministerio de Seguridad</v>
      </c>
      <c r="K117" s="9">
        <f>VLOOKUP($A117,referencia!$A$2:$Z$640,24,0)</f>
        <v>0</v>
      </c>
      <c r="L117" s="21"/>
      <c r="M117" s="9"/>
    </row>
    <row r="118" spans="1:13" ht="15.75" customHeight="1">
      <c r="A118" t="s">
        <v>3013</v>
      </c>
      <c r="B118" s="9">
        <f>VLOOKUP($A118,referencia!$A$2:$Z$640,7,0)</f>
        <v>1</v>
      </c>
      <c r="C118" s="9" t="str">
        <f>VLOOKUP($A118,referencia!$A$2:$Z$640,8,0)</f>
        <v>Buenos Aires</v>
      </c>
      <c r="D118" s="9">
        <f>VLOOKUP($A118,referencia!$A$2:$Z$640,19,0)</f>
        <v>2020</v>
      </c>
      <c r="E118" s="9" t="str">
        <f>VLOOKUP($A118,referencia!$A$2:$Z$640,9,0)</f>
        <v>Axel Kicillof</v>
      </c>
      <c r="F118" s="9" t="str">
        <f>VLOOKUP($A118,referencia!$A$2:$Z$640,12,0)</f>
        <v>Frente de Todos</v>
      </c>
      <c r="G118" s="9" t="str">
        <f>VLOOKUP($A118,referencia!$A$2:$Z$640,11,0)</f>
        <v>Estela Díaz</v>
      </c>
      <c r="H118" s="9" t="str">
        <f>VLOOKUP($A118,referencia!$A$2:$Z$640,21,0)</f>
        <v>F</v>
      </c>
      <c r="I118" s="9">
        <f>VLOOKUP($A118,referencia!$A$2:$Z$640,22,0)</f>
        <v>1</v>
      </c>
      <c r="J118" s="9" t="str">
        <f>VLOOKUP($A118,referencia!$A$2:$Z$640,23,0)</f>
        <v>Ministerio de Mujeres, Políticas de Género y Diversidad</v>
      </c>
      <c r="K118" s="9">
        <f>VLOOKUP($A118,referencia!$A$2:$Z$640,24,0)</f>
        <v>0</v>
      </c>
      <c r="L118" s="21"/>
      <c r="M118" s="14"/>
    </row>
    <row r="119" spans="1:13" ht="15.75" customHeight="1">
      <c r="A119" t="s">
        <v>3014</v>
      </c>
      <c r="B119" s="9">
        <f>VLOOKUP($A119,referencia!$A$2:$Z$640,7,0)</f>
        <v>1</v>
      </c>
      <c r="C119" s="9" t="str">
        <f>VLOOKUP($A119,referencia!$A$2:$Z$640,8,0)</f>
        <v>Buenos Aires</v>
      </c>
      <c r="D119" s="9">
        <f>VLOOKUP($A119,referencia!$A$2:$Z$640,19,0)</f>
        <v>2020</v>
      </c>
      <c r="E119" s="9" t="str">
        <f>VLOOKUP($A119,referencia!$A$2:$Z$640,9,0)</f>
        <v>Axel Kicillof</v>
      </c>
      <c r="F119" s="9" t="str">
        <f>VLOOKUP($A119,referencia!$A$2:$Z$640,12,0)</f>
        <v>Frente de Todos</v>
      </c>
      <c r="G119" s="9" t="str">
        <f>VLOOKUP($A119,referencia!$A$2:$Z$640,11,0)</f>
        <v>Agustina Vila</v>
      </c>
      <c r="H119" s="9" t="str">
        <f>VLOOKUP($A119,referencia!$A$2:$Z$640,21,0)</f>
        <v>F</v>
      </c>
      <c r="I119" s="9">
        <f>VLOOKUP($A119,referencia!$A$2:$Z$640,22,0)</f>
        <v>1</v>
      </c>
      <c r="J119" s="9" t="str">
        <f>VLOOKUP($A119,referencia!$A$2:$Z$640,23,0)</f>
        <v>Dirección General de Cultura y Educación</v>
      </c>
      <c r="K119" s="9">
        <f>VLOOKUP($A119,referencia!$A$2:$Z$640,24,0)</f>
        <v>0</v>
      </c>
      <c r="L119" s="21"/>
      <c r="M119" s="14"/>
    </row>
    <row r="120" spans="1:13" ht="15.75" customHeight="1">
      <c r="A120" t="s">
        <v>971</v>
      </c>
      <c r="B120" s="9">
        <f>VLOOKUP($A120,referencia!$F$2:$Z$640,2,0)</f>
        <v>2</v>
      </c>
      <c r="C120" s="9" t="str">
        <f>VLOOKUP($A120,referencia!$F$2:$Z$640,3,0)</f>
        <v>CABA</v>
      </c>
      <c r="D120" s="9">
        <f>VLOOKUP($A120,referencia!$F$2:$Z$640,9,0)</f>
        <v>2015</v>
      </c>
      <c r="E120" s="9" t="str">
        <f>VLOOKUP($A120,referencia!$F$2:$Z$640,4,0)</f>
        <v>Horacio Rodriguez Larreta</v>
      </c>
      <c r="F120" s="9" t="str">
        <f>VLOOKUP($A120,referencia!$F$2:$Z$640,7,0)</f>
        <v>Unión PRO</v>
      </c>
      <c r="G120" s="9" t="str">
        <f>VLOOKUP($A120,referencia!$F$2:$Z$640,6,0)</f>
        <v>Ana María Bou Pérez</v>
      </c>
      <c r="H120" s="9" t="str">
        <f>VLOOKUP($A120,referencia!$F$2:$Z$640,16,0)</f>
        <v>F</v>
      </c>
      <c r="I120" s="9">
        <f>VLOOKUP($A120,referencia!$F$2:$Z$640,17,0)</f>
        <v>1</v>
      </c>
      <c r="J120" s="9" t="str">
        <f>VLOOKUP($A120,referencia!$F$2:$Z$640,18,0)</f>
        <v>Ministerio de Salud</v>
      </c>
      <c r="K120" s="9">
        <f>VLOOKUP($A120,referencia!$F$2:$Z$640,19,0)</f>
        <v>0</v>
      </c>
      <c r="L120" s="21"/>
      <c r="M120" s="14"/>
    </row>
    <row r="121" spans="1:13" ht="15.75" customHeight="1">
      <c r="A121" t="s">
        <v>977</v>
      </c>
      <c r="B121" s="9">
        <f>VLOOKUP($A121,referencia!$F$2:$Z$640,2,0)</f>
        <v>2</v>
      </c>
      <c r="C121" s="9" t="str">
        <f>VLOOKUP($A121,referencia!$F$2:$Z$640,3,0)</f>
        <v>CABA</v>
      </c>
      <c r="D121" s="9">
        <f>VLOOKUP($A121,referencia!$F$2:$Z$640,9,0)</f>
        <v>2015</v>
      </c>
      <c r="E121" s="9" t="str">
        <f>VLOOKUP($A121,referencia!$F$2:$Z$640,4,0)</f>
        <v>Horacio Rodriguez Larreta</v>
      </c>
      <c r="F121" s="9" t="str">
        <f>VLOOKUP($A121,referencia!$F$2:$Z$640,7,0)</f>
        <v>Unión PRO</v>
      </c>
      <c r="G121" s="9" t="str">
        <f>VLOOKUP($A121,referencia!$F$2:$Z$640,6,0)</f>
        <v>Andrés Freire</v>
      </c>
      <c r="H121" s="9" t="str">
        <f>VLOOKUP($A121,referencia!$F$2:$Z$640,16,0)</f>
        <v>M</v>
      </c>
      <c r="I121" s="9">
        <f>VLOOKUP($A121,referencia!$F$2:$Z$640,17,0)</f>
        <v>0</v>
      </c>
      <c r="J121" s="9" t="str">
        <f>VLOOKUP($A121,referencia!$F$2:$Z$640,18,0)</f>
        <v>Ministerio de Modernización, Innovación y Tecnología</v>
      </c>
      <c r="K121" s="9">
        <f>VLOOKUP($A121,referencia!$F$2:$Z$640,19,0)</f>
        <v>0</v>
      </c>
      <c r="L121" s="21"/>
      <c r="M121" s="14"/>
    </row>
    <row r="122" spans="1:13" ht="15.75" customHeight="1">
      <c r="A122" t="s">
        <v>979</v>
      </c>
      <c r="B122" s="9">
        <f>VLOOKUP($A122,referencia!$F$2:$Z$640,2,0)</f>
        <v>2</v>
      </c>
      <c r="C122" s="9" t="str">
        <f>VLOOKUP($A122,referencia!$F$2:$Z$640,3,0)</f>
        <v>CABA</v>
      </c>
      <c r="D122" s="9">
        <f>VLOOKUP($A122,referencia!$F$2:$Z$640,9,0)</f>
        <v>2015</v>
      </c>
      <c r="E122" s="9" t="str">
        <f>VLOOKUP($A122,referencia!$F$2:$Z$640,4,0)</f>
        <v>Horacio Rodriguez Larreta</v>
      </c>
      <c r="F122" s="9" t="str">
        <f>VLOOKUP($A122,referencia!$F$2:$Z$640,7,0)</f>
        <v>Unión PRO</v>
      </c>
      <c r="G122" s="9" t="str">
        <f>VLOOKUP($A122,referencia!$F$2:$Z$640,6,0)</f>
        <v>Bruno Screnc</v>
      </c>
      <c r="H122" s="9" t="str">
        <f>VLOOKUP($A122,referencia!$F$2:$Z$640,16,0)</f>
        <v>M</v>
      </c>
      <c r="I122" s="9">
        <f>VLOOKUP($A122,referencia!$F$2:$Z$640,17,0)</f>
        <v>0</v>
      </c>
      <c r="J122" s="9" t="str">
        <f>VLOOKUP($A122,referencia!$F$2:$Z$640,18,0)</f>
        <v>Ministerio de Gobierno</v>
      </c>
      <c r="K122" s="9">
        <f>VLOOKUP($A122,referencia!$F$2:$Z$640,19,0)</f>
        <v>0</v>
      </c>
      <c r="L122" s="21"/>
      <c r="M122" s="14"/>
    </row>
    <row r="123" spans="1:13" ht="15.75" customHeight="1">
      <c r="A123" t="s">
        <v>974</v>
      </c>
      <c r="B123" s="9">
        <f>VLOOKUP($A123,referencia!$F$2:$Z$640,2,0)</f>
        <v>2</v>
      </c>
      <c r="C123" s="9" t="str">
        <f>VLOOKUP($A123,referencia!$F$2:$Z$640,3,0)</f>
        <v>CABA</v>
      </c>
      <c r="D123" s="9">
        <f>VLOOKUP($A123,referencia!$F$2:$Z$640,9,0)</f>
        <v>2015</v>
      </c>
      <c r="E123" s="9" t="str">
        <f>VLOOKUP($A123,referencia!$F$2:$Z$640,4,0)</f>
        <v>Horacio Rodriguez Larreta</v>
      </c>
      <c r="F123" s="9" t="str">
        <f>VLOOKUP($A123,referencia!$F$2:$Z$640,7,0)</f>
        <v>Unión PRO</v>
      </c>
      <c r="G123" s="9" t="str">
        <f>VLOOKUP($A123,referencia!$F$2:$Z$640,6,0)</f>
        <v>Darío Lopérfido</v>
      </c>
      <c r="H123" s="9" t="str">
        <f>VLOOKUP($A123,referencia!$F$2:$Z$640,16,0)</f>
        <v>M</v>
      </c>
      <c r="I123" s="9">
        <f>VLOOKUP($A123,referencia!$F$2:$Z$640,17,0)</f>
        <v>0</v>
      </c>
      <c r="J123" s="9" t="str">
        <f>VLOOKUP($A123,referencia!$F$2:$Z$640,18,0)</f>
        <v>Ministerio de Cultura</v>
      </c>
      <c r="K123" s="9">
        <f>VLOOKUP($A123,referencia!$F$2:$Z$640,19,0)</f>
        <v>1</v>
      </c>
      <c r="L123" s="21"/>
      <c r="M123" s="14"/>
    </row>
    <row r="124" spans="1:13" ht="15.75" customHeight="1">
      <c r="A124" t="s">
        <v>975</v>
      </c>
      <c r="B124" s="9">
        <f>VLOOKUP($A124,referencia!$F$2:$Z$640,2,0)</f>
        <v>2</v>
      </c>
      <c r="C124" s="9" t="str">
        <f>VLOOKUP($A124,referencia!$F$2:$Z$640,3,0)</f>
        <v>CABA</v>
      </c>
      <c r="D124" s="9">
        <f>VLOOKUP($A124,referencia!$F$2:$Z$640,9,0)</f>
        <v>2015</v>
      </c>
      <c r="E124" s="9" t="str">
        <f>VLOOKUP($A124,referencia!$F$2:$Z$640,4,0)</f>
        <v>Horacio Rodriguez Larreta</v>
      </c>
      <c r="F124" s="9" t="str">
        <f>VLOOKUP($A124,referencia!$F$2:$Z$640,7,0)</f>
        <v>Unión PRO</v>
      </c>
      <c r="G124" s="9" t="str">
        <f>VLOOKUP($A124,referencia!$F$2:$Z$640,6,0)</f>
        <v>Eduardo Macchiavelli</v>
      </c>
      <c r="H124" s="9" t="str">
        <f>VLOOKUP($A124,referencia!$F$2:$Z$640,16,0)</f>
        <v>M</v>
      </c>
      <c r="I124" s="9">
        <f>VLOOKUP($A124,referencia!$F$2:$Z$640,17,0)</f>
        <v>0</v>
      </c>
      <c r="J124" s="9" t="str">
        <f>VLOOKUP($A124,referencia!$F$2:$Z$640,18,0)</f>
        <v>Ministerio de Ambiente y Espacio Público</v>
      </c>
      <c r="K124" s="9">
        <f>VLOOKUP($A124,referencia!$F$2:$Z$640,19,0)</f>
        <v>0</v>
      </c>
      <c r="L124" s="21"/>
      <c r="M124" s="14"/>
    </row>
    <row r="125" spans="1:13" ht="15.75" customHeight="1">
      <c r="A125" t="s">
        <v>969</v>
      </c>
      <c r="B125" s="9">
        <f>VLOOKUP($A125,referencia!$F$2:$Z$640,2,0)</f>
        <v>2</v>
      </c>
      <c r="C125" s="9" t="str">
        <f>VLOOKUP($A125,referencia!$F$2:$Z$640,3,0)</f>
        <v>CABA</v>
      </c>
      <c r="D125" s="9">
        <f>VLOOKUP($A125,referencia!$F$2:$Z$640,9,0)</f>
        <v>2015</v>
      </c>
      <c r="E125" s="9" t="str">
        <f>VLOOKUP($A125,referencia!$F$2:$Z$640,4,0)</f>
        <v>Horacio Rodriguez Larreta</v>
      </c>
      <c r="F125" s="9" t="str">
        <f>VLOOKUP($A125,referencia!$F$2:$Z$640,7,0)</f>
        <v>Unión PRO</v>
      </c>
      <c r="G125" s="9" t="str">
        <f>VLOOKUP($A125,referencia!$F$2:$Z$640,6,0)</f>
        <v>Felipe Miguel</v>
      </c>
      <c r="H125" s="9" t="str">
        <f>VLOOKUP($A125,referencia!$F$2:$Z$640,16,0)</f>
        <v>M</v>
      </c>
      <c r="I125" s="9">
        <f>VLOOKUP($A125,referencia!$F$2:$Z$640,17,0)</f>
        <v>0</v>
      </c>
      <c r="J125" s="9" t="str">
        <f>VLOOKUP($A125,referencia!$F$2:$Z$640,18,0)</f>
        <v>Jefatura de Gabinete</v>
      </c>
      <c r="K125" s="9">
        <f>VLOOKUP($A125,referencia!$F$2:$Z$640,19,0)</f>
        <v>0</v>
      </c>
      <c r="L125" s="21"/>
      <c r="M125" s="14"/>
    </row>
    <row r="126" spans="1:13" ht="15.75" customHeight="1">
      <c r="A126" t="s">
        <v>976</v>
      </c>
      <c r="B126" s="9">
        <f>VLOOKUP($A126,referencia!$F$2:$Z$640,2,0)</f>
        <v>2</v>
      </c>
      <c r="C126" s="9" t="str">
        <f>VLOOKUP($A126,referencia!$F$2:$Z$640,3,0)</f>
        <v>CABA</v>
      </c>
      <c r="D126" s="9">
        <f>VLOOKUP($A126,referencia!$F$2:$Z$640,9,0)</f>
        <v>2015</v>
      </c>
      <c r="E126" s="9" t="str">
        <f>VLOOKUP($A126,referencia!$F$2:$Z$640,4,0)</f>
        <v>Horacio Rodriguez Larreta</v>
      </c>
      <c r="F126" s="9" t="str">
        <f>VLOOKUP($A126,referencia!$F$2:$Z$640,7,0)</f>
        <v>Unión PRO</v>
      </c>
      <c r="G126" s="9" t="str">
        <f>VLOOKUP($A126,referencia!$F$2:$Z$640,6,0)</f>
        <v>Franco Moccia</v>
      </c>
      <c r="H126" s="9" t="str">
        <f>VLOOKUP($A126,referencia!$F$2:$Z$640,16,0)</f>
        <v>M</v>
      </c>
      <c r="I126" s="9">
        <f>VLOOKUP($A126,referencia!$F$2:$Z$640,17,0)</f>
        <v>0</v>
      </c>
      <c r="J126" s="9" t="str">
        <f>VLOOKUP($A126,referencia!$F$2:$Z$640,18,0)</f>
        <v>Ministerio de Desarrollo Urbano</v>
      </c>
      <c r="K126" s="9">
        <f>VLOOKUP($A126,referencia!$F$2:$Z$640,19,0)</f>
        <v>0</v>
      </c>
      <c r="L126" s="21"/>
      <c r="M126" s="14"/>
    </row>
    <row r="127" spans="1:13" ht="15.75" customHeight="1">
      <c r="A127" t="s">
        <v>970</v>
      </c>
      <c r="B127" s="9">
        <f>VLOOKUP($A127,referencia!$F$2:$Z$640,2,0)</f>
        <v>2</v>
      </c>
      <c r="C127" s="9" t="str">
        <f>VLOOKUP($A127,referencia!$F$2:$Z$640,3,0)</f>
        <v>CABA</v>
      </c>
      <c r="D127" s="9">
        <f>VLOOKUP($A127,referencia!$F$2:$Z$640,9,0)</f>
        <v>2015</v>
      </c>
      <c r="E127" s="9" t="str">
        <f>VLOOKUP($A127,referencia!$F$2:$Z$640,4,0)</f>
        <v>Horacio Rodriguez Larreta</v>
      </c>
      <c r="F127" s="9" t="str">
        <f>VLOOKUP($A127,referencia!$F$2:$Z$640,7,0)</f>
        <v>Unión PRO</v>
      </c>
      <c r="G127" s="9" t="str">
        <f>VLOOKUP($A127,referencia!$F$2:$Z$640,6,0)</f>
        <v>Guadalupe Tagliaferri</v>
      </c>
      <c r="H127" s="9" t="str">
        <f>VLOOKUP($A127,referencia!$F$2:$Z$640,16,0)</f>
        <v>F</v>
      </c>
      <c r="I127" s="9">
        <f>VLOOKUP($A127,referencia!$F$2:$Z$640,17,0)</f>
        <v>1</v>
      </c>
      <c r="J127" s="9" t="str">
        <f>VLOOKUP($A127,referencia!$F$2:$Z$640,18,0)</f>
        <v>Ministerio de Desarrollo Humano y Hábitat</v>
      </c>
      <c r="K127" s="9">
        <f>VLOOKUP($A127,referencia!$F$2:$Z$640,19,0)</f>
        <v>0</v>
      </c>
      <c r="L127" s="21"/>
      <c r="M127" s="14"/>
    </row>
    <row r="128" spans="1:13" ht="15.75" customHeight="1">
      <c r="A128" t="s">
        <v>978</v>
      </c>
      <c r="B128" s="9">
        <f>VLOOKUP($A128,referencia!$F$2:$Z$640,2,0)</f>
        <v>2</v>
      </c>
      <c r="C128" s="9" t="str">
        <f>VLOOKUP($A128,referencia!$F$2:$Z$640,3,0)</f>
        <v>CABA</v>
      </c>
      <c r="D128" s="9">
        <f>VLOOKUP($A128,referencia!$F$2:$Z$640,9,0)</f>
        <v>2015</v>
      </c>
      <c r="E128" s="9" t="str">
        <f>VLOOKUP($A128,referencia!$F$2:$Z$640,4,0)</f>
        <v>Horacio Rodriguez Larreta</v>
      </c>
      <c r="F128" s="9" t="str">
        <f>VLOOKUP($A128,referencia!$F$2:$Z$640,7,0)</f>
        <v>Unión PRO</v>
      </c>
      <c r="G128" s="9" t="str">
        <f>VLOOKUP($A128,referencia!$F$2:$Z$640,6,0)</f>
        <v>Martín Mura</v>
      </c>
      <c r="H128" s="9" t="str">
        <f>VLOOKUP($A128,referencia!$F$2:$Z$640,16,0)</f>
        <v>M</v>
      </c>
      <c r="I128" s="9">
        <f>VLOOKUP($A128,referencia!$F$2:$Z$640,17,0)</f>
        <v>0</v>
      </c>
      <c r="J128" s="9" t="str">
        <f>VLOOKUP($A128,referencia!$F$2:$Z$640,18,0)</f>
        <v>Ministerio de Hacienda</v>
      </c>
      <c r="K128" s="9">
        <f>VLOOKUP($A128,referencia!$F$2:$Z$640,19,0)</f>
        <v>0</v>
      </c>
      <c r="L128" s="21"/>
      <c r="M128" s="14"/>
    </row>
    <row r="129" spans="1:13" ht="15.75" customHeight="1">
      <c r="A129" t="s">
        <v>973</v>
      </c>
      <c r="B129" s="9">
        <f>VLOOKUP($A129,referencia!$F$2:$Z$640,2,0)</f>
        <v>2</v>
      </c>
      <c r="C129" s="9" t="str">
        <f>VLOOKUP($A129,referencia!$F$2:$Z$640,3,0)</f>
        <v>CABA</v>
      </c>
      <c r="D129" s="9">
        <f>VLOOKUP($A129,referencia!$F$2:$Z$640,9,0)</f>
        <v>2015</v>
      </c>
      <c r="E129" s="9" t="str">
        <f>VLOOKUP($A129,referencia!$F$2:$Z$640,4,0)</f>
        <v>Horacio Rodriguez Larreta</v>
      </c>
      <c r="F129" s="9" t="str">
        <f>VLOOKUP($A129,referencia!$F$2:$Z$640,7,0)</f>
        <v>Unión PRO</v>
      </c>
      <c r="G129" s="9" t="str">
        <f>VLOOKUP($A129,referencia!$F$2:$Z$640,6,0)</f>
        <v>Martín Ocampo</v>
      </c>
      <c r="H129" s="9" t="str">
        <f>VLOOKUP($A129,referencia!$F$2:$Z$640,16,0)</f>
        <v>M</v>
      </c>
      <c r="I129" s="9">
        <f>VLOOKUP($A129,referencia!$F$2:$Z$640,17,0)</f>
        <v>0</v>
      </c>
      <c r="J129" s="9" t="str">
        <f>VLOOKUP($A129,referencia!$F$2:$Z$640,18,0)</f>
        <v>Ministerio de Justicia y Seguridad</v>
      </c>
      <c r="K129" s="9">
        <f>VLOOKUP($A129,referencia!$F$2:$Z$640,19,0)</f>
        <v>1</v>
      </c>
      <c r="L129" s="21"/>
      <c r="M129" s="14"/>
    </row>
    <row r="130" spans="1:13" ht="15.75" customHeight="1">
      <c r="A130" t="s">
        <v>972</v>
      </c>
      <c r="B130" s="9">
        <f>VLOOKUP($A130,referencia!$F$2:$Z$640,2,0)</f>
        <v>2</v>
      </c>
      <c r="C130" s="9" t="str">
        <f>VLOOKUP($A130,referencia!$F$2:$Z$640,3,0)</f>
        <v>CABA</v>
      </c>
      <c r="D130" s="9">
        <f>VLOOKUP($A130,referencia!$F$2:$Z$640,9,0)</f>
        <v>2015</v>
      </c>
      <c r="E130" s="9" t="str">
        <f>VLOOKUP($A130,referencia!$F$2:$Z$640,4,0)</f>
        <v>Horacio Rodriguez Larreta</v>
      </c>
      <c r="F130" s="9" t="str">
        <f>VLOOKUP($A130,referencia!$F$2:$Z$640,7,0)</f>
        <v>Unión PRO</v>
      </c>
      <c r="G130" s="9" t="str">
        <f>VLOOKUP($A130,referencia!$F$2:$Z$640,6,0)</f>
        <v>Soledad Acuña</v>
      </c>
      <c r="H130" s="9" t="str">
        <f>VLOOKUP($A130,referencia!$F$2:$Z$640,16,0)</f>
        <v>F</v>
      </c>
      <c r="I130" s="9">
        <f>VLOOKUP($A130,referencia!$F$2:$Z$640,17,0)</f>
        <v>1</v>
      </c>
      <c r="J130" s="9" t="str">
        <f>VLOOKUP($A130,referencia!$F$2:$Z$640,18,0)</f>
        <v>Ministerio de Educación</v>
      </c>
      <c r="K130" s="9">
        <f>VLOOKUP($A130,referencia!$F$2:$Z$640,19,0)</f>
        <v>0</v>
      </c>
      <c r="L130" s="21"/>
      <c r="M130" s="14"/>
    </row>
    <row r="131" spans="1:13" ht="15.75" customHeight="1">
      <c r="A131" t="s">
        <v>1546</v>
      </c>
      <c r="B131" s="9">
        <f>VLOOKUP($A131,referencia!$E$2:$Z$640,3,0)</f>
        <v>2</v>
      </c>
      <c r="C131" s="9" t="str">
        <f>VLOOKUP($A131,referencia!$E$2:$Z$640,4,0)</f>
        <v>CABA</v>
      </c>
      <c r="D131" s="9">
        <f>VLOOKUP($A131,referencia!$E$2:$Z$640,11,0)</f>
        <v>2016</v>
      </c>
      <c r="E131" s="9" t="str">
        <f>VLOOKUP($A131,referencia!$E$2:$Z$640,5,0)</f>
        <v>Horacio Rodriguez Larreta</v>
      </c>
      <c r="F131" s="9" t="str">
        <f>VLOOKUP($A131,referencia!$E$2:$Z$640,8,0)</f>
        <v>Unión PRO</v>
      </c>
      <c r="G131" s="9" t="str">
        <f>VLOOKUP($A131,referencia!$E$2:$Z$640,7,0)</f>
        <v>Felipe Miguel</v>
      </c>
      <c r="H131" s="9" t="str">
        <f>VLOOKUP($A131,referencia!$E$2:$Z$640,17,0)</f>
        <v>M</v>
      </c>
      <c r="I131" s="9">
        <f>VLOOKUP($A131,referencia!$E$2:$Z$640,18,0)</f>
        <v>0</v>
      </c>
      <c r="J131" s="9" t="str">
        <f>VLOOKUP($A131,referencia!$E$2:$Z$640,19,0)</f>
        <v>Jefatura de Gabinete</v>
      </c>
      <c r="K131" s="9">
        <f>VLOOKUP($A131,referencia!$E$2:$Z$640,20,0)</f>
        <v>0</v>
      </c>
      <c r="L131" s="21"/>
      <c r="M131" s="14"/>
    </row>
    <row r="132" spans="1:13" ht="15.75" customHeight="1">
      <c r="A132" t="s">
        <v>1547</v>
      </c>
      <c r="B132" s="9">
        <f>VLOOKUP($A132,referencia!$E$2:$Z$640,3,0)</f>
        <v>2</v>
      </c>
      <c r="C132" s="9" t="str">
        <f>VLOOKUP($A132,referencia!$E$2:$Z$640,4,0)</f>
        <v>CABA</v>
      </c>
      <c r="D132" s="9">
        <f>VLOOKUP($A132,referencia!$E$2:$Z$640,11,0)</f>
        <v>2016</v>
      </c>
      <c r="E132" s="9" t="str">
        <f>VLOOKUP($A132,referencia!$E$2:$Z$640,5,0)</f>
        <v>Horacio Rodriguez Larreta</v>
      </c>
      <c r="F132" s="9" t="str">
        <f>VLOOKUP($A132,referencia!$E$2:$Z$640,8,0)</f>
        <v>Unión PRO</v>
      </c>
      <c r="G132" s="9" t="str">
        <f>VLOOKUP($A132,referencia!$E$2:$Z$640,7,0)</f>
        <v>Guadalupe Tagliaferri</v>
      </c>
      <c r="H132" s="9" t="str">
        <f>VLOOKUP($A132,referencia!$E$2:$Z$640,17,0)</f>
        <v>F</v>
      </c>
      <c r="I132" s="9">
        <f>VLOOKUP($A132,referencia!$E$2:$Z$640,18,0)</f>
        <v>1</v>
      </c>
      <c r="J132" s="9" t="str">
        <f>VLOOKUP($A132,referencia!$E$2:$Z$640,19,0)</f>
        <v>Ministerio de Desarrollo Humano y Hábitat</v>
      </c>
      <c r="K132" s="9">
        <f>VLOOKUP($A132,referencia!$E$2:$Z$640,20,0)</f>
        <v>0</v>
      </c>
      <c r="L132" s="21"/>
      <c r="M132" s="14"/>
    </row>
    <row r="133" spans="1:13" ht="15.75" customHeight="1">
      <c r="A133" t="s">
        <v>1548</v>
      </c>
      <c r="B133" s="9">
        <f>VLOOKUP($A133,referencia!$E$2:$Z$640,3,0)</f>
        <v>2</v>
      </c>
      <c r="C133" s="9" t="str">
        <f>VLOOKUP($A133,referencia!$E$2:$Z$640,4,0)</f>
        <v>CABA</v>
      </c>
      <c r="D133" s="9">
        <f>VLOOKUP($A133,referencia!$E$2:$Z$640,11,0)</f>
        <v>2016</v>
      </c>
      <c r="E133" s="9" t="str">
        <f>VLOOKUP($A133,referencia!$E$2:$Z$640,5,0)</f>
        <v>Horacio Rodriguez Larreta</v>
      </c>
      <c r="F133" s="9" t="str">
        <f>VLOOKUP($A133,referencia!$E$2:$Z$640,8,0)</f>
        <v>Unión PRO</v>
      </c>
      <c r="G133" s="9" t="str">
        <f>VLOOKUP($A133,referencia!$E$2:$Z$640,7,0)</f>
        <v>Ana María Bou Pérez</v>
      </c>
      <c r="H133" s="9" t="str">
        <f>VLOOKUP($A133,referencia!$E$2:$Z$640,17,0)</f>
        <v>F</v>
      </c>
      <c r="I133" s="9">
        <f>VLOOKUP($A133,referencia!$E$2:$Z$640,18,0)</f>
        <v>1</v>
      </c>
      <c r="J133" s="9" t="str">
        <f>VLOOKUP($A133,referencia!$E$2:$Z$640,19,0)</f>
        <v>Ministerio de Salud</v>
      </c>
      <c r="K133" s="9">
        <f>VLOOKUP($A133,referencia!$E$2:$Z$640,20,0)</f>
        <v>0</v>
      </c>
      <c r="L133" s="21"/>
      <c r="M133" s="14"/>
    </row>
    <row r="134" spans="1:13" ht="15.75" customHeight="1">
      <c r="A134" t="s">
        <v>1549</v>
      </c>
      <c r="B134" s="9">
        <f>VLOOKUP($A134,referencia!$E$2:$Z$640,3,0)</f>
        <v>2</v>
      </c>
      <c r="C134" s="9" t="str">
        <f>VLOOKUP($A134,referencia!$E$2:$Z$640,4,0)</f>
        <v>CABA</v>
      </c>
      <c r="D134" s="9">
        <f>VLOOKUP($A134,referencia!$E$2:$Z$640,11,0)</f>
        <v>2016</v>
      </c>
      <c r="E134" s="9" t="str">
        <f>VLOOKUP($A134,referencia!$E$2:$Z$640,5,0)</f>
        <v>Horacio Rodriguez Larreta</v>
      </c>
      <c r="F134" s="9" t="str">
        <f>VLOOKUP($A134,referencia!$E$2:$Z$640,8,0)</f>
        <v>Unión PRO</v>
      </c>
      <c r="G134" s="9" t="str">
        <f>VLOOKUP($A134,referencia!$E$2:$Z$640,7,0)</f>
        <v>Soledad Acuña</v>
      </c>
      <c r="H134" s="9" t="str">
        <f>VLOOKUP($A134,referencia!$E$2:$Z$640,17,0)</f>
        <v>F</v>
      </c>
      <c r="I134" s="9">
        <f>VLOOKUP($A134,referencia!$E$2:$Z$640,18,0)</f>
        <v>1</v>
      </c>
      <c r="J134" s="9" t="str">
        <f>VLOOKUP($A134,referencia!$E$2:$Z$640,19,0)</f>
        <v>Ministerio de Educación</v>
      </c>
      <c r="K134" s="9">
        <f>VLOOKUP($A134,referencia!$E$2:$Z$640,20,0)</f>
        <v>0</v>
      </c>
      <c r="L134" s="21"/>
      <c r="M134" s="14"/>
    </row>
    <row r="135" spans="1:13" ht="15.75" customHeight="1">
      <c r="A135" t="s">
        <v>1550</v>
      </c>
      <c r="B135" s="9">
        <f>VLOOKUP($A135,referencia!$E$2:$Z$640,3,0)</f>
        <v>2</v>
      </c>
      <c r="C135" s="9" t="str">
        <f>VLOOKUP($A135,referencia!$E$2:$Z$640,4,0)</f>
        <v>CABA</v>
      </c>
      <c r="D135" s="9">
        <f>VLOOKUP($A135,referencia!$E$2:$Z$640,11,0)</f>
        <v>2016</v>
      </c>
      <c r="E135" s="9" t="str">
        <f>VLOOKUP($A135,referencia!$E$2:$Z$640,5,0)</f>
        <v>Horacio Rodriguez Larreta</v>
      </c>
      <c r="F135" s="9" t="str">
        <f>VLOOKUP($A135,referencia!$E$2:$Z$640,8,0)</f>
        <v>Unión PRO</v>
      </c>
      <c r="G135" s="9" t="str">
        <f>VLOOKUP($A135,referencia!$E$2:$Z$640,7,0)</f>
        <v>Martín Ocampo</v>
      </c>
      <c r="H135" s="9" t="str">
        <f>VLOOKUP($A135,referencia!$E$2:$Z$640,17,0)</f>
        <v>M</v>
      </c>
      <c r="I135" s="9">
        <f>VLOOKUP($A135,referencia!$E$2:$Z$640,18,0)</f>
        <v>0</v>
      </c>
      <c r="J135" s="9" t="str">
        <f>VLOOKUP($A135,referencia!$E$2:$Z$640,19,0)</f>
        <v>Ministerio de Justicia y Seguridad</v>
      </c>
      <c r="K135" s="9">
        <f>VLOOKUP($A135,referencia!$E$2:$Z$640,20,0)</f>
        <v>1</v>
      </c>
      <c r="L135" s="21"/>
      <c r="M135" s="14"/>
    </row>
    <row r="136" spans="1:13" ht="15.75" customHeight="1">
      <c r="A136" t="s">
        <v>1551</v>
      </c>
      <c r="B136" s="9">
        <f>VLOOKUP($A136,referencia!$E$2:$Z$640,3,0)</f>
        <v>2</v>
      </c>
      <c r="C136" s="9" t="str">
        <f>VLOOKUP($A136,referencia!$E$2:$Z$640,4,0)</f>
        <v>CABA</v>
      </c>
      <c r="D136" s="9">
        <f>VLOOKUP($A136,referencia!$E$2:$Z$640,11,0)</f>
        <v>2016</v>
      </c>
      <c r="E136" s="9" t="str">
        <f>VLOOKUP($A136,referencia!$E$2:$Z$640,5,0)</f>
        <v>Horacio Rodriguez Larreta</v>
      </c>
      <c r="F136" s="9" t="str">
        <f>VLOOKUP($A136,referencia!$E$2:$Z$640,8,0)</f>
        <v>Unión PRO</v>
      </c>
      <c r="G136" s="9" t="str">
        <f>VLOOKUP($A136,referencia!$E$2:$Z$640,7,0)</f>
        <v>Darío Lopérfido</v>
      </c>
      <c r="H136" s="9" t="str">
        <f>VLOOKUP($A136,referencia!$E$2:$Z$640,17,0)</f>
        <v>M</v>
      </c>
      <c r="I136" s="9">
        <f>VLOOKUP($A136,referencia!$E$2:$Z$640,18,0)</f>
        <v>0</v>
      </c>
      <c r="J136" s="9" t="str">
        <f>VLOOKUP($A136,referencia!$E$2:$Z$640,19,0)</f>
        <v>Ministerio de Cultura</v>
      </c>
      <c r="K136" s="9">
        <f>VLOOKUP($A136,referencia!$E$2:$Z$640,20,0)</f>
        <v>1</v>
      </c>
      <c r="L136" s="21"/>
      <c r="M136" s="14"/>
    </row>
    <row r="137" spans="1:13" ht="15.75" customHeight="1">
      <c r="A137" t="s">
        <v>1552</v>
      </c>
      <c r="B137" s="9">
        <f>VLOOKUP($A137,referencia!$E$2:$Z$640,3,0)</f>
        <v>2</v>
      </c>
      <c r="C137" s="9" t="str">
        <f>VLOOKUP($A137,referencia!$E$2:$Z$640,4,0)</f>
        <v>CABA</v>
      </c>
      <c r="D137" s="9">
        <f>VLOOKUP($A137,referencia!$E$2:$Z$640,11,0)</f>
        <v>2016</v>
      </c>
      <c r="E137" s="9" t="str">
        <f>VLOOKUP($A137,referencia!$E$2:$Z$640,5,0)</f>
        <v>Horacio Rodriguez Larreta</v>
      </c>
      <c r="F137" s="9" t="str">
        <f>VLOOKUP($A137,referencia!$E$2:$Z$640,8,0)</f>
        <v>Unión PRO</v>
      </c>
      <c r="G137" s="9" t="str">
        <f>VLOOKUP($A137,referencia!$E$2:$Z$640,7,0)</f>
        <v>Eduardo Macchiavelli</v>
      </c>
      <c r="H137" s="9" t="str">
        <f>VLOOKUP($A137,referencia!$E$2:$Z$640,17,0)</f>
        <v>M</v>
      </c>
      <c r="I137" s="9">
        <f>VLOOKUP($A137,referencia!$E$2:$Z$640,18,0)</f>
        <v>0</v>
      </c>
      <c r="J137" s="9" t="str">
        <f>VLOOKUP($A137,referencia!$E$2:$Z$640,19,0)</f>
        <v>Ministerio de Ambiente y Espacio Público</v>
      </c>
      <c r="K137" s="9">
        <f>VLOOKUP($A137,referencia!$E$2:$Z$640,20,0)</f>
        <v>0</v>
      </c>
      <c r="L137" s="21"/>
      <c r="M137" s="14"/>
    </row>
    <row r="138" spans="1:13" ht="15.75" customHeight="1">
      <c r="A138" t="s">
        <v>1553</v>
      </c>
      <c r="B138" s="9">
        <f>VLOOKUP($A138,referencia!$E$2:$Z$640,3,0)</f>
        <v>2</v>
      </c>
      <c r="C138" s="9" t="str">
        <f>VLOOKUP($A138,referencia!$E$2:$Z$640,4,0)</f>
        <v>CABA</v>
      </c>
      <c r="D138" s="9">
        <f>VLOOKUP($A138,referencia!$E$2:$Z$640,11,0)</f>
        <v>2016</v>
      </c>
      <c r="E138" s="9" t="str">
        <f>VLOOKUP($A138,referencia!$E$2:$Z$640,5,0)</f>
        <v>Horacio Rodriguez Larreta</v>
      </c>
      <c r="F138" s="9" t="str">
        <f>VLOOKUP($A138,referencia!$E$2:$Z$640,8,0)</f>
        <v>Unión PRO</v>
      </c>
      <c r="G138" s="9" t="str">
        <f>VLOOKUP($A138,referencia!$E$2:$Z$640,7,0)</f>
        <v>Franco Moccia</v>
      </c>
      <c r="H138" s="9" t="str">
        <f>VLOOKUP($A138,referencia!$E$2:$Z$640,17,0)</f>
        <v>M</v>
      </c>
      <c r="I138" s="9">
        <f>VLOOKUP($A138,referencia!$E$2:$Z$640,18,0)</f>
        <v>0</v>
      </c>
      <c r="J138" s="9" t="str">
        <f>VLOOKUP($A138,referencia!$E$2:$Z$640,19,0)</f>
        <v>Ministerio de Desarrollo Urbano</v>
      </c>
      <c r="K138" s="9">
        <f>VLOOKUP($A138,referencia!$E$2:$Z$640,20,0)</f>
        <v>0</v>
      </c>
      <c r="L138" s="21"/>
      <c r="M138" s="14"/>
    </row>
    <row r="139" spans="1:13" ht="15.75" customHeight="1">
      <c r="A139" t="s">
        <v>1554</v>
      </c>
      <c r="B139" s="9">
        <f>VLOOKUP($A139,referencia!$E$2:$Z$640,3,0)</f>
        <v>2</v>
      </c>
      <c r="C139" s="9" t="str">
        <f>VLOOKUP($A139,referencia!$E$2:$Z$640,4,0)</f>
        <v>CABA</v>
      </c>
      <c r="D139" s="9">
        <f>VLOOKUP($A139,referencia!$E$2:$Z$640,11,0)</f>
        <v>2016</v>
      </c>
      <c r="E139" s="9" t="str">
        <f>VLOOKUP($A139,referencia!$E$2:$Z$640,5,0)</f>
        <v>Horacio Rodriguez Larreta</v>
      </c>
      <c r="F139" s="9" t="str">
        <f>VLOOKUP($A139,referencia!$E$2:$Z$640,8,0)</f>
        <v>Unión PRO</v>
      </c>
      <c r="G139" s="9" t="str">
        <f>VLOOKUP($A139,referencia!$E$2:$Z$640,7,0)</f>
        <v>Andrés Freire</v>
      </c>
      <c r="H139" s="9" t="str">
        <f>VLOOKUP($A139,referencia!$E$2:$Z$640,17,0)</f>
        <v>M</v>
      </c>
      <c r="I139" s="9">
        <f>VLOOKUP($A139,referencia!$E$2:$Z$640,18,0)</f>
        <v>0</v>
      </c>
      <c r="J139" s="9" t="str">
        <f>VLOOKUP($A139,referencia!$E$2:$Z$640,19,0)</f>
        <v>Ministerio de Modernización, Innovación y Tecnología</v>
      </c>
      <c r="K139" s="9">
        <f>VLOOKUP($A139,referencia!$E$2:$Z$640,20,0)</f>
        <v>0</v>
      </c>
      <c r="L139" s="21"/>
      <c r="M139" s="14"/>
    </row>
    <row r="140" spans="1:13" ht="15.75" customHeight="1">
      <c r="A140" t="s">
        <v>1555</v>
      </c>
      <c r="B140" s="9">
        <f>VLOOKUP($A140,referencia!$E$2:$Z$640,3,0)</f>
        <v>2</v>
      </c>
      <c r="C140" s="9" t="str">
        <f>VLOOKUP($A140,referencia!$E$2:$Z$640,4,0)</f>
        <v>CABA</v>
      </c>
      <c r="D140" s="9">
        <f>VLOOKUP($A140,referencia!$E$2:$Z$640,11,0)</f>
        <v>2016</v>
      </c>
      <c r="E140" s="9" t="str">
        <f>VLOOKUP($A140,referencia!$E$2:$Z$640,5,0)</f>
        <v>Horacio Rodriguez Larreta</v>
      </c>
      <c r="F140" s="9" t="str">
        <f>VLOOKUP($A140,referencia!$E$2:$Z$640,8,0)</f>
        <v>Unión PRO</v>
      </c>
      <c r="G140" s="9" t="str">
        <f>VLOOKUP($A140,referencia!$E$2:$Z$640,7,0)</f>
        <v>Martín Mura</v>
      </c>
      <c r="H140" s="9" t="str">
        <f>VLOOKUP($A140,referencia!$E$2:$Z$640,17,0)</f>
        <v>M</v>
      </c>
      <c r="I140" s="9">
        <f>VLOOKUP($A140,referencia!$E$2:$Z$640,18,0)</f>
        <v>0</v>
      </c>
      <c r="J140" s="9" t="str">
        <f>VLOOKUP($A140,referencia!$E$2:$Z$640,19,0)</f>
        <v>Ministerio de Hacienda</v>
      </c>
      <c r="K140" s="9">
        <f>VLOOKUP($A140,referencia!$E$2:$Z$640,20,0)</f>
        <v>0</v>
      </c>
      <c r="L140" s="21"/>
      <c r="M140" s="14"/>
    </row>
    <row r="141" spans="1:13" ht="15.75" customHeight="1">
      <c r="A141" t="s">
        <v>1556</v>
      </c>
      <c r="B141" s="9">
        <f>VLOOKUP($A141,referencia!$E$2:$Z$640,3,0)</f>
        <v>2</v>
      </c>
      <c r="C141" s="9" t="str">
        <f>VLOOKUP($A141,referencia!$E$2:$Z$640,4,0)</f>
        <v>CABA</v>
      </c>
      <c r="D141" s="9">
        <f>VLOOKUP($A141,referencia!$E$2:$Z$640,11,0)</f>
        <v>2016</v>
      </c>
      <c r="E141" s="9" t="str">
        <f>VLOOKUP($A141,referencia!$E$2:$Z$640,5,0)</f>
        <v>Horacio Rodriguez Larreta</v>
      </c>
      <c r="F141" s="9" t="str">
        <f>VLOOKUP($A141,referencia!$E$2:$Z$640,8,0)</f>
        <v>Unión PRO</v>
      </c>
      <c r="G141" s="9" t="str">
        <f>VLOOKUP($A141,referencia!$E$2:$Z$640,7,0)</f>
        <v>Bruno Screnc</v>
      </c>
      <c r="H141" s="9" t="str">
        <f>VLOOKUP($A141,referencia!$E$2:$Z$640,17,0)</f>
        <v>M</v>
      </c>
      <c r="I141" s="9">
        <f>VLOOKUP($A141,referencia!$E$2:$Z$640,18,0)</f>
        <v>0</v>
      </c>
      <c r="J141" s="9" t="str">
        <f>VLOOKUP($A141,referencia!$E$2:$Z$640,19,0)</f>
        <v>Ministerio de Gobierno</v>
      </c>
      <c r="K141" s="9">
        <f>VLOOKUP($A141,referencia!$E$2:$Z$640,20,0)</f>
        <v>0</v>
      </c>
      <c r="L141" s="21"/>
      <c r="M141" s="14"/>
    </row>
    <row r="142" spans="1:13" ht="15.75" customHeight="1">
      <c r="A142" t="s">
        <v>1557</v>
      </c>
      <c r="B142" s="9">
        <f>VLOOKUP($A142,referencia!$E$2:$Z$640,3,0)</f>
        <v>2</v>
      </c>
      <c r="C142" s="9" t="str">
        <f>VLOOKUP($A142,referencia!$E$2:$Z$640,4,0)</f>
        <v>CABA</v>
      </c>
      <c r="D142" s="9">
        <f>VLOOKUP($A142,referencia!$E$2:$Z$640,11,0)</f>
        <v>2016</v>
      </c>
      <c r="E142" s="9" t="str">
        <f>VLOOKUP($A142,referencia!$E$2:$Z$640,5,0)</f>
        <v>Horacio Rodriguez Larreta</v>
      </c>
      <c r="F142" s="9" t="str">
        <f>VLOOKUP($A142,referencia!$E$2:$Z$640,8,0)</f>
        <v>Unión PRO</v>
      </c>
      <c r="G142" s="9" t="str">
        <f>VLOOKUP($A142,referencia!$E$2:$Z$640,7,0)</f>
        <v>Ángel Mahler</v>
      </c>
      <c r="H142" s="9" t="str">
        <f>VLOOKUP($A142,referencia!$E$2:$Z$640,17,0)</f>
        <v>M</v>
      </c>
      <c r="I142" s="9">
        <f>VLOOKUP($A142,referencia!$E$2:$Z$640,18,0)</f>
        <v>0</v>
      </c>
      <c r="J142" s="9" t="str">
        <f>VLOOKUP($A142,referencia!$E$2:$Z$640,19,0)</f>
        <v>Ministerio de Cultura</v>
      </c>
      <c r="K142" s="9">
        <f>VLOOKUP($A142,referencia!$E$2:$Z$640,20,0)</f>
        <v>1</v>
      </c>
      <c r="L142" s="21"/>
      <c r="M142" s="14"/>
    </row>
    <row r="143" spans="1:13" ht="15.75" customHeight="1">
      <c r="A143" t="s">
        <v>1810</v>
      </c>
      <c r="B143" s="9">
        <f>VLOOKUP($A143,referencia!$D$2:$Z$640,4,0)</f>
        <v>2</v>
      </c>
      <c r="C143" s="9" t="str">
        <f>VLOOKUP($A143,referencia!$D$2:$Z$640,5,0)</f>
        <v>CABA</v>
      </c>
      <c r="D143" s="9">
        <f>VLOOKUP($A143,referencia!$D$2:$Z$640,13,0)</f>
        <v>2017</v>
      </c>
      <c r="E143" s="9" t="str">
        <f>VLOOKUP($A143,referencia!$D$2:$Z$640,6,0)</f>
        <v>Horacio Rodriguez Larreta</v>
      </c>
      <c r="F143" s="9" t="str">
        <f>VLOOKUP($A143,referencia!$D$2:$Z$640,9,0)</f>
        <v>Unión PRO</v>
      </c>
      <c r="G143" s="9" t="str">
        <f>VLOOKUP($A143,referencia!$D$2:$Z$640,8,0)</f>
        <v>Felipe Miguel</v>
      </c>
      <c r="H143" s="9" t="str">
        <f>VLOOKUP($A143,referencia!$D$2:$Z$640,18,0)</f>
        <v>M</v>
      </c>
      <c r="I143" s="9">
        <f>VLOOKUP($A143,referencia!$D$2:$Z$640,19,0)</f>
        <v>0</v>
      </c>
      <c r="J143" s="9" t="str">
        <f>VLOOKUP($A143,referencia!$D$2:$Z$640,20,0)</f>
        <v>Jefatura de Gabinete</v>
      </c>
      <c r="K143" s="9">
        <f>VLOOKUP($A143,referencia!$D$2:$Z$640,21,0)</f>
        <v>0</v>
      </c>
      <c r="L143" s="21"/>
      <c r="M143" s="14"/>
    </row>
    <row r="144" spans="1:13" ht="15.75" customHeight="1">
      <c r="A144" t="s">
        <v>1811</v>
      </c>
      <c r="B144" s="9">
        <f>VLOOKUP($A144,referencia!$D$2:$Z$640,4,0)</f>
        <v>2</v>
      </c>
      <c r="C144" s="9" t="str">
        <f>VLOOKUP($A144,referencia!$D$2:$Z$640,5,0)</f>
        <v>CABA</v>
      </c>
      <c r="D144" s="9">
        <f>VLOOKUP($A144,referencia!$D$2:$Z$640,13,0)</f>
        <v>2017</v>
      </c>
      <c r="E144" s="9" t="str">
        <f>VLOOKUP($A144,referencia!$D$2:$Z$640,6,0)</f>
        <v>Horacio Rodriguez Larreta</v>
      </c>
      <c r="F144" s="9" t="str">
        <f>VLOOKUP($A144,referencia!$D$2:$Z$640,9,0)</f>
        <v>Unión PRO</v>
      </c>
      <c r="G144" s="9" t="str">
        <f>VLOOKUP($A144,referencia!$D$2:$Z$640,8,0)</f>
        <v>Guadalupe Tagliaferri</v>
      </c>
      <c r="H144" s="9" t="str">
        <f>VLOOKUP($A144,referencia!$D$2:$Z$640,18,0)</f>
        <v>F</v>
      </c>
      <c r="I144" s="9">
        <f>VLOOKUP($A144,referencia!$D$2:$Z$640,19,0)</f>
        <v>1</v>
      </c>
      <c r="J144" s="9" t="str">
        <f>VLOOKUP($A144,referencia!$D$2:$Z$640,20,0)</f>
        <v>Ministerio de Desarrollo Humano y Hábitat</v>
      </c>
      <c r="K144" s="9">
        <f>VLOOKUP($A144,referencia!$D$2:$Z$640,21,0)</f>
        <v>0</v>
      </c>
      <c r="L144" s="21"/>
      <c r="M144" s="14"/>
    </row>
    <row r="145" spans="1:13" ht="15.75" customHeight="1">
      <c r="A145" t="s">
        <v>1812</v>
      </c>
      <c r="B145" s="9">
        <f>VLOOKUP($A145,referencia!$D$2:$Z$640,4,0)</f>
        <v>2</v>
      </c>
      <c r="C145" s="9" t="str">
        <f>VLOOKUP($A145,referencia!$D$2:$Z$640,5,0)</f>
        <v>CABA</v>
      </c>
      <c r="D145" s="9">
        <f>VLOOKUP($A145,referencia!$D$2:$Z$640,13,0)</f>
        <v>2017</v>
      </c>
      <c r="E145" s="9" t="str">
        <f>VLOOKUP($A145,referencia!$D$2:$Z$640,6,0)</f>
        <v>Horacio Rodriguez Larreta</v>
      </c>
      <c r="F145" s="9" t="str">
        <f>VLOOKUP($A145,referencia!$D$2:$Z$640,9,0)</f>
        <v>Unión PRO</v>
      </c>
      <c r="G145" s="9" t="str">
        <f>VLOOKUP($A145,referencia!$D$2:$Z$640,8,0)</f>
        <v>Ana María Bou Pérez</v>
      </c>
      <c r="H145" s="9" t="str">
        <f>VLOOKUP($A145,referencia!$D$2:$Z$640,18,0)</f>
        <v>F</v>
      </c>
      <c r="I145" s="9">
        <f>VLOOKUP($A145,referencia!$D$2:$Z$640,19,0)</f>
        <v>1</v>
      </c>
      <c r="J145" s="9" t="str">
        <f>VLOOKUP($A145,referencia!$D$2:$Z$640,20,0)</f>
        <v>Ministerio de Salud</v>
      </c>
      <c r="K145" s="9">
        <f>VLOOKUP($A145,referencia!$D$2:$Z$640,21,0)</f>
        <v>0</v>
      </c>
      <c r="L145" s="21"/>
      <c r="M145" s="14"/>
    </row>
    <row r="146" spans="1:13" ht="15.75" customHeight="1">
      <c r="A146" t="s">
        <v>1813</v>
      </c>
      <c r="B146" s="9">
        <f>VLOOKUP($A146,referencia!$D$2:$Z$640,4,0)</f>
        <v>2</v>
      </c>
      <c r="C146" s="9" t="str">
        <f>VLOOKUP($A146,referencia!$D$2:$Z$640,5,0)</f>
        <v>CABA</v>
      </c>
      <c r="D146" s="9">
        <f>VLOOKUP($A146,referencia!$D$2:$Z$640,13,0)</f>
        <v>2017</v>
      </c>
      <c r="E146" s="9" t="str">
        <f>VLOOKUP($A146,referencia!$D$2:$Z$640,6,0)</f>
        <v>Horacio Rodriguez Larreta</v>
      </c>
      <c r="F146" s="9" t="str">
        <f>VLOOKUP($A146,referencia!$D$2:$Z$640,9,0)</f>
        <v>Unión PRO</v>
      </c>
      <c r="G146" s="9" t="str">
        <f>VLOOKUP($A146,referencia!$D$2:$Z$640,8,0)</f>
        <v>Soledad Acuña</v>
      </c>
      <c r="H146" s="9" t="str">
        <f>VLOOKUP($A146,referencia!$D$2:$Z$640,18,0)</f>
        <v>F</v>
      </c>
      <c r="I146" s="9">
        <f>VLOOKUP($A146,referencia!$D$2:$Z$640,19,0)</f>
        <v>1</v>
      </c>
      <c r="J146" s="9" t="str">
        <f>VLOOKUP($A146,referencia!$D$2:$Z$640,20,0)</f>
        <v>Ministerio de Educación</v>
      </c>
      <c r="K146" s="9">
        <f>VLOOKUP($A146,referencia!$D$2:$Z$640,21,0)</f>
        <v>0</v>
      </c>
      <c r="L146" s="21"/>
      <c r="M146" s="14"/>
    </row>
    <row r="147" spans="1:13" ht="15.75" customHeight="1">
      <c r="A147" t="s">
        <v>1814</v>
      </c>
      <c r="B147" s="9">
        <f>VLOOKUP($A147,referencia!$D$2:$Z$640,4,0)</f>
        <v>2</v>
      </c>
      <c r="C147" s="9" t="str">
        <f>VLOOKUP($A147,referencia!$D$2:$Z$640,5,0)</f>
        <v>CABA</v>
      </c>
      <c r="D147" s="9">
        <f>VLOOKUP($A147,referencia!$D$2:$Z$640,13,0)</f>
        <v>2017</v>
      </c>
      <c r="E147" s="9" t="str">
        <f>VLOOKUP($A147,referencia!$D$2:$Z$640,6,0)</f>
        <v>Horacio Rodriguez Larreta</v>
      </c>
      <c r="F147" s="9" t="str">
        <f>VLOOKUP($A147,referencia!$D$2:$Z$640,9,0)</f>
        <v>Unión PRO</v>
      </c>
      <c r="G147" s="9" t="str">
        <f>VLOOKUP($A147,referencia!$D$2:$Z$640,8,0)</f>
        <v>Martín Ocampo</v>
      </c>
      <c r="H147" s="9" t="str">
        <f>VLOOKUP($A147,referencia!$D$2:$Z$640,18,0)</f>
        <v>M</v>
      </c>
      <c r="I147" s="9">
        <f>VLOOKUP($A147,referencia!$D$2:$Z$640,19,0)</f>
        <v>0</v>
      </c>
      <c r="J147" s="9" t="str">
        <f>VLOOKUP($A147,referencia!$D$2:$Z$640,20,0)</f>
        <v>Ministerio de Justicia y Seguridad</v>
      </c>
      <c r="K147" s="9">
        <f>VLOOKUP($A147,referencia!$D$2:$Z$640,21,0)</f>
        <v>1</v>
      </c>
      <c r="L147" s="21"/>
      <c r="M147" s="14"/>
    </row>
    <row r="148" spans="1:13" ht="15.75" customHeight="1">
      <c r="A148" t="s">
        <v>1816</v>
      </c>
      <c r="B148" s="9">
        <f>VLOOKUP($A148,referencia!$D$2:$Z$640,4,0)</f>
        <v>2</v>
      </c>
      <c r="C148" s="9" t="str">
        <f>VLOOKUP($A148,referencia!$D$2:$Z$640,5,0)</f>
        <v>CABA</v>
      </c>
      <c r="D148" s="9">
        <f>VLOOKUP($A148,referencia!$D$2:$Z$640,13,0)</f>
        <v>2017</v>
      </c>
      <c r="E148" s="9" t="str">
        <f>VLOOKUP($A148,referencia!$D$2:$Z$640,6,0)</f>
        <v>Horacio Rodriguez Larreta</v>
      </c>
      <c r="F148" s="9" t="str">
        <f>VLOOKUP($A148,referencia!$D$2:$Z$640,9,0)</f>
        <v>Unión PRO</v>
      </c>
      <c r="G148" s="9" t="str">
        <f>VLOOKUP($A148,referencia!$D$2:$Z$640,8,0)</f>
        <v>Eduardo Macchiavelli</v>
      </c>
      <c r="H148" s="9" t="str">
        <f>VLOOKUP($A148,referencia!$D$2:$Z$640,18,0)</f>
        <v>M</v>
      </c>
      <c r="I148" s="9">
        <f>VLOOKUP($A148,referencia!$D$2:$Z$640,19,0)</f>
        <v>0</v>
      </c>
      <c r="J148" s="9" t="str">
        <f>VLOOKUP($A148,referencia!$D$2:$Z$640,20,0)</f>
        <v>Ministerio de Ambiente y Espacio Público</v>
      </c>
      <c r="K148" s="9">
        <f>VLOOKUP($A148,referencia!$D$2:$Z$640,21,0)</f>
        <v>0</v>
      </c>
      <c r="L148" s="21"/>
      <c r="M148" s="14"/>
    </row>
    <row r="149" spans="1:13" ht="15.75" customHeight="1">
      <c r="A149" t="s">
        <v>1817</v>
      </c>
      <c r="B149" s="9">
        <f>VLOOKUP($A149,referencia!$D$2:$Z$640,4,0)</f>
        <v>2</v>
      </c>
      <c r="C149" s="9" t="str">
        <f>VLOOKUP($A149,referencia!$D$2:$Z$640,5,0)</f>
        <v>CABA</v>
      </c>
      <c r="D149" s="9">
        <f>VLOOKUP($A149,referencia!$D$2:$Z$640,13,0)</f>
        <v>2017</v>
      </c>
      <c r="E149" s="9" t="str">
        <f>VLOOKUP($A149,referencia!$D$2:$Z$640,6,0)</f>
        <v>Horacio Rodriguez Larreta</v>
      </c>
      <c r="F149" s="9" t="str">
        <f>VLOOKUP($A149,referencia!$D$2:$Z$640,9,0)</f>
        <v>Unión PRO</v>
      </c>
      <c r="G149" s="9" t="str">
        <f>VLOOKUP($A149,referencia!$D$2:$Z$640,8,0)</f>
        <v>Franco Moccia</v>
      </c>
      <c r="H149" s="9" t="str">
        <f>VLOOKUP($A149,referencia!$D$2:$Z$640,18,0)</f>
        <v>M</v>
      </c>
      <c r="I149" s="9">
        <f>VLOOKUP($A149,referencia!$D$2:$Z$640,19,0)</f>
        <v>0</v>
      </c>
      <c r="J149" s="9" t="str">
        <f>VLOOKUP($A149,referencia!$D$2:$Z$640,20,0)</f>
        <v>Ministerio de Desarrollo Urbano</v>
      </c>
      <c r="K149" s="9">
        <f>VLOOKUP($A149,referencia!$D$2:$Z$640,21,0)</f>
        <v>0</v>
      </c>
      <c r="L149" s="21"/>
      <c r="M149" s="14"/>
    </row>
    <row r="150" spans="1:13" ht="15.75" customHeight="1">
      <c r="A150" t="s">
        <v>1818</v>
      </c>
      <c r="B150" s="9">
        <f>VLOOKUP($A150,referencia!$D$2:$Z$640,4,0)</f>
        <v>2</v>
      </c>
      <c r="C150" s="9" t="str">
        <f>VLOOKUP($A150,referencia!$D$2:$Z$640,5,0)</f>
        <v>CABA</v>
      </c>
      <c r="D150" s="9">
        <f>VLOOKUP($A150,referencia!$D$2:$Z$640,13,0)</f>
        <v>2017</v>
      </c>
      <c r="E150" s="9" t="str">
        <f>VLOOKUP($A150,referencia!$D$2:$Z$640,6,0)</f>
        <v>Horacio Rodriguez Larreta</v>
      </c>
      <c r="F150" s="9" t="str">
        <f>VLOOKUP($A150,referencia!$D$2:$Z$640,9,0)</f>
        <v>Unión PRO</v>
      </c>
      <c r="G150" s="9" t="str">
        <f>VLOOKUP($A150,referencia!$D$2:$Z$640,8,0)</f>
        <v>Andrés Freire</v>
      </c>
      <c r="H150" s="9" t="str">
        <f>VLOOKUP($A150,referencia!$D$2:$Z$640,18,0)</f>
        <v>M</v>
      </c>
      <c r="I150" s="9">
        <f>VLOOKUP($A150,referencia!$D$2:$Z$640,19,0)</f>
        <v>0</v>
      </c>
      <c r="J150" s="9" t="str">
        <f>VLOOKUP($A150,referencia!$D$2:$Z$640,20,0)</f>
        <v>Ministerio de Modernización, Innovación y Tecnología</v>
      </c>
      <c r="K150" s="9">
        <f>VLOOKUP($A150,referencia!$D$2:$Z$640,21,0)</f>
        <v>0</v>
      </c>
      <c r="L150" s="21"/>
      <c r="M150" s="14"/>
    </row>
    <row r="151" spans="1:13" ht="15.75" customHeight="1">
      <c r="A151" t="s">
        <v>1819</v>
      </c>
      <c r="B151" s="9">
        <f>VLOOKUP($A151,referencia!$D$2:$Z$640,4,0)</f>
        <v>2</v>
      </c>
      <c r="C151" s="9" t="str">
        <f>VLOOKUP($A151,referencia!$D$2:$Z$640,5,0)</f>
        <v>CABA</v>
      </c>
      <c r="D151" s="9">
        <f>VLOOKUP($A151,referencia!$D$2:$Z$640,13,0)</f>
        <v>2017</v>
      </c>
      <c r="E151" s="9" t="str">
        <f>VLOOKUP($A151,referencia!$D$2:$Z$640,6,0)</f>
        <v>Horacio Rodriguez Larreta</v>
      </c>
      <c r="F151" s="9" t="str">
        <f>VLOOKUP($A151,referencia!$D$2:$Z$640,9,0)</f>
        <v>Unión PRO</v>
      </c>
      <c r="G151" s="9" t="str">
        <f>VLOOKUP($A151,referencia!$D$2:$Z$640,8,0)</f>
        <v>Martín Mura</v>
      </c>
      <c r="H151" s="9" t="str">
        <f>VLOOKUP($A151,referencia!$D$2:$Z$640,18,0)</f>
        <v>M</v>
      </c>
      <c r="I151" s="9">
        <f>VLOOKUP($A151,referencia!$D$2:$Z$640,19,0)</f>
        <v>0</v>
      </c>
      <c r="J151" s="9" t="str">
        <f>VLOOKUP($A151,referencia!$D$2:$Z$640,20,0)</f>
        <v>Ministerio de Hacienda</v>
      </c>
      <c r="K151" s="9">
        <f>VLOOKUP($A151,referencia!$D$2:$Z$640,21,0)</f>
        <v>0</v>
      </c>
      <c r="L151" s="21"/>
      <c r="M151" s="14"/>
    </row>
    <row r="152" spans="1:13" ht="15.75" customHeight="1">
      <c r="A152" t="s">
        <v>1820</v>
      </c>
      <c r="B152" s="9">
        <f>VLOOKUP($A152,referencia!$D$2:$Z$640,4,0)</f>
        <v>2</v>
      </c>
      <c r="C152" s="9" t="str">
        <f>VLOOKUP($A152,referencia!$D$2:$Z$640,5,0)</f>
        <v>CABA</v>
      </c>
      <c r="D152" s="9">
        <f>VLOOKUP($A152,referencia!$D$2:$Z$640,13,0)</f>
        <v>2017</v>
      </c>
      <c r="E152" s="9" t="str">
        <f>VLOOKUP($A152,referencia!$D$2:$Z$640,6,0)</f>
        <v>Horacio Rodriguez Larreta</v>
      </c>
      <c r="F152" s="9" t="str">
        <f>VLOOKUP($A152,referencia!$D$2:$Z$640,9,0)</f>
        <v>Unión PRO</v>
      </c>
      <c r="G152" s="9" t="str">
        <f>VLOOKUP($A152,referencia!$D$2:$Z$640,8,0)</f>
        <v>Bruno Screnc</v>
      </c>
      <c r="H152" s="9" t="str">
        <f>VLOOKUP($A152,referencia!$D$2:$Z$640,18,0)</f>
        <v>M</v>
      </c>
      <c r="I152" s="9">
        <f>VLOOKUP($A152,referencia!$D$2:$Z$640,19,0)</f>
        <v>0</v>
      </c>
      <c r="J152" s="9" t="str">
        <f>VLOOKUP($A152,referencia!$D$2:$Z$640,20,0)</f>
        <v>Ministerio de Gobierno</v>
      </c>
      <c r="K152" s="9">
        <f>VLOOKUP($A152,referencia!$D$2:$Z$640,21,0)</f>
        <v>0</v>
      </c>
      <c r="L152" s="21"/>
      <c r="M152" s="14"/>
    </row>
    <row r="153" spans="1:13" ht="15.75" customHeight="1">
      <c r="A153" t="s">
        <v>1821</v>
      </c>
      <c r="B153" s="9">
        <f>VLOOKUP($A153,referencia!$D$2:$Z$640,4,0)</f>
        <v>2</v>
      </c>
      <c r="C153" s="9" t="str">
        <f>VLOOKUP($A153,referencia!$D$2:$Z$640,5,0)</f>
        <v>CABA</v>
      </c>
      <c r="D153" s="9">
        <f>VLOOKUP($A153,referencia!$D$2:$Z$640,13,0)</f>
        <v>2017</v>
      </c>
      <c r="E153" s="9" t="str">
        <f>VLOOKUP($A153,referencia!$D$2:$Z$640,6,0)</f>
        <v>Horacio Rodriguez Larreta</v>
      </c>
      <c r="F153" s="9" t="str">
        <f>VLOOKUP($A153,referencia!$D$2:$Z$640,9,0)</f>
        <v>Unión PRO</v>
      </c>
      <c r="G153" s="9" t="str">
        <f>VLOOKUP($A153,referencia!$D$2:$Z$640,8,0)</f>
        <v>Ángel Mahler</v>
      </c>
      <c r="H153" s="9" t="str">
        <f>VLOOKUP($A153,referencia!$D$2:$Z$640,18,0)</f>
        <v>M</v>
      </c>
      <c r="I153" s="9">
        <f>VLOOKUP($A153,referencia!$D$2:$Z$640,19,0)</f>
        <v>0</v>
      </c>
      <c r="J153" s="9" t="str">
        <f>VLOOKUP($A153,referencia!$D$2:$Z$640,20,0)</f>
        <v>Ministerio de Cultura</v>
      </c>
      <c r="K153" s="9">
        <f>VLOOKUP($A153,referencia!$D$2:$Z$640,21,0)</f>
        <v>1</v>
      </c>
      <c r="L153" s="21"/>
      <c r="M153" s="14"/>
    </row>
    <row r="154" spans="1:13" ht="15.75" customHeight="1">
      <c r="A154" t="s">
        <v>1822</v>
      </c>
      <c r="B154" s="9">
        <f>VLOOKUP($A154,referencia!$D$2:$Z$640,4,0)</f>
        <v>2</v>
      </c>
      <c r="C154" s="9" t="str">
        <f>VLOOKUP($A154,referencia!$D$2:$Z$640,5,0)</f>
        <v>CABA</v>
      </c>
      <c r="D154" s="9">
        <f>VLOOKUP($A154,referencia!$D$2:$Z$640,13,0)</f>
        <v>2017</v>
      </c>
      <c r="E154" s="9" t="str">
        <f>VLOOKUP($A154,referencia!$D$2:$Z$640,6,0)</f>
        <v>Horacio Rodriguez Larreta</v>
      </c>
      <c r="F154" s="9" t="str">
        <f>VLOOKUP($A154,referencia!$D$2:$Z$640,9,0)</f>
        <v>Unión PRO</v>
      </c>
      <c r="G154" s="9" t="str">
        <f>VLOOKUP($A154,referencia!$D$2:$Z$640,8,0)</f>
        <v>Enrique Avogadro</v>
      </c>
      <c r="H154" s="9" t="str">
        <f>VLOOKUP($A154,referencia!$D$2:$Z$640,18,0)</f>
        <v>M</v>
      </c>
      <c r="I154" s="9">
        <f>VLOOKUP($A154,referencia!$D$2:$Z$640,19,0)</f>
        <v>0</v>
      </c>
      <c r="J154" s="9" t="str">
        <f>VLOOKUP($A154,referencia!$D$2:$Z$640,20,0)</f>
        <v>Ministerio de Cultura</v>
      </c>
      <c r="K154" s="9">
        <f>VLOOKUP($A154,referencia!$D$2:$Z$640,21,0)</f>
        <v>0</v>
      </c>
      <c r="L154" s="21"/>
      <c r="M154" s="14"/>
    </row>
    <row r="155" spans="1:13" ht="15.75" customHeight="1">
      <c r="A155" t="s">
        <v>1823</v>
      </c>
      <c r="B155" s="9">
        <f>VLOOKUP($A155,referencia!$D$2:$Z$640,4,0)</f>
        <v>2</v>
      </c>
      <c r="C155" s="9" t="str">
        <f>VLOOKUP($A155,referencia!$D$2:$Z$640,5,0)</f>
        <v>CABA</v>
      </c>
      <c r="D155" s="9">
        <f>VLOOKUP($A155,referencia!$D$2:$Z$640,13,0)</f>
        <v>2017</v>
      </c>
      <c r="E155" s="9" t="str">
        <f>VLOOKUP($A155,referencia!$D$2:$Z$640,6,0)</f>
        <v>Horacio Rodriguez Larreta</v>
      </c>
      <c r="F155" s="9" t="str">
        <f>VLOOKUP($A155,referencia!$D$2:$Z$640,9,0)</f>
        <v>Unión PRO</v>
      </c>
      <c r="G155" s="9" t="str">
        <f>VLOOKUP($A155,referencia!$D$2:$Z$640,8,0)</f>
        <v>Diego Santilli</v>
      </c>
      <c r="H155" s="9" t="str">
        <f>VLOOKUP($A155,referencia!$D$2:$Z$640,18,0)</f>
        <v>M</v>
      </c>
      <c r="I155" s="9">
        <f>VLOOKUP($A155,referencia!$D$2:$Z$640,19,0)</f>
        <v>0</v>
      </c>
      <c r="J155" s="9" t="str">
        <f>VLOOKUP($A155,referencia!$D$2:$Z$640,20,0)</f>
        <v>Ministerio de Seguridad</v>
      </c>
      <c r="K155" s="9">
        <f>VLOOKUP($A155,referencia!$D$2:$Z$640,21,0)</f>
        <v>0</v>
      </c>
      <c r="L155" s="21"/>
      <c r="M155" s="14"/>
    </row>
    <row r="156" spans="1:13" ht="15.75" customHeight="1">
      <c r="A156" t="s">
        <v>2110</v>
      </c>
      <c r="B156" s="9">
        <f>VLOOKUP($A156,referencia!$C$2:$Z$640,5,0)</f>
        <v>2</v>
      </c>
      <c r="C156" s="9" t="str">
        <f>VLOOKUP($A156,referencia!$C$2:$Z$640,6,0)</f>
        <v>CABA</v>
      </c>
      <c r="D156" s="9">
        <f>VLOOKUP($A156,referencia!$C$2:$Z$640,15,0)</f>
        <v>2018</v>
      </c>
      <c r="E156" s="9" t="str">
        <f>VLOOKUP($A156,referencia!$C$2:$Z$640,7,0)</f>
        <v>Horacio Rodriguez Larreta</v>
      </c>
      <c r="F156" s="9" t="str">
        <f>VLOOKUP($A156,referencia!$C$2:$Z$640,10,0)</f>
        <v>Unión PRO</v>
      </c>
      <c r="G156" s="9" t="str">
        <f>VLOOKUP($A156,referencia!$C$2:$Z$640,9,0)</f>
        <v>Felipe Miguel</v>
      </c>
      <c r="H156" s="9" t="str">
        <f>VLOOKUP($A156,referencia!$C$2:$Z$640,19,0)</f>
        <v>M</v>
      </c>
      <c r="I156" s="9">
        <f>VLOOKUP($A156,referencia!$C$2:$Z$640,20,0)</f>
        <v>0</v>
      </c>
      <c r="J156" s="9" t="str">
        <f>VLOOKUP($A156,referencia!$C$2:$Z$640,21,0)</f>
        <v>Jefatura de Gabinete</v>
      </c>
      <c r="K156" s="9">
        <f>VLOOKUP($A156,referencia!$C$2:$Z$640,22,0)</f>
        <v>0</v>
      </c>
      <c r="L156" s="21"/>
      <c r="M156" s="14"/>
    </row>
    <row r="157" spans="1:13" ht="15.75" customHeight="1">
      <c r="A157" t="s">
        <v>2111</v>
      </c>
      <c r="B157" s="9">
        <f>VLOOKUP($A157,referencia!$C$2:$Z$640,5,0)</f>
        <v>2</v>
      </c>
      <c r="C157" s="9" t="str">
        <f>VLOOKUP($A157,referencia!$C$2:$Z$640,6,0)</f>
        <v>CABA</v>
      </c>
      <c r="D157" s="9">
        <f>VLOOKUP($A157,referencia!$C$2:$Z$640,15,0)</f>
        <v>2018</v>
      </c>
      <c r="E157" s="9" t="str">
        <f>VLOOKUP($A157,referencia!$C$2:$Z$640,7,0)</f>
        <v>Horacio Rodriguez Larreta</v>
      </c>
      <c r="F157" s="9" t="str">
        <f>VLOOKUP($A157,referencia!$C$2:$Z$640,10,0)</f>
        <v>Unión PRO</v>
      </c>
      <c r="G157" s="9" t="str">
        <f>VLOOKUP($A157,referencia!$C$2:$Z$640,9,0)</f>
        <v>Guadalupe Tagliaferri</v>
      </c>
      <c r="H157" s="9" t="str">
        <f>VLOOKUP($A157,referencia!$C$2:$Z$640,19,0)</f>
        <v>F</v>
      </c>
      <c r="I157" s="9">
        <f>VLOOKUP($A157,referencia!$C$2:$Z$640,20,0)</f>
        <v>1</v>
      </c>
      <c r="J157" s="9" t="str">
        <f>VLOOKUP($A157,referencia!$C$2:$Z$640,21,0)</f>
        <v>Ministerio de Desarrollo Humano y Hábitat</v>
      </c>
      <c r="K157" s="9">
        <f>VLOOKUP($A157,referencia!$C$2:$Z$640,22,0)</f>
        <v>0</v>
      </c>
      <c r="L157" s="21"/>
      <c r="M157" s="14"/>
    </row>
    <row r="158" spans="1:13" ht="15.75" customHeight="1">
      <c r="A158" t="s">
        <v>2112</v>
      </c>
      <c r="B158" s="9">
        <f>VLOOKUP($A158,referencia!$C$2:$Z$640,5,0)</f>
        <v>2</v>
      </c>
      <c r="C158" s="9" t="str">
        <f>VLOOKUP($A158,referencia!$C$2:$Z$640,6,0)</f>
        <v>CABA</v>
      </c>
      <c r="D158" s="9">
        <f>VLOOKUP($A158,referencia!$C$2:$Z$640,15,0)</f>
        <v>2018</v>
      </c>
      <c r="E158" s="9" t="str">
        <f>VLOOKUP($A158,referencia!$C$2:$Z$640,7,0)</f>
        <v>Horacio Rodriguez Larreta</v>
      </c>
      <c r="F158" s="9" t="str">
        <f>VLOOKUP($A158,referencia!$C$2:$Z$640,10,0)</f>
        <v>Unión PRO</v>
      </c>
      <c r="G158" s="9" t="str">
        <f>VLOOKUP($A158,referencia!$C$2:$Z$640,9,0)</f>
        <v>Ana María Bou Pérez</v>
      </c>
      <c r="H158" s="9" t="str">
        <f>VLOOKUP($A158,referencia!$C$2:$Z$640,19,0)</f>
        <v>F</v>
      </c>
      <c r="I158" s="9">
        <f>VLOOKUP($A158,referencia!$C$2:$Z$640,20,0)</f>
        <v>1</v>
      </c>
      <c r="J158" s="9" t="str">
        <f>VLOOKUP($A158,referencia!$C$2:$Z$640,21,0)</f>
        <v>Ministerio de Salud</v>
      </c>
      <c r="K158" s="9">
        <f>VLOOKUP($A158,referencia!$C$2:$Z$640,22,0)</f>
        <v>0</v>
      </c>
      <c r="L158" s="21"/>
      <c r="M158" s="14"/>
    </row>
    <row r="159" spans="1:13" ht="15.75" customHeight="1">
      <c r="A159" t="s">
        <v>2113</v>
      </c>
      <c r="B159" s="9">
        <f>VLOOKUP($A159,referencia!$C$2:$Z$640,5,0)</f>
        <v>2</v>
      </c>
      <c r="C159" s="9" t="str">
        <f>VLOOKUP($A159,referencia!$C$2:$Z$640,6,0)</f>
        <v>CABA</v>
      </c>
      <c r="D159" s="9">
        <f>VLOOKUP($A159,referencia!$C$2:$Z$640,15,0)</f>
        <v>2018</v>
      </c>
      <c r="E159" s="9" t="str">
        <f>VLOOKUP($A159,referencia!$C$2:$Z$640,7,0)</f>
        <v>Horacio Rodriguez Larreta</v>
      </c>
      <c r="F159" s="9" t="str">
        <f>VLOOKUP($A159,referencia!$C$2:$Z$640,10,0)</f>
        <v>Unión PRO</v>
      </c>
      <c r="G159" s="9" t="str">
        <f>VLOOKUP($A159,referencia!$C$2:$Z$640,9,0)</f>
        <v>Soledad Acuña</v>
      </c>
      <c r="H159" s="9" t="str">
        <f>VLOOKUP($A159,referencia!$C$2:$Z$640,19,0)</f>
        <v>F</v>
      </c>
      <c r="I159" s="9">
        <f>VLOOKUP($A159,referencia!$C$2:$Z$640,20,0)</f>
        <v>1</v>
      </c>
      <c r="J159" s="9" t="str">
        <f>VLOOKUP($A159,referencia!$C$2:$Z$640,21,0)</f>
        <v>Ministerio de Educación</v>
      </c>
      <c r="K159" s="9">
        <f>VLOOKUP($A159,referencia!$C$2:$Z$640,22,0)</f>
        <v>0</v>
      </c>
      <c r="L159" s="21"/>
      <c r="M159" s="14"/>
    </row>
    <row r="160" spans="1:13" ht="15.75" customHeight="1">
      <c r="A160" t="s">
        <v>2114</v>
      </c>
      <c r="B160" s="9">
        <f>VLOOKUP($A160,referencia!$C$2:$Z$640,5,0)</f>
        <v>2</v>
      </c>
      <c r="C160" s="9" t="str">
        <f>VLOOKUP($A160,referencia!$C$2:$Z$640,6,0)</f>
        <v>CABA</v>
      </c>
      <c r="D160" s="9">
        <f>VLOOKUP($A160,referencia!$C$2:$Z$640,15,0)</f>
        <v>2018</v>
      </c>
      <c r="E160" s="9" t="str">
        <f>VLOOKUP($A160,referencia!$C$2:$Z$640,7,0)</f>
        <v>Horacio Rodriguez Larreta</v>
      </c>
      <c r="F160" s="9" t="str">
        <f>VLOOKUP($A160,referencia!$C$2:$Z$640,10,0)</f>
        <v>Unión PRO</v>
      </c>
      <c r="G160" s="9" t="str">
        <f>VLOOKUP($A160,referencia!$C$2:$Z$640,9,0)</f>
        <v>Martín Ocampo</v>
      </c>
      <c r="H160" s="9" t="str">
        <f>VLOOKUP($A160,referencia!$C$2:$Z$640,19,0)</f>
        <v>M</v>
      </c>
      <c r="I160" s="9">
        <f>VLOOKUP($A160,referencia!$C$2:$Z$640,20,0)</f>
        <v>0</v>
      </c>
      <c r="J160" s="9" t="str">
        <f>VLOOKUP($A160,referencia!$C$2:$Z$640,21,0)</f>
        <v>Ministerio de Justicia y Seguridad</v>
      </c>
      <c r="K160" s="9">
        <f>VLOOKUP($A160,referencia!$C$2:$Z$640,22,0)</f>
        <v>1</v>
      </c>
      <c r="L160" s="21"/>
      <c r="M160" s="14"/>
    </row>
    <row r="161" spans="1:13" ht="15.75" customHeight="1">
      <c r="A161" t="s">
        <v>2115</v>
      </c>
      <c r="B161" s="9">
        <f>VLOOKUP($A161,referencia!$C$2:$Z$640,5,0)</f>
        <v>2</v>
      </c>
      <c r="C161" s="9" t="str">
        <f>VLOOKUP($A161,referencia!$C$2:$Z$640,6,0)</f>
        <v>CABA</v>
      </c>
      <c r="D161" s="9">
        <f>VLOOKUP($A161,referencia!$C$2:$Z$640,15,0)</f>
        <v>2018</v>
      </c>
      <c r="E161" s="9" t="str">
        <f>VLOOKUP($A161,referencia!$C$2:$Z$640,7,0)</f>
        <v>Horacio Rodriguez Larreta</v>
      </c>
      <c r="F161" s="9" t="str">
        <f>VLOOKUP($A161,referencia!$C$2:$Z$640,10,0)</f>
        <v>Unión PRO</v>
      </c>
      <c r="G161" s="9" t="str">
        <f>VLOOKUP($A161,referencia!$C$2:$Z$640,9,0)</f>
        <v>Eduardo Macchiavelli</v>
      </c>
      <c r="H161" s="9" t="str">
        <f>VLOOKUP($A161,referencia!$C$2:$Z$640,19,0)</f>
        <v>M</v>
      </c>
      <c r="I161" s="9">
        <f>VLOOKUP($A161,referencia!$C$2:$Z$640,20,0)</f>
        <v>0</v>
      </c>
      <c r="J161" s="9" t="str">
        <f>VLOOKUP($A161,referencia!$C$2:$Z$640,21,0)</f>
        <v>Ministerio de Ambiente y Espacio Público</v>
      </c>
      <c r="K161" s="9">
        <f>VLOOKUP($A161,referencia!$C$2:$Z$640,22,0)</f>
        <v>0</v>
      </c>
      <c r="L161" s="21"/>
      <c r="M161" s="14"/>
    </row>
    <row r="162" spans="1:13" ht="15.75" customHeight="1">
      <c r="A162" t="s">
        <v>2116</v>
      </c>
      <c r="B162" s="9">
        <f>VLOOKUP($A162,referencia!$C$2:$Z$640,5,0)</f>
        <v>2</v>
      </c>
      <c r="C162" s="9" t="str">
        <f>VLOOKUP($A162,referencia!$C$2:$Z$640,6,0)</f>
        <v>CABA</v>
      </c>
      <c r="D162" s="9">
        <f>VLOOKUP($A162,referencia!$C$2:$Z$640,15,0)</f>
        <v>2018</v>
      </c>
      <c r="E162" s="9" t="str">
        <f>VLOOKUP($A162,referencia!$C$2:$Z$640,7,0)</f>
        <v>Horacio Rodriguez Larreta</v>
      </c>
      <c r="F162" s="9" t="str">
        <f>VLOOKUP($A162,referencia!$C$2:$Z$640,10,0)</f>
        <v>Unión PRO</v>
      </c>
      <c r="G162" s="9" t="str">
        <f>VLOOKUP($A162,referencia!$C$2:$Z$640,9,0)</f>
        <v>Franco Moccia</v>
      </c>
      <c r="H162" s="9" t="str">
        <f>VLOOKUP($A162,referencia!$C$2:$Z$640,19,0)</f>
        <v>M</v>
      </c>
      <c r="I162" s="9">
        <f>VLOOKUP($A162,referencia!$C$2:$Z$640,20,0)</f>
        <v>0</v>
      </c>
      <c r="J162" s="9" t="str">
        <f>VLOOKUP($A162,referencia!$C$2:$Z$640,21,0)</f>
        <v>Ministerio de Desarrollo Urbano</v>
      </c>
      <c r="K162" s="9">
        <f>VLOOKUP($A162,referencia!$C$2:$Z$640,22,0)</f>
        <v>0</v>
      </c>
      <c r="L162" s="21"/>
      <c r="M162" s="14"/>
    </row>
    <row r="163" spans="1:13" ht="15.75" customHeight="1">
      <c r="A163" t="s">
        <v>2117</v>
      </c>
      <c r="B163" s="9">
        <f>VLOOKUP($A163,referencia!$C$2:$Z$640,5,0)</f>
        <v>2</v>
      </c>
      <c r="C163" s="9" t="str">
        <f>VLOOKUP($A163,referencia!$C$2:$Z$640,6,0)</f>
        <v>CABA</v>
      </c>
      <c r="D163" s="9">
        <f>VLOOKUP($A163,referencia!$C$2:$Z$640,15,0)</f>
        <v>2018</v>
      </c>
      <c r="E163" s="9" t="str">
        <f>VLOOKUP($A163,referencia!$C$2:$Z$640,7,0)</f>
        <v>Horacio Rodriguez Larreta</v>
      </c>
      <c r="F163" s="9" t="str">
        <f>VLOOKUP($A163,referencia!$C$2:$Z$640,10,0)</f>
        <v>Unión PRO</v>
      </c>
      <c r="G163" s="9" t="str">
        <f>VLOOKUP($A163,referencia!$C$2:$Z$640,9,0)</f>
        <v>Andrés Freire</v>
      </c>
      <c r="H163" s="9" t="str">
        <f>VLOOKUP($A163,referencia!$C$2:$Z$640,19,0)</f>
        <v>M</v>
      </c>
      <c r="I163" s="9">
        <f>VLOOKUP($A163,referencia!$C$2:$Z$640,20,0)</f>
        <v>0</v>
      </c>
      <c r="J163" s="9" t="str">
        <f>VLOOKUP($A163,referencia!$C$2:$Z$640,21,0)</f>
        <v>Ministerio de Modernización, Innovación y Tecnología</v>
      </c>
      <c r="K163" s="9">
        <f>VLOOKUP($A163,referencia!$C$2:$Z$640,22,0)</f>
        <v>0</v>
      </c>
      <c r="L163" s="21"/>
      <c r="M163" s="14"/>
    </row>
    <row r="164" spans="1:13" ht="15.75" customHeight="1">
      <c r="A164" t="s">
        <v>2118</v>
      </c>
      <c r="B164" s="9">
        <f>VLOOKUP($A164,referencia!$C$2:$Z$640,5,0)</f>
        <v>2</v>
      </c>
      <c r="C164" s="9" t="str">
        <f>VLOOKUP($A164,referencia!$C$2:$Z$640,6,0)</f>
        <v>CABA</v>
      </c>
      <c r="D164" s="9">
        <f>VLOOKUP($A164,referencia!$C$2:$Z$640,15,0)</f>
        <v>2018</v>
      </c>
      <c r="E164" s="9" t="str">
        <f>VLOOKUP($A164,referencia!$C$2:$Z$640,7,0)</f>
        <v>Horacio Rodriguez Larreta</v>
      </c>
      <c r="F164" s="9" t="str">
        <f>VLOOKUP($A164,referencia!$C$2:$Z$640,10,0)</f>
        <v>Unión PRO</v>
      </c>
      <c r="G164" s="9" t="str">
        <f>VLOOKUP($A164,referencia!$C$2:$Z$640,9,0)</f>
        <v>Martín Mura</v>
      </c>
      <c r="H164" s="9" t="str">
        <f>VLOOKUP($A164,referencia!$C$2:$Z$640,19,0)</f>
        <v>M</v>
      </c>
      <c r="I164" s="9">
        <f>VLOOKUP($A164,referencia!$C$2:$Z$640,20,0)</f>
        <v>0</v>
      </c>
      <c r="J164" s="9" t="str">
        <f>VLOOKUP($A164,referencia!$C$2:$Z$640,21,0)</f>
        <v>Ministerio de Hacienda</v>
      </c>
      <c r="K164" s="9">
        <f>VLOOKUP($A164,referencia!$C$2:$Z$640,22,0)</f>
        <v>0</v>
      </c>
      <c r="L164" s="21"/>
      <c r="M164" s="14"/>
    </row>
    <row r="165" spans="1:13" ht="15.75" customHeight="1">
      <c r="A165" t="s">
        <v>2119</v>
      </c>
      <c r="B165" s="9">
        <f>VLOOKUP($A165,referencia!$C$2:$Z$640,5,0)</f>
        <v>2</v>
      </c>
      <c r="C165" s="9" t="str">
        <f>VLOOKUP($A165,referencia!$C$2:$Z$640,6,0)</f>
        <v>CABA</v>
      </c>
      <c r="D165" s="9">
        <f>VLOOKUP($A165,referencia!$C$2:$Z$640,15,0)</f>
        <v>2018</v>
      </c>
      <c r="E165" s="9" t="str">
        <f>VLOOKUP($A165,referencia!$C$2:$Z$640,7,0)</f>
        <v>Horacio Rodriguez Larreta</v>
      </c>
      <c r="F165" s="9" t="str">
        <f>VLOOKUP($A165,referencia!$C$2:$Z$640,10,0)</f>
        <v>Unión PRO</v>
      </c>
      <c r="G165" s="9" t="str">
        <f>VLOOKUP($A165,referencia!$C$2:$Z$640,9,0)</f>
        <v>Bruno Screnc</v>
      </c>
      <c r="H165" s="9" t="str">
        <f>VLOOKUP($A165,referencia!$C$2:$Z$640,19,0)</f>
        <v>M</v>
      </c>
      <c r="I165" s="9">
        <f>VLOOKUP($A165,referencia!$C$2:$Z$640,20,0)</f>
        <v>0</v>
      </c>
      <c r="J165" s="9" t="str">
        <f>VLOOKUP($A165,referencia!$C$2:$Z$640,21,0)</f>
        <v>Ministerio de Gobierno</v>
      </c>
      <c r="K165" s="9">
        <f>VLOOKUP($A165,referencia!$C$2:$Z$640,22,0)</f>
        <v>0</v>
      </c>
      <c r="L165" s="21"/>
      <c r="M165" s="14"/>
    </row>
    <row r="166" spans="1:13" ht="15.75" customHeight="1">
      <c r="A166" t="s">
        <v>2120</v>
      </c>
      <c r="B166" s="9">
        <f>VLOOKUP($A166,referencia!$C$2:$Z$640,5,0)</f>
        <v>2</v>
      </c>
      <c r="C166" s="9" t="str">
        <f>VLOOKUP($A166,referencia!$C$2:$Z$640,6,0)</f>
        <v>CABA</v>
      </c>
      <c r="D166" s="9">
        <f>VLOOKUP($A166,referencia!$C$2:$Z$640,15,0)</f>
        <v>2018</v>
      </c>
      <c r="E166" s="9" t="str">
        <f>VLOOKUP($A166,referencia!$C$2:$Z$640,7,0)</f>
        <v>Horacio Rodriguez Larreta</v>
      </c>
      <c r="F166" s="9" t="str">
        <f>VLOOKUP($A166,referencia!$C$2:$Z$640,10,0)</f>
        <v>Unión PRO</v>
      </c>
      <c r="G166" s="9" t="str">
        <f>VLOOKUP($A166,referencia!$C$2:$Z$640,9,0)</f>
        <v>Enrique Avogadro</v>
      </c>
      <c r="H166" s="9" t="str">
        <f>VLOOKUP($A166,referencia!$C$2:$Z$640,19,0)</f>
        <v>M</v>
      </c>
      <c r="I166" s="9">
        <f>VLOOKUP($A166,referencia!$C$2:$Z$640,20,0)</f>
        <v>0</v>
      </c>
      <c r="J166" s="9" t="str">
        <f>VLOOKUP($A166,referencia!$C$2:$Z$640,21,0)</f>
        <v>Ministerio de Cultura</v>
      </c>
      <c r="K166" s="9">
        <f>VLOOKUP($A166,referencia!$C$2:$Z$640,22,0)</f>
        <v>0</v>
      </c>
      <c r="L166" s="21"/>
      <c r="M166" s="14"/>
    </row>
    <row r="167" spans="1:13" ht="15.75" customHeight="1">
      <c r="A167" t="s">
        <v>2121</v>
      </c>
      <c r="B167" s="9">
        <f>VLOOKUP($A167,referencia!$C$2:$Z$640,5,0)</f>
        <v>2</v>
      </c>
      <c r="C167" s="9" t="str">
        <f>VLOOKUP($A167,referencia!$C$2:$Z$640,6,0)</f>
        <v>CABA</v>
      </c>
      <c r="D167" s="9">
        <f>VLOOKUP($A167,referencia!$C$2:$Z$640,15,0)</f>
        <v>2018</v>
      </c>
      <c r="E167" s="9" t="str">
        <f>VLOOKUP($A167,referencia!$C$2:$Z$640,7,0)</f>
        <v>Horacio Rodriguez Larreta</v>
      </c>
      <c r="F167" s="9" t="str">
        <f>VLOOKUP($A167,referencia!$C$2:$Z$640,10,0)</f>
        <v>Unión PRO</v>
      </c>
      <c r="G167" s="9" t="str">
        <f>VLOOKUP($A167,referencia!$C$2:$Z$640,9,0)</f>
        <v>Diego Santilli</v>
      </c>
      <c r="H167" s="9" t="str">
        <f>VLOOKUP($A167,referencia!$C$2:$Z$640,19,0)</f>
        <v>M</v>
      </c>
      <c r="I167" s="9">
        <f>VLOOKUP($A167,referencia!$C$2:$Z$640,20,0)</f>
        <v>0</v>
      </c>
      <c r="J167" s="9" t="str">
        <f>VLOOKUP($A167,referencia!$C$2:$Z$640,21,0)</f>
        <v>Ministerio de Seguridad</v>
      </c>
      <c r="K167" s="9">
        <f>VLOOKUP($A167,referencia!$C$2:$Z$640,22,0)</f>
        <v>0</v>
      </c>
      <c r="L167" s="21"/>
      <c r="M167" s="14"/>
    </row>
    <row r="168" spans="1:13" ht="15.75" customHeight="1">
      <c r="A168" t="s">
        <v>2409</v>
      </c>
      <c r="B168" s="9">
        <f>VLOOKUP($A168,referencia!$B$2:$Z$640,6,0)</f>
        <v>2</v>
      </c>
      <c r="C168" s="9" t="str">
        <f>VLOOKUP($A168,referencia!$B$2:$Z$640,7,0)</f>
        <v>CABA</v>
      </c>
      <c r="D168" s="9">
        <f>VLOOKUP($A168,referencia!$B$2:$Z$640,17,0)</f>
        <v>2019</v>
      </c>
      <c r="E168" s="9" t="str">
        <f>VLOOKUP($A168,referencia!$B$2:$Z$640,8,0)</f>
        <v>Horacio Rodriguez Larreta</v>
      </c>
      <c r="F168" s="9" t="str">
        <f>VLOOKUP($A168,referencia!$B$2:$Z$640,11,0)</f>
        <v>Unión PRO</v>
      </c>
      <c r="G168" s="9" t="str">
        <f>VLOOKUP($A168,referencia!$B$2:$Z$640,10,0)</f>
        <v>Felipe Miguel</v>
      </c>
      <c r="H168" s="9" t="str">
        <f>VLOOKUP($A168,referencia!$B$2:$Z$640,20,0)</f>
        <v>M</v>
      </c>
      <c r="I168" s="9">
        <f>VLOOKUP($A168,referencia!$B$2:$Z$640,21,0)</f>
        <v>0</v>
      </c>
      <c r="J168" s="9" t="str">
        <f>VLOOKUP($A168,referencia!$B$2:$Z$640,22,0)</f>
        <v>Jefatura de Gabinete</v>
      </c>
      <c r="K168" s="9">
        <f>VLOOKUP($A168,referencia!$B$2:$Z$640,23,0)</f>
        <v>0</v>
      </c>
      <c r="L168" s="21"/>
      <c r="M168" s="14"/>
    </row>
    <row r="169" spans="1:13" ht="15.75" customHeight="1">
      <c r="A169" t="s">
        <v>2410</v>
      </c>
      <c r="B169" s="9">
        <f>VLOOKUP($A169,referencia!$B$2:$Z$640,6,0)</f>
        <v>2</v>
      </c>
      <c r="C169" s="9" t="str">
        <f>VLOOKUP($A169,referencia!$B$2:$Z$640,7,0)</f>
        <v>CABA</v>
      </c>
      <c r="D169" s="9">
        <f>VLOOKUP($A169,referencia!$B$2:$Z$640,17,0)</f>
        <v>2019</v>
      </c>
      <c r="E169" s="9" t="str">
        <f>VLOOKUP($A169,referencia!$B$2:$Z$640,8,0)</f>
        <v>Horacio Rodriguez Larreta</v>
      </c>
      <c r="F169" s="9" t="str">
        <f>VLOOKUP($A169,referencia!$B$2:$Z$640,11,0)</f>
        <v>Unión PRO</v>
      </c>
      <c r="G169" s="9" t="str">
        <f>VLOOKUP($A169,referencia!$B$2:$Z$640,10,0)</f>
        <v>Guadalupe Tagliaferri</v>
      </c>
      <c r="H169" s="9" t="str">
        <f>VLOOKUP($A169,referencia!$B$2:$Z$640,20,0)</f>
        <v>F</v>
      </c>
      <c r="I169" s="9">
        <f>VLOOKUP($A169,referencia!$B$2:$Z$640,21,0)</f>
        <v>1</v>
      </c>
      <c r="J169" s="9" t="str">
        <f>VLOOKUP($A169,referencia!$B$2:$Z$640,22,0)</f>
        <v>Ministerio de Desarrollo Humano y Hábitat</v>
      </c>
      <c r="K169" s="9">
        <f>VLOOKUP($A169,referencia!$B$2:$Z$640,23,0)</f>
        <v>0</v>
      </c>
      <c r="L169" s="21"/>
      <c r="M169" s="14"/>
    </row>
    <row r="170" spans="1:13" ht="15.75" customHeight="1">
      <c r="A170" t="s">
        <v>2411</v>
      </c>
      <c r="B170" s="9">
        <f>VLOOKUP($A170,referencia!$B$2:$Z$640,6,0)</f>
        <v>2</v>
      </c>
      <c r="C170" s="9" t="str">
        <f>VLOOKUP($A170,referencia!$B$2:$Z$640,7,0)</f>
        <v>CABA</v>
      </c>
      <c r="D170" s="9">
        <f>VLOOKUP($A170,referencia!$B$2:$Z$640,17,0)</f>
        <v>2019</v>
      </c>
      <c r="E170" s="9" t="str">
        <f>VLOOKUP($A170,referencia!$B$2:$Z$640,8,0)</f>
        <v>Horacio Rodriguez Larreta</v>
      </c>
      <c r="F170" s="9" t="str">
        <f>VLOOKUP($A170,referencia!$B$2:$Z$640,11,0)</f>
        <v>Unión PRO</v>
      </c>
      <c r="G170" s="9" t="str">
        <f>VLOOKUP($A170,referencia!$B$2:$Z$640,10,0)</f>
        <v>Ana María Bou Pérez</v>
      </c>
      <c r="H170" s="9" t="str">
        <f>VLOOKUP($A170,referencia!$B$2:$Z$640,20,0)</f>
        <v>F</v>
      </c>
      <c r="I170" s="9">
        <f>VLOOKUP($A170,referencia!$B$2:$Z$640,21,0)</f>
        <v>1</v>
      </c>
      <c r="J170" s="9" t="str">
        <f>VLOOKUP($A170,referencia!$B$2:$Z$640,22,0)</f>
        <v>Ministerio de Salud</v>
      </c>
      <c r="K170" s="9">
        <f>VLOOKUP($A170,referencia!$B$2:$Z$640,23,0)</f>
        <v>0</v>
      </c>
      <c r="L170" s="21"/>
      <c r="M170" s="14"/>
    </row>
    <row r="171" spans="1:13" ht="15.75" customHeight="1">
      <c r="A171" t="s">
        <v>2412</v>
      </c>
      <c r="B171" s="9">
        <f>VLOOKUP($A171,referencia!$B$2:$Z$640,6,0)</f>
        <v>2</v>
      </c>
      <c r="C171" s="9" t="str">
        <f>VLOOKUP($A171,referencia!$B$2:$Z$640,7,0)</f>
        <v>CABA</v>
      </c>
      <c r="D171" s="9">
        <f>VLOOKUP($A171,referencia!$B$2:$Z$640,17,0)</f>
        <v>2019</v>
      </c>
      <c r="E171" s="9" t="str">
        <f>VLOOKUP($A171,referencia!$B$2:$Z$640,8,0)</f>
        <v>Horacio Rodriguez Larreta</v>
      </c>
      <c r="F171" s="9" t="str">
        <f>VLOOKUP($A171,referencia!$B$2:$Z$640,11,0)</f>
        <v>Unión PRO</v>
      </c>
      <c r="G171" s="9" t="str">
        <f>VLOOKUP($A171,referencia!$B$2:$Z$640,10,0)</f>
        <v>Soledad Acuña</v>
      </c>
      <c r="H171" s="9" t="str">
        <f>VLOOKUP($A171,referencia!$B$2:$Z$640,20,0)</f>
        <v>F</v>
      </c>
      <c r="I171" s="9">
        <f>VLOOKUP($A171,referencia!$B$2:$Z$640,21,0)</f>
        <v>1</v>
      </c>
      <c r="J171" s="9" t="str">
        <f>VLOOKUP($A171,referencia!$B$2:$Z$640,22,0)</f>
        <v>Ministerio de Educación</v>
      </c>
      <c r="K171" s="9">
        <f>VLOOKUP($A171,referencia!$B$2:$Z$640,23,0)</f>
        <v>0</v>
      </c>
      <c r="L171" s="21"/>
      <c r="M171" s="14"/>
    </row>
    <row r="172" spans="1:13" ht="15.75" customHeight="1">
      <c r="A172" t="s">
        <v>2414</v>
      </c>
      <c r="B172" s="9">
        <f>VLOOKUP($A172,referencia!$B$2:$Z$640,6,0)</f>
        <v>2</v>
      </c>
      <c r="C172" s="9" t="str">
        <f>VLOOKUP($A172,referencia!$B$2:$Z$640,7,0)</f>
        <v>CABA</v>
      </c>
      <c r="D172" s="9">
        <f>VLOOKUP($A172,referencia!$B$2:$Z$640,17,0)</f>
        <v>2019</v>
      </c>
      <c r="E172" s="9" t="str">
        <f>VLOOKUP($A172,referencia!$B$2:$Z$640,8,0)</f>
        <v>Horacio Rodriguez Larreta</v>
      </c>
      <c r="F172" s="9" t="str">
        <f>VLOOKUP($A172,referencia!$B$2:$Z$640,11,0)</f>
        <v>Unión PRO</v>
      </c>
      <c r="G172" s="9" t="str">
        <f>VLOOKUP($A172,referencia!$B$2:$Z$640,10,0)</f>
        <v>Eduardo Macchiavelli</v>
      </c>
      <c r="H172" s="9" t="str">
        <f>VLOOKUP($A172,referencia!$B$2:$Z$640,20,0)</f>
        <v>M</v>
      </c>
      <c r="I172" s="9">
        <f>VLOOKUP($A172,referencia!$B$2:$Z$640,21,0)</f>
        <v>0</v>
      </c>
      <c r="J172" s="9" t="str">
        <f>VLOOKUP($A172,referencia!$B$2:$Z$640,22,0)</f>
        <v>Ministerio de Ambiente y Espacio Público</v>
      </c>
      <c r="K172" s="9">
        <f>VLOOKUP($A172,referencia!$B$2:$Z$640,23,0)</f>
        <v>0</v>
      </c>
      <c r="L172" s="21"/>
      <c r="M172" s="14"/>
    </row>
    <row r="173" spans="1:13" ht="15.75" customHeight="1">
      <c r="A173" t="s">
        <v>2415</v>
      </c>
      <c r="B173" s="9">
        <f>VLOOKUP($A173,referencia!$B$2:$Z$640,6,0)</f>
        <v>2</v>
      </c>
      <c r="C173" s="9" t="str">
        <f>VLOOKUP($A173,referencia!$B$2:$Z$640,7,0)</f>
        <v>CABA</v>
      </c>
      <c r="D173" s="9">
        <f>VLOOKUP($A173,referencia!$B$2:$Z$640,17,0)</f>
        <v>2019</v>
      </c>
      <c r="E173" s="9" t="str">
        <f>VLOOKUP($A173,referencia!$B$2:$Z$640,8,0)</f>
        <v>Horacio Rodriguez Larreta</v>
      </c>
      <c r="F173" s="9" t="str">
        <f>VLOOKUP($A173,referencia!$B$2:$Z$640,11,0)</f>
        <v>Unión PRO</v>
      </c>
      <c r="G173" s="9" t="str">
        <f>VLOOKUP($A173,referencia!$B$2:$Z$640,10,0)</f>
        <v>Franco Moccia</v>
      </c>
      <c r="H173" s="9" t="str">
        <f>VLOOKUP($A173,referencia!$B$2:$Z$640,20,0)</f>
        <v>M</v>
      </c>
      <c r="I173" s="9">
        <f>VLOOKUP($A173,referencia!$B$2:$Z$640,21,0)</f>
        <v>0</v>
      </c>
      <c r="J173" s="9" t="str">
        <f>VLOOKUP($A173,referencia!$B$2:$Z$640,22,0)</f>
        <v>Ministerio de Desarrollo Urbano</v>
      </c>
      <c r="K173" s="9">
        <f>VLOOKUP($A173,referencia!$B$2:$Z$640,23,0)</f>
        <v>0</v>
      </c>
      <c r="L173" s="21"/>
      <c r="M173" s="14"/>
    </row>
    <row r="174" spans="1:13" ht="15.75" customHeight="1">
      <c r="A174" t="s">
        <v>2416</v>
      </c>
      <c r="B174" s="9">
        <f>VLOOKUP($A174,referencia!$B$2:$Z$640,6,0)</f>
        <v>2</v>
      </c>
      <c r="C174" s="9" t="str">
        <f>VLOOKUP($A174,referencia!$B$2:$Z$640,7,0)</f>
        <v>CABA</v>
      </c>
      <c r="D174" s="9">
        <f>VLOOKUP($A174,referencia!$B$2:$Z$640,17,0)</f>
        <v>2019</v>
      </c>
      <c r="E174" s="9" t="str">
        <f>VLOOKUP($A174,referencia!$B$2:$Z$640,8,0)</f>
        <v>Horacio Rodriguez Larreta</v>
      </c>
      <c r="F174" s="9" t="str">
        <f>VLOOKUP($A174,referencia!$B$2:$Z$640,11,0)</f>
        <v>Unión PRO</v>
      </c>
      <c r="G174" s="9" t="str">
        <f>VLOOKUP($A174,referencia!$B$2:$Z$640,10,0)</f>
        <v>Andrés Freire</v>
      </c>
      <c r="H174" s="9" t="str">
        <f>VLOOKUP($A174,referencia!$B$2:$Z$640,20,0)</f>
        <v>M</v>
      </c>
      <c r="I174" s="9">
        <f>VLOOKUP($A174,referencia!$B$2:$Z$640,21,0)</f>
        <v>0</v>
      </c>
      <c r="J174" s="9" t="str">
        <f>VLOOKUP($A174,referencia!$B$2:$Z$640,22,0)</f>
        <v>Ministerio de Modernización, Innovación y Tecnología</v>
      </c>
      <c r="K174" s="9">
        <f>VLOOKUP($A174,referencia!$B$2:$Z$640,23,0)</f>
        <v>0</v>
      </c>
      <c r="L174" s="21"/>
      <c r="M174" s="14"/>
    </row>
    <row r="175" spans="1:13" ht="15.75" customHeight="1">
      <c r="A175" t="s">
        <v>2417</v>
      </c>
      <c r="B175" s="9">
        <f>VLOOKUP($A175,referencia!$B$2:$Z$640,6,0)</f>
        <v>2</v>
      </c>
      <c r="C175" s="9" t="str">
        <f>VLOOKUP($A175,referencia!$B$2:$Z$640,7,0)</f>
        <v>CABA</v>
      </c>
      <c r="D175" s="9">
        <f>VLOOKUP($A175,referencia!$B$2:$Z$640,17,0)</f>
        <v>2019</v>
      </c>
      <c r="E175" s="9" t="str">
        <f>VLOOKUP($A175,referencia!$B$2:$Z$640,8,0)</f>
        <v>Horacio Rodriguez Larreta</v>
      </c>
      <c r="F175" s="9" t="str">
        <f>VLOOKUP($A175,referencia!$B$2:$Z$640,11,0)</f>
        <v>Unión PRO</v>
      </c>
      <c r="G175" s="9" t="str">
        <f>VLOOKUP($A175,referencia!$B$2:$Z$640,10,0)</f>
        <v>Martín Mura</v>
      </c>
      <c r="H175" s="9" t="str">
        <f>VLOOKUP($A175,referencia!$B$2:$Z$640,20,0)</f>
        <v>M</v>
      </c>
      <c r="I175" s="9">
        <f>VLOOKUP($A175,referencia!$B$2:$Z$640,21,0)</f>
        <v>0</v>
      </c>
      <c r="J175" s="9" t="str">
        <f>VLOOKUP($A175,referencia!$B$2:$Z$640,22,0)</f>
        <v>Ministerio de Hacienda</v>
      </c>
      <c r="K175" s="9">
        <f>VLOOKUP($A175,referencia!$B$2:$Z$640,23,0)</f>
        <v>0</v>
      </c>
      <c r="L175" s="21"/>
      <c r="M175" s="14"/>
    </row>
    <row r="176" spans="1:13" ht="15.75" customHeight="1">
      <c r="A176" t="s">
        <v>2418</v>
      </c>
      <c r="B176" s="9">
        <f>VLOOKUP($A176,referencia!$B$2:$Z$640,6,0)</f>
        <v>2</v>
      </c>
      <c r="C176" s="9" t="str">
        <f>VLOOKUP($A176,referencia!$B$2:$Z$640,7,0)</f>
        <v>CABA</v>
      </c>
      <c r="D176" s="9">
        <f>VLOOKUP($A176,referencia!$B$2:$Z$640,17,0)</f>
        <v>2019</v>
      </c>
      <c r="E176" s="9" t="str">
        <f>VLOOKUP($A176,referencia!$B$2:$Z$640,8,0)</f>
        <v>Horacio Rodriguez Larreta</v>
      </c>
      <c r="F176" s="9" t="str">
        <f>VLOOKUP($A176,referencia!$B$2:$Z$640,11,0)</f>
        <v>Unión PRO</v>
      </c>
      <c r="G176" s="9" t="str">
        <f>VLOOKUP($A176,referencia!$B$2:$Z$640,10,0)</f>
        <v>Bruno Screnc</v>
      </c>
      <c r="H176" s="9" t="str">
        <f>VLOOKUP($A176,referencia!$B$2:$Z$640,20,0)</f>
        <v>M</v>
      </c>
      <c r="I176" s="9">
        <f>VLOOKUP($A176,referencia!$B$2:$Z$640,21,0)</f>
        <v>0</v>
      </c>
      <c r="J176" s="9" t="str">
        <f>VLOOKUP($A176,referencia!$B$2:$Z$640,22,0)</f>
        <v>Ministerio de Gobierno</v>
      </c>
      <c r="K176" s="9">
        <f>VLOOKUP($A176,referencia!$B$2:$Z$640,23,0)</f>
        <v>0</v>
      </c>
      <c r="L176" s="21"/>
      <c r="M176" s="14"/>
    </row>
    <row r="177" spans="1:13" ht="15.75" customHeight="1">
      <c r="A177" t="s">
        <v>2419</v>
      </c>
      <c r="B177" s="9">
        <f>VLOOKUP($A177,referencia!$B$2:$Z$640,6,0)</f>
        <v>2</v>
      </c>
      <c r="C177" s="9" t="str">
        <f>VLOOKUP($A177,referencia!$B$2:$Z$640,7,0)</f>
        <v>CABA</v>
      </c>
      <c r="D177" s="9">
        <f>VLOOKUP($A177,referencia!$B$2:$Z$640,17,0)</f>
        <v>2019</v>
      </c>
      <c r="E177" s="9" t="str">
        <f>VLOOKUP($A177,referencia!$B$2:$Z$640,8,0)</f>
        <v>Horacio Rodriguez Larreta</v>
      </c>
      <c r="F177" s="9" t="str">
        <f>VLOOKUP($A177,referencia!$B$2:$Z$640,11,0)</f>
        <v>Unión PRO</v>
      </c>
      <c r="G177" s="9" t="str">
        <f>VLOOKUP($A177,referencia!$B$2:$Z$640,10,0)</f>
        <v>Enrique Avogadro</v>
      </c>
      <c r="H177" s="9" t="str">
        <f>VLOOKUP($A177,referencia!$B$2:$Z$640,20,0)</f>
        <v>M</v>
      </c>
      <c r="I177" s="9">
        <f>VLOOKUP($A177,referencia!$B$2:$Z$640,21,0)</f>
        <v>0</v>
      </c>
      <c r="J177" s="9" t="str">
        <f>VLOOKUP($A177,referencia!$B$2:$Z$640,22,0)</f>
        <v>Ministerio de Cultura</v>
      </c>
      <c r="K177" s="9">
        <f>VLOOKUP($A177,referencia!$B$2:$Z$640,23,0)</f>
        <v>0</v>
      </c>
      <c r="L177" s="21"/>
      <c r="M177" s="14"/>
    </row>
    <row r="178" spans="1:13" ht="15.75" customHeight="1">
      <c r="A178" t="s">
        <v>2420</v>
      </c>
      <c r="B178" s="9">
        <f>VLOOKUP($A178,referencia!$B$2:$Z$640,6,0)</f>
        <v>2</v>
      </c>
      <c r="C178" s="9" t="str">
        <f>VLOOKUP($A178,referencia!$B$2:$Z$640,7,0)</f>
        <v>CABA</v>
      </c>
      <c r="D178" s="9">
        <f>VLOOKUP($A178,referencia!$B$2:$Z$640,17,0)</f>
        <v>2019</v>
      </c>
      <c r="E178" s="9" t="str">
        <f>VLOOKUP($A178,referencia!$B$2:$Z$640,8,0)</f>
        <v>Horacio Rodriguez Larreta</v>
      </c>
      <c r="F178" s="9" t="str">
        <f>VLOOKUP($A178,referencia!$B$2:$Z$640,11,0)</f>
        <v>Unión PRO</v>
      </c>
      <c r="G178" s="9" t="str">
        <f>VLOOKUP($A178,referencia!$B$2:$Z$640,10,0)</f>
        <v>Diego Santilli</v>
      </c>
      <c r="H178" s="9" t="str">
        <f>VLOOKUP($A178,referencia!$B$2:$Z$640,20,0)</f>
        <v>M</v>
      </c>
      <c r="I178" s="9">
        <f>VLOOKUP($A178,referencia!$B$2:$Z$640,21,0)</f>
        <v>0</v>
      </c>
      <c r="J178" s="9" t="str">
        <f>VLOOKUP($A178,referencia!$B$2:$Z$640,22,0)</f>
        <v>Ministerio de Seguridad</v>
      </c>
      <c r="K178" s="9">
        <f>VLOOKUP($A178,referencia!$B$2:$Z$640,23,0)</f>
        <v>0</v>
      </c>
      <c r="L178" s="21"/>
      <c r="M178" s="14"/>
    </row>
    <row r="179" spans="1:13" ht="15.75" customHeight="1">
      <c r="A179" t="s">
        <v>2413</v>
      </c>
      <c r="B179" s="9">
        <f>VLOOKUP($A179,referencia!$B$2:$Z$640,6,0)</f>
        <v>2</v>
      </c>
      <c r="C179" s="9" t="str">
        <f>VLOOKUP($A179,referencia!$B$2:$Z$640,7,0)</f>
        <v>CABA</v>
      </c>
      <c r="D179" s="9" t="str">
        <f>VLOOKUP($A179,referencia!$B$2:$Z$640,17,0)</f>
        <v>no</v>
      </c>
      <c r="E179" s="9" t="str">
        <f>VLOOKUP($A179,referencia!$B$2:$Z$640,8,0)</f>
        <v>Horacio Rodriguez Larreta</v>
      </c>
      <c r="F179" s="9" t="str">
        <f>VLOOKUP($A179,referencia!$B$2:$Z$640,11,0)</f>
        <v>Unión PRO</v>
      </c>
      <c r="G179" s="9" t="str">
        <f>VLOOKUP($A179,referencia!$B$2:$Z$640,10,0)</f>
        <v>Martín Ocampo</v>
      </c>
      <c r="H179" s="9" t="str">
        <f>VLOOKUP($A179,referencia!$B$2:$Z$640,20,0)</f>
        <v>M</v>
      </c>
      <c r="I179" s="9">
        <f>VLOOKUP($A179,referencia!$B$2:$Z$640,21,0)</f>
        <v>0</v>
      </c>
      <c r="J179" s="9" t="str">
        <f>VLOOKUP($A179,referencia!$B$2:$Z$640,22,0)</f>
        <v>Ministerio de Justicia y Seguridad</v>
      </c>
      <c r="K179" s="9">
        <f>VLOOKUP($A179,referencia!$B$2:$Z$640,23,0)</f>
        <v>1</v>
      </c>
      <c r="L179" s="21"/>
      <c r="M179" s="14"/>
    </row>
    <row r="180" spans="1:13" ht="15.75" customHeight="1">
      <c r="A180" t="s">
        <v>1815</v>
      </c>
      <c r="B180" s="9">
        <f>VLOOKUP($A180,referencia!$B$2:$Z$640,6,0)</f>
        <v>2</v>
      </c>
      <c r="C180" s="9" t="str">
        <f>VLOOKUP($A180,referencia!$B$2:$Z$640,7,0)</f>
        <v>CABA</v>
      </c>
      <c r="D180" s="9" t="str">
        <f>VLOOKUP($A180,referencia!$B$2:$Z$640,17,0)</f>
        <v>no</v>
      </c>
      <c r="E180" s="9" t="str">
        <f>VLOOKUP($A180,referencia!$B$2:$Z$640,8,0)</f>
        <v>Horacio Rodriguez Larreta</v>
      </c>
      <c r="F180" s="9" t="str">
        <f>VLOOKUP($A180,referencia!$B$2:$Z$640,11,0)</f>
        <v>Unión PRO</v>
      </c>
      <c r="G180" s="9" t="str">
        <f>VLOOKUP($A180,referencia!$B$2:$Z$640,10,0)</f>
        <v>Darío Lopérfido</v>
      </c>
      <c r="H180" s="9" t="str">
        <f>VLOOKUP($A180,referencia!$B$2:$Z$640,20,0)</f>
        <v>M</v>
      </c>
      <c r="I180" s="9">
        <f>VLOOKUP($A180,referencia!$B$2:$Z$640,21,0)</f>
        <v>0</v>
      </c>
      <c r="J180" s="9" t="str">
        <f>VLOOKUP($A180,referencia!$B$2:$Z$640,22,0)</f>
        <v>Ministerio de Cultura</v>
      </c>
      <c r="K180" s="9">
        <f>VLOOKUP($A180,referencia!$B$2:$Z$640,23,0)</f>
        <v>1</v>
      </c>
      <c r="L180" s="21"/>
      <c r="M180" s="14"/>
    </row>
    <row r="181" spans="1:13" ht="15.75" customHeight="1">
      <c r="A181" t="s">
        <v>980</v>
      </c>
      <c r="B181" s="9">
        <f>VLOOKUP($A181,referencia!$B$2:$Z$640,6,0)</f>
        <v>2</v>
      </c>
      <c r="C181" s="9" t="str">
        <f>VLOOKUP($A181,referencia!$B$2:$Z$640,7,0)</f>
        <v>CABA</v>
      </c>
      <c r="D181" s="9" t="str">
        <f>VLOOKUP($A181,referencia!$B$2:$Z$640,17,0)</f>
        <v>no</v>
      </c>
      <c r="E181" s="9" t="str">
        <f>VLOOKUP($A181,referencia!$B$2:$Z$640,8,0)</f>
        <v>Horacio Rodriguez Larreta</v>
      </c>
      <c r="F181" s="9" t="str">
        <f>VLOOKUP($A181,referencia!$B$2:$Z$640,11,0)</f>
        <v>Unión PRO</v>
      </c>
      <c r="G181" s="9" t="str">
        <f>VLOOKUP($A181,referencia!$B$2:$Z$640,10,0)</f>
        <v>Ángel Mahler</v>
      </c>
      <c r="H181" s="9" t="str">
        <f>VLOOKUP($A181,referencia!$B$2:$Z$640,20,0)</f>
        <v>M</v>
      </c>
      <c r="I181" s="9">
        <f>VLOOKUP($A181,referencia!$B$2:$Z$640,21,0)</f>
        <v>0</v>
      </c>
      <c r="J181" s="9" t="str">
        <f>VLOOKUP($A181,referencia!$B$2:$Z$640,22,0)</f>
        <v>Ministerio de Cultura</v>
      </c>
      <c r="K181" s="9">
        <f>VLOOKUP($A181,referencia!$B$2:$Z$640,23,0)</f>
        <v>1</v>
      </c>
      <c r="L181" s="21"/>
      <c r="M181" s="14"/>
    </row>
    <row r="182" spans="1:13" ht="15.75" customHeight="1">
      <c r="A182" t="s">
        <v>983</v>
      </c>
      <c r="B182" s="9">
        <f>VLOOKUP($A182,referencia!$B$2:$Z$640,6,0)</f>
        <v>2</v>
      </c>
      <c r="C182" s="9" t="str">
        <f>VLOOKUP($A182,referencia!$B$2:$Z$640,7,0)</f>
        <v>CABA</v>
      </c>
      <c r="D182" s="9" t="str">
        <f>VLOOKUP($A182,referencia!$B$2:$Z$640,17,0)</f>
        <v>no</v>
      </c>
      <c r="E182" s="9" t="str">
        <f>VLOOKUP($A182,referencia!$B$2:$Z$640,8,0)</f>
        <v>Horacio Rodríguez Larreta</v>
      </c>
      <c r="F182" s="9" t="str">
        <f>VLOOKUP($A182,referencia!$B$2:$Z$640,11,0)</f>
        <v>Juntos por el Cambio</v>
      </c>
      <c r="G182" s="9" t="str">
        <f>VLOOKUP($A182,referencia!$B$2:$Z$640,10,0)</f>
        <v>Felipe Oscar Miguel</v>
      </c>
      <c r="H182" s="9" t="str">
        <f>VLOOKUP($A182,referencia!$B$2:$Z$640,20,0)</f>
        <v>M</v>
      </c>
      <c r="I182" s="9">
        <f>VLOOKUP($A182,referencia!$B$2:$Z$640,21,0)</f>
        <v>0</v>
      </c>
      <c r="J182" s="9" t="str">
        <f>VLOOKUP($A182,referencia!$B$2:$Z$640,22,0)</f>
        <v>Jefatura de Gabinete</v>
      </c>
      <c r="K182" s="9">
        <f>VLOOKUP($A182,referencia!$B$2:$Z$640,23,0)</f>
        <v>0</v>
      </c>
      <c r="L182" s="21"/>
      <c r="M182" s="14"/>
    </row>
    <row r="183" spans="1:13" ht="15.75" customHeight="1">
      <c r="A183" t="s">
        <v>984</v>
      </c>
      <c r="B183" s="9">
        <f>VLOOKUP($A183,referencia!$B$2:$Z$640,6,0)</f>
        <v>2</v>
      </c>
      <c r="C183" s="9" t="str">
        <f>VLOOKUP($A183,referencia!$B$2:$Z$640,7,0)</f>
        <v>CABA</v>
      </c>
      <c r="D183" s="9" t="str">
        <f>VLOOKUP($A183,referencia!$B$2:$Z$640,17,0)</f>
        <v>no</v>
      </c>
      <c r="E183" s="9" t="str">
        <f>VLOOKUP($A183,referencia!$B$2:$Z$640,8,0)</f>
        <v>Horacio Rodríguez Larreta</v>
      </c>
      <c r="F183" s="9" t="str">
        <f>VLOOKUP($A183,referencia!$B$2:$Z$640,11,0)</f>
        <v>Juntos por el Cambio</v>
      </c>
      <c r="G183" s="9" t="str">
        <f>VLOOKUP($A183,referencia!$B$2:$Z$640,10,0)</f>
        <v>Martín Mura</v>
      </c>
      <c r="H183" s="9" t="str">
        <f>VLOOKUP($A183,referencia!$B$2:$Z$640,20,0)</f>
        <v>M</v>
      </c>
      <c r="I183" s="9">
        <f>VLOOKUP($A183,referencia!$B$2:$Z$640,21,0)</f>
        <v>0</v>
      </c>
      <c r="J183" s="9" t="str">
        <f>VLOOKUP($A183,referencia!$B$2:$Z$640,22,0)</f>
        <v>Ministerio de Hacienda y Finanzas</v>
      </c>
      <c r="K183" s="9">
        <f>VLOOKUP($A183,referencia!$B$2:$Z$640,23,0)</f>
        <v>0</v>
      </c>
      <c r="L183" s="21"/>
      <c r="M183" s="14"/>
    </row>
    <row r="184" spans="1:13" ht="15.75" customHeight="1">
      <c r="A184" t="s">
        <v>985</v>
      </c>
      <c r="B184" s="9">
        <f>VLOOKUP($A184,referencia!$B$2:$Z$640,6,0)</f>
        <v>2</v>
      </c>
      <c r="C184" s="9" t="str">
        <f>VLOOKUP($A184,referencia!$B$2:$Z$640,7,0)</f>
        <v>CABA</v>
      </c>
      <c r="D184" s="9" t="str">
        <f>VLOOKUP($A184,referencia!$B$2:$Z$640,17,0)</f>
        <v>no</v>
      </c>
      <c r="E184" s="9" t="str">
        <f>VLOOKUP($A184,referencia!$B$2:$Z$640,8,0)</f>
        <v>Horacio Rodríguez Larreta</v>
      </c>
      <c r="F184" s="9" t="str">
        <f>VLOOKUP($A184,referencia!$B$2:$Z$640,11,0)</f>
        <v>Juntos por el Cambio</v>
      </c>
      <c r="G184" s="9" t="str">
        <f>VLOOKUP($A184,referencia!$B$2:$Z$640,10,0)</f>
        <v>Diego César Santilli</v>
      </c>
      <c r="H184" s="9" t="str">
        <f>VLOOKUP($A184,referencia!$B$2:$Z$640,20,0)</f>
        <v>M</v>
      </c>
      <c r="I184" s="9">
        <f>VLOOKUP($A184,referencia!$B$2:$Z$640,21,0)</f>
        <v>0</v>
      </c>
      <c r="J184" s="9" t="str">
        <f>VLOOKUP($A184,referencia!$B$2:$Z$640,22,0)</f>
        <v>Ministerio de Justicia y Seguridad</v>
      </c>
      <c r="K184" s="9">
        <f>VLOOKUP($A184,referencia!$B$2:$Z$640,23,0)</f>
        <v>0</v>
      </c>
      <c r="L184" s="21"/>
      <c r="M184" s="14"/>
    </row>
    <row r="185" spans="1:13" ht="15.75" customHeight="1">
      <c r="A185" t="s">
        <v>986</v>
      </c>
      <c r="B185" s="9">
        <f>VLOOKUP($A185,referencia!$B$2:$Z$640,6,0)</f>
        <v>2</v>
      </c>
      <c r="C185" s="9" t="str">
        <f>VLOOKUP($A185,referencia!$B$2:$Z$640,7,0)</f>
        <v>CABA</v>
      </c>
      <c r="D185" s="9" t="str">
        <f>VLOOKUP($A185,referencia!$B$2:$Z$640,17,0)</f>
        <v>no</v>
      </c>
      <c r="E185" s="9" t="str">
        <f>VLOOKUP($A185,referencia!$B$2:$Z$640,8,0)</f>
        <v>Horacio Rodríguez Larreta</v>
      </c>
      <c r="F185" s="9" t="str">
        <f>VLOOKUP($A185,referencia!$B$2:$Z$640,11,0)</f>
        <v>Juntos por el Cambio</v>
      </c>
      <c r="G185" s="9" t="str">
        <f>VLOOKUP($A185,referencia!$B$2:$Z$640,10,0)</f>
        <v>Fernan González Bernaldo de Quiros</v>
      </c>
      <c r="H185" s="9" t="str">
        <f>VLOOKUP($A185,referencia!$B$2:$Z$640,20,0)</f>
        <v>M</v>
      </c>
      <c r="I185" s="9">
        <f>VLOOKUP($A185,referencia!$B$2:$Z$640,21,0)</f>
        <v>0</v>
      </c>
      <c r="J185" s="9" t="str">
        <f>VLOOKUP($A185,referencia!$B$2:$Z$640,22,0)</f>
        <v>Ministerio de Salud</v>
      </c>
      <c r="K185" s="9">
        <f>VLOOKUP($A185,referencia!$B$2:$Z$640,23,0)</f>
        <v>0</v>
      </c>
      <c r="L185" s="21"/>
      <c r="M185" s="14"/>
    </row>
    <row r="186" spans="1:13" ht="15.75" customHeight="1">
      <c r="A186" t="s">
        <v>987</v>
      </c>
      <c r="B186" s="9">
        <f>VLOOKUP($A186,referencia!$B$2:$Z$640,6,0)</f>
        <v>2</v>
      </c>
      <c r="C186" s="9" t="str">
        <f>VLOOKUP($A186,referencia!$B$2:$Z$640,7,0)</f>
        <v>CABA</v>
      </c>
      <c r="D186" s="9" t="str">
        <f>VLOOKUP($A186,referencia!$B$2:$Z$640,17,0)</f>
        <v>no</v>
      </c>
      <c r="E186" s="9" t="str">
        <f>VLOOKUP($A186,referencia!$B$2:$Z$640,8,0)</f>
        <v>Horacio Rodríguez Larreta</v>
      </c>
      <c r="F186" s="9" t="str">
        <f>VLOOKUP($A186,referencia!$B$2:$Z$640,11,0)</f>
        <v>Juntos por el Cambio</v>
      </c>
      <c r="G186" s="9" t="str">
        <f>VLOOKUP($A186,referencia!$B$2:$Z$640,10,0)</f>
        <v>María Soledad Acuña</v>
      </c>
      <c r="H186" s="9" t="str">
        <f>VLOOKUP($A186,referencia!$B$2:$Z$640,20,0)</f>
        <v>F</v>
      </c>
      <c r="I186" s="9">
        <f>VLOOKUP($A186,referencia!$B$2:$Z$640,21,0)</f>
        <v>1</v>
      </c>
      <c r="J186" s="9" t="str">
        <f>VLOOKUP($A186,referencia!$B$2:$Z$640,22,0)</f>
        <v>Ministerio de Educación</v>
      </c>
      <c r="K186" s="9">
        <f>VLOOKUP($A186,referencia!$B$2:$Z$640,23,0)</f>
        <v>0</v>
      </c>
      <c r="L186" s="21"/>
      <c r="M186" s="14"/>
    </row>
    <row r="187" spans="1:13" ht="15.75" customHeight="1">
      <c r="A187" t="s">
        <v>988</v>
      </c>
      <c r="B187" s="9">
        <f>VLOOKUP($A187,referencia!$B$2:$Z$640,6,0)</f>
        <v>2</v>
      </c>
      <c r="C187" s="9" t="str">
        <f>VLOOKUP($A187,referencia!$B$2:$Z$640,7,0)</f>
        <v>CABA</v>
      </c>
      <c r="D187" s="9" t="str">
        <f>VLOOKUP($A187,referencia!$B$2:$Z$640,17,0)</f>
        <v>no</v>
      </c>
      <c r="E187" s="9" t="str">
        <f>VLOOKUP($A187,referencia!$B$2:$Z$640,8,0)</f>
        <v>Horacio Rodríguez Larreta</v>
      </c>
      <c r="F187" s="9" t="str">
        <f>VLOOKUP($A187,referencia!$B$2:$Z$640,11,0)</f>
        <v>Juntos por el Cambio</v>
      </c>
      <c r="G187" s="9" t="str">
        <f>VLOOKUP($A187,referencia!$B$2:$Z$640,10,0)</f>
        <v>José Luís Giusti</v>
      </c>
      <c r="H187" s="9" t="str">
        <f>VLOOKUP($A187,referencia!$B$2:$Z$640,20,0)</f>
        <v>M</v>
      </c>
      <c r="I187" s="9">
        <f>VLOOKUP($A187,referencia!$B$2:$Z$640,21,0)</f>
        <v>0</v>
      </c>
      <c r="J187" s="9" t="str">
        <f>VLOOKUP($A187,referencia!$B$2:$Z$640,22,0)</f>
        <v>Ministerio de Desarrollo Económico y Producción</v>
      </c>
      <c r="K187" s="9">
        <f>VLOOKUP($A187,referencia!$B$2:$Z$640,23,0)</f>
        <v>0</v>
      </c>
      <c r="L187" s="21"/>
      <c r="M187" s="14"/>
    </row>
    <row r="188" spans="1:13" ht="15.75" customHeight="1">
      <c r="A188" t="s">
        <v>989</v>
      </c>
      <c r="B188" s="9">
        <f>VLOOKUP($A188,referencia!$B$2:$Z$640,6,0)</f>
        <v>2</v>
      </c>
      <c r="C188" s="9" t="str">
        <f>VLOOKUP($A188,referencia!$B$2:$Z$640,7,0)</f>
        <v>CABA</v>
      </c>
      <c r="D188" s="9" t="str">
        <f>VLOOKUP($A188,referencia!$B$2:$Z$640,17,0)</f>
        <v>no</v>
      </c>
      <c r="E188" s="9" t="str">
        <f>VLOOKUP($A188,referencia!$B$2:$Z$640,8,0)</f>
        <v>Horacio Rodríguez Larreta</v>
      </c>
      <c r="F188" s="9" t="str">
        <f>VLOOKUP($A188,referencia!$B$2:$Z$640,11,0)</f>
        <v>Juntos por el Cambio</v>
      </c>
      <c r="G188" s="9" t="str">
        <f>VLOOKUP($A188,referencia!$B$2:$Z$640,10,0)</f>
        <v>Enrique Luís Avogadro</v>
      </c>
      <c r="H188" s="9" t="str">
        <f>VLOOKUP($A188,referencia!$B$2:$Z$640,20,0)</f>
        <v>M</v>
      </c>
      <c r="I188" s="9">
        <f>VLOOKUP($A188,referencia!$B$2:$Z$640,21,0)</f>
        <v>0</v>
      </c>
      <c r="J188" s="9" t="str">
        <f>VLOOKUP($A188,referencia!$B$2:$Z$640,22,0)</f>
        <v>Ministerio de Cultura</v>
      </c>
      <c r="K188" s="9">
        <f>VLOOKUP($A188,referencia!$B$2:$Z$640,23,0)</f>
        <v>0</v>
      </c>
      <c r="L188" s="21"/>
      <c r="M188" s="14"/>
    </row>
    <row r="189" spans="1:13" ht="15.75" customHeight="1">
      <c r="A189" t="s">
        <v>990</v>
      </c>
      <c r="B189" s="9">
        <f>VLOOKUP($A189,referencia!$B$2:$Z$640,6,0)</f>
        <v>2</v>
      </c>
      <c r="C189" s="9" t="str">
        <f>VLOOKUP($A189,referencia!$B$2:$Z$640,7,0)</f>
        <v>CABA</v>
      </c>
      <c r="D189" s="9" t="str">
        <f>VLOOKUP($A189,referencia!$B$2:$Z$640,17,0)</f>
        <v>no</v>
      </c>
      <c r="E189" s="9" t="str">
        <f>VLOOKUP($A189,referencia!$B$2:$Z$640,8,0)</f>
        <v>Horacio Rodríguez Larreta</v>
      </c>
      <c r="F189" s="9" t="str">
        <f>VLOOKUP($A189,referencia!$B$2:$Z$640,11,0)</f>
        <v>Juntos por el Cambio</v>
      </c>
      <c r="G189" s="9" t="str">
        <f>VLOOKUP($A189,referencia!$B$2:$Z$640,10,0)</f>
        <v>María Migliore</v>
      </c>
      <c r="H189" s="9" t="str">
        <f>VLOOKUP($A189,referencia!$B$2:$Z$640,20,0)</f>
        <v>F</v>
      </c>
      <c r="I189" s="9">
        <f>VLOOKUP($A189,referencia!$B$2:$Z$640,21,0)</f>
        <v>1</v>
      </c>
      <c r="J189" s="9" t="str">
        <f>VLOOKUP($A189,referencia!$B$2:$Z$640,22,0)</f>
        <v>Ministerio de Desarrollo Humano y Hábitat</v>
      </c>
      <c r="K189" s="9">
        <f>VLOOKUP($A189,referencia!$B$2:$Z$640,23,0)</f>
        <v>0</v>
      </c>
      <c r="L189" s="21"/>
      <c r="M189" s="14"/>
    </row>
    <row r="190" spans="1:13" ht="15.75" customHeight="1">
      <c r="A190" t="s">
        <v>991</v>
      </c>
      <c r="B190" s="9">
        <f>VLOOKUP($A190,referencia!$B$2:$Z$640,6,0)</f>
        <v>2</v>
      </c>
      <c r="C190" s="9" t="str">
        <f>VLOOKUP($A190,referencia!$B$2:$Z$640,7,0)</f>
        <v>CABA</v>
      </c>
      <c r="D190" s="9" t="str">
        <f>VLOOKUP($A190,referencia!$B$2:$Z$640,17,0)</f>
        <v>no</v>
      </c>
      <c r="E190" s="9" t="str">
        <f>VLOOKUP($A190,referencia!$B$2:$Z$640,8,0)</f>
        <v>Horacio Rodríguez Larreta</v>
      </c>
      <c r="F190" s="9" t="str">
        <f>VLOOKUP($A190,referencia!$B$2:$Z$640,11,0)</f>
        <v>Juntos por el Cambio</v>
      </c>
      <c r="G190" s="9" t="str">
        <f>VLOOKUP($A190,referencia!$B$2:$Z$640,10,0)</f>
        <v>Bruno Guido Screnci Silva</v>
      </c>
      <c r="H190" s="9" t="str">
        <f>VLOOKUP($A190,referencia!$B$2:$Z$640,20,0)</f>
        <v>M</v>
      </c>
      <c r="I190" s="9">
        <f>VLOOKUP($A190,referencia!$B$2:$Z$640,21,0)</f>
        <v>0</v>
      </c>
      <c r="J190" s="9" t="str">
        <f>VLOOKUP($A190,referencia!$B$2:$Z$640,22,0)</f>
        <v>Ministerio de Gobierno</v>
      </c>
      <c r="K190" s="9">
        <f>VLOOKUP($A190,referencia!$B$2:$Z$640,23,0)</f>
        <v>0</v>
      </c>
      <c r="L190" s="21"/>
      <c r="M190" s="14"/>
    </row>
    <row r="191" spans="1:13" ht="15.75" customHeight="1">
      <c r="A191" t="s">
        <v>992</v>
      </c>
      <c r="B191" s="9">
        <f>VLOOKUP($A191,referencia!$B$2:$Z$640,6,0)</f>
        <v>2</v>
      </c>
      <c r="C191" s="9" t="str">
        <f>VLOOKUP($A191,referencia!$B$2:$Z$640,7,0)</f>
        <v>CABA</v>
      </c>
      <c r="D191" s="9" t="str">
        <f>VLOOKUP($A191,referencia!$B$2:$Z$640,17,0)</f>
        <v>no</v>
      </c>
      <c r="E191" s="9" t="str">
        <f>VLOOKUP($A191,referencia!$B$2:$Z$640,8,0)</f>
        <v>Horacio Rodríguez Larreta</v>
      </c>
      <c r="F191" s="9" t="str">
        <f>VLOOKUP($A191,referencia!$B$2:$Z$640,11,0)</f>
        <v>Juntos por el Cambio</v>
      </c>
      <c r="G191" s="9" t="str">
        <f>VLOOKUP($A191,referencia!$B$2:$Z$640,10,0)</f>
        <v>María Clara Muzzio</v>
      </c>
      <c r="H191" s="9" t="str">
        <f>VLOOKUP($A191,referencia!$B$2:$Z$640,20,0)</f>
        <v>F</v>
      </c>
      <c r="I191" s="9">
        <f>VLOOKUP($A191,referencia!$B$2:$Z$640,21,0)</f>
        <v>1</v>
      </c>
      <c r="J191" s="9" t="str">
        <f>VLOOKUP($A191,referencia!$B$2:$Z$640,22,0)</f>
        <v>Ministerio de Espacio Público e Higiene Urbana</v>
      </c>
      <c r="K191" s="9">
        <f>VLOOKUP($A191,referencia!$B$2:$Z$640,23,0)</f>
        <v>0</v>
      </c>
      <c r="L191" s="21"/>
      <c r="M191" s="14"/>
    </row>
    <row r="192" spans="1:13" ht="15.75" customHeight="1">
      <c r="A192" t="s">
        <v>3015</v>
      </c>
      <c r="B192" s="9">
        <f>VLOOKUP($A192,referencia!$A$2:$Z$640,7,0)</f>
        <v>2</v>
      </c>
      <c r="C192" s="9" t="str">
        <f>VLOOKUP($A192,referencia!$A$2:$Z$640,8,0)</f>
        <v>CABA</v>
      </c>
      <c r="D192" s="9" t="str">
        <f>VLOOKUP($A192,referencia!$A$2:$Z$640,19,0)</f>
        <v>no</v>
      </c>
      <c r="E192" s="9" t="str">
        <f>VLOOKUP($A192,referencia!$A$2:$Z$640,9,0)</f>
        <v>Horacio Rodriguez Larreta</v>
      </c>
      <c r="F192" s="9" t="str">
        <f>VLOOKUP($A192,referencia!$A$2:$Z$640,12,0)</f>
        <v>Unión PRO</v>
      </c>
      <c r="G192" s="9" t="str">
        <f>VLOOKUP($A192,referencia!$A$2:$Z$640,11,0)</f>
        <v>Felipe Miguel</v>
      </c>
      <c r="H192" s="9" t="str">
        <f>VLOOKUP($A192,referencia!$A$2:$Z$640,21,0)</f>
        <v>M</v>
      </c>
      <c r="I192" s="9">
        <f>VLOOKUP($A192,referencia!$A$2:$Z$640,22,0)</f>
        <v>0</v>
      </c>
      <c r="J192" s="9" t="str">
        <f>VLOOKUP($A192,referencia!$A$2:$Z$640,23,0)</f>
        <v>Jefatura de Gabinete</v>
      </c>
      <c r="K192" s="9">
        <f>VLOOKUP($A192,referencia!$A$2:$Z$640,24,0)</f>
        <v>0</v>
      </c>
      <c r="L192" s="21"/>
      <c r="M192" s="14"/>
    </row>
    <row r="193" spans="1:13" ht="15.75" customHeight="1">
      <c r="A193" t="s">
        <v>3016</v>
      </c>
      <c r="B193" s="9">
        <f>VLOOKUP($A193,referencia!$A$2:$Z$640,7,0)</f>
        <v>2</v>
      </c>
      <c r="C193" s="9" t="str">
        <f>VLOOKUP($A193,referencia!$A$2:$Z$640,8,0)</f>
        <v>CABA</v>
      </c>
      <c r="D193" s="9" t="str">
        <f>VLOOKUP($A193,referencia!$A$2:$Z$640,19,0)</f>
        <v>no</v>
      </c>
      <c r="E193" s="9" t="str">
        <f>VLOOKUP($A193,referencia!$A$2:$Z$640,9,0)</f>
        <v>Horacio Rodriguez Larreta</v>
      </c>
      <c r="F193" s="9" t="str">
        <f>VLOOKUP($A193,referencia!$A$2:$Z$640,12,0)</f>
        <v>Unión PRO</v>
      </c>
      <c r="G193" s="9" t="str">
        <f>VLOOKUP($A193,referencia!$A$2:$Z$640,11,0)</f>
        <v>Guadalupe Tagliaferri</v>
      </c>
      <c r="H193" s="9" t="str">
        <f>VLOOKUP($A193,referencia!$A$2:$Z$640,21,0)</f>
        <v>F</v>
      </c>
      <c r="I193" s="9">
        <f>VLOOKUP($A193,referencia!$A$2:$Z$640,22,0)</f>
        <v>1</v>
      </c>
      <c r="J193" s="9" t="str">
        <f>VLOOKUP($A193,referencia!$A$2:$Z$640,23,0)</f>
        <v>Ministerio de Desarrollo Humano y Hábitat</v>
      </c>
      <c r="K193" s="9">
        <f>VLOOKUP($A193,referencia!$A$2:$Z$640,24,0)</f>
        <v>0</v>
      </c>
      <c r="L193" s="21"/>
      <c r="M193" s="14"/>
    </row>
    <row r="194" spans="1:13" ht="15.75" customHeight="1">
      <c r="A194" t="s">
        <v>3017</v>
      </c>
      <c r="B194" s="9">
        <f>VLOOKUP($A194,referencia!$A$2:$Z$640,7,0)</f>
        <v>2</v>
      </c>
      <c r="C194" s="9" t="str">
        <f>VLOOKUP($A194,referencia!$A$2:$Z$640,8,0)</f>
        <v>CABA</v>
      </c>
      <c r="D194" s="9" t="str">
        <f>VLOOKUP($A194,referencia!$A$2:$Z$640,19,0)</f>
        <v>no</v>
      </c>
      <c r="E194" s="9" t="str">
        <f>VLOOKUP($A194,referencia!$A$2:$Z$640,9,0)</f>
        <v>Horacio Rodriguez Larreta</v>
      </c>
      <c r="F194" s="9" t="str">
        <f>VLOOKUP($A194,referencia!$A$2:$Z$640,12,0)</f>
        <v>Unión PRO</v>
      </c>
      <c r="G194" s="9" t="str">
        <f>VLOOKUP($A194,referencia!$A$2:$Z$640,11,0)</f>
        <v>Ana María Bou Pérez</v>
      </c>
      <c r="H194" s="9" t="str">
        <f>VLOOKUP($A194,referencia!$A$2:$Z$640,21,0)</f>
        <v>F</v>
      </c>
      <c r="I194" s="9">
        <f>VLOOKUP($A194,referencia!$A$2:$Z$640,22,0)</f>
        <v>1</v>
      </c>
      <c r="J194" s="9" t="str">
        <f>VLOOKUP($A194,referencia!$A$2:$Z$640,23,0)</f>
        <v>Ministerio de Salud</v>
      </c>
      <c r="K194" s="9">
        <f>VLOOKUP($A194,referencia!$A$2:$Z$640,24,0)</f>
        <v>0</v>
      </c>
      <c r="L194" s="21"/>
      <c r="M194" s="14"/>
    </row>
    <row r="195" spans="1:13" ht="15.75" customHeight="1">
      <c r="A195" t="s">
        <v>3018</v>
      </c>
      <c r="B195" s="9">
        <f>VLOOKUP($A195,referencia!$A$2:$Z$640,7,0)</f>
        <v>2</v>
      </c>
      <c r="C195" s="9" t="str">
        <f>VLOOKUP($A195,referencia!$A$2:$Z$640,8,0)</f>
        <v>CABA</v>
      </c>
      <c r="D195" s="9" t="str">
        <f>VLOOKUP($A195,referencia!$A$2:$Z$640,19,0)</f>
        <v>no</v>
      </c>
      <c r="E195" s="9" t="str">
        <f>VLOOKUP($A195,referencia!$A$2:$Z$640,9,0)</f>
        <v>Horacio Rodriguez Larreta</v>
      </c>
      <c r="F195" s="9" t="str">
        <f>VLOOKUP($A195,referencia!$A$2:$Z$640,12,0)</f>
        <v>Unión PRO</v>
      </c>
      <c r="G195" s="9" t="str">
        <f>VLOOKUP($A195,referencia!$A$2:$Z$640,11,0)</f>
        <v>Soledad Acuña</v>
      </c>
      <c r="H195" s="9" t="str">
        <f>VLOOKUP($A195,referencia!$A$2:$Z$640,21,0)</f>
        <v>F</v>
      </c>
      <c r="I195" s="9">
        <f>VLOOKUP($A195,referencia!$A$2:$Z$640,22,0)</f>
        <v>1</v>
      </c>
      <c r="J195" s="9" t="str">
        <f>VLOOKUP($A195,referencia!$A$2:$Z$640,23,0)</f>
        <v>Ministerio de Educación</v>
      </c>
      <c r="K195" s="9">
        <f>VLOOKUP($A195,referencia!$A$2:$Z$640,24,0)</f>
        <v>0</v>
      </c>
      <c r="L195" s="21"/>
      <c r="M195" s="14"/>
    </row>
    <row r="196" spans="1:13" ht="15.75" customHeight="1">
      <c r="A196" t="s">
        <v>2413</v>
      </c>
      <c r="B196" s="9">
        <f>VLOOKUP($A196,referencia!$A$2:$Z$640,7,0)</f>
        <v>2</v>
      </c>
      <c r="C196" s="9" t="str">
        <f>VLOOKUP($A196,referencia!$A$2:$Z$640,8,0)</f>
        <v>CABA</v>
      </c>
      <c r="D196" s="9" t="str">
        <f>VLOOKUP($A196,referencia!$A$2:$Z$640,19,0)</f>
        <v>no</v>
      </c>
      <c r="E196" s="9" t="str">
        <f>VLOOKUP($A196,referencia!$A$2:$Z$640,9,0)</f>
        <v>Horacio Rodriguez Larreta</v>
      </c>
      <c r="F196" s="9" t="str">
        <f>VLOOKUP($A196,referencia!$A$2:$Z$640,12,0)</f>
        <v>Unión PRO</v>
      </c>
      <c r="G196" s="9" t="str">
        <f>VLOOKUP($A196,referencia!$A$2:$Z$640,11,0)</f>
        <v>Martín Ocampo</v>
      </c>
      <c r="H196" s="9" t="str">
        <f>VLOOKUP($A196,referencia!$A$2:$Z$640,21,0)</f>
        <v>M</v>
      </c>
      <c r="I196" s="9">
        <f>VLOOKUP($A196,referencia!$A$2:$Z$640,22,0)</f>
        <v>0</v>
      </c>
      <c r="J196" s="9" t="str">
        <f>VLOOKUP($A196,referencia!$A$2:$Z$640,23,0)</f>
        <v>Ministerio de Justicia y Seguridad</v>
      </c>
      <c r="K196" s="9">
        <f>VLOOKUP($A196,referencia!$A$2:$Z$640,24,0)</f>
        <v>1</v>
      </c>
      <c r="L196" s="21"/>
      <c r="M196" s="14"/>
    </row>
    <row r="197" spans="1:13" ht="15.75" customHeight="1">
      <c r="A197" t="s">
        <v>1815</v>
      </c>
      <c r="B197" s="9">
        <f>VLOOKUP($A197,referencia!$A$2:$Z$640,7,0)</f>
        <v>2</v>
      </c>
      <c r="C197" s="9" t="str">
        <f>VLOOKUP($A197,referencia!$A$2:$Z$640,8,0)</f>
        <v>CABA</v>
      </c>
      <c r="D197" s="9" t="str">
        <f>VLOOKUP($A197,referencia!$A$2:$Z$640,19,0)</f>
        <v>no</v>
      </c>
      <c r="E197" s="9" t="str">
        <f>VLOOKUP($A197,referencia!$A$2:$Z$640,9,0)</f>
        <v>Horacio Rodriguez Larreta</v>
      </c>
      <c r="F197" s="9" t="str">
        <f>VLOOKUP($A197,referencia!$A$2:$Z$640,12,0)</f>
        <v>Unión PRO</v>
      </c>
      <c r="G197" s="9" t="str">
        <f>VLOOKUP($A197,referencia!$A$2:$Z$640,11,0)</f>
        <v>Darío Lopérfido</v>
      </c>
      <c r="H197" s="9" t="str">
        <f>VLOOKUP($A197,referencia!$A$2:$Z$640,21,0)</f>
        <v>M</v>
      </c>
      <c r="I197" s="9">
        <f>VLOOKUP($A197,referencia!$A$2:$Z$640,22,0)</f>
        <v>0</v>
      </c>
      <c r="J197" s="9" t="str">
        <f>VLOOKUP($A197,referencia!$A$2:$Z$640,23,0)</f>
        <v>Ministerio de Cultura</v>
      </c>
      <c r="K197" s="9">
        <f>VLOOKUP($A197,referencia!$A$2:$Z$640,24,0)</f>
        <v>1</v>
      </c>
      <c r="L197" s="21"/>
      <c r="M197" s="14"/>
    </row>
    <row r="198" spans="1:13" ht="15.75" customHeight="1">
      <c r="A198" t="s">
        <v>3019</v>
      </c>
      <c r="B198" s="9">
        <f>VLOOKUP($A198,referencia!$A$2:$Z$640,7,0)</f>
        <v>2</v>
      </c>
      <c r="C198" s="9" t="str">
        <f>VLOOKUP($A198,referencia!$A$2:$Z$640,8,0)</f>
        <v>CABA</v>
      </c>
      <c r="D198" s="9" t="str">
        <f>VLOOKUP($A198,referencia!$A$2:$Z$640,19,0)</f>
        <v>no</v>
      </c>
      <c r="E198" s="9" t="str">
        <f>VLOOKUP($A198,referencia!$A$2:$Z$640,9,0)</f>
        <v>Horacio Rodriguez Larreta</v>
      </c>
      <c r="F198" s="9" t="str">
        <f>VLOOKUP($A198,referencia!$A$2:$Z$640,12,0)</f>
        <v>Unión PRO</v>
      </c>
      <c r="G198" s="9" t="str">
        <f>VLOOKUP($A198,referencia!$A$2:$Z$640,11,0)</f>
        <v>Eduardo Macchiavelli</v>
      </c>
      <c r="H198" s="9" t="str">
        <f>VLOOKUP($A198,referencia!$A$2:$Z$640,21,0)</f>
        <v>M</v>
      </c>
      <c r="I198" s="9">
        <f>VLOOKUP($A198,referencia!$A$2:$Z$640,22,0)</f>
        <v>0</v>
      </c>
      <c r="J198" s="9" t="str">
        <f>VLOOKUP($A198,referencia!$A$2:$Z$640,23,0)</f>
        <v>Ministerio de Ambiente y Espacio Público</v>
      </c>
      <c r="K198" s="9">
        <f>VLOOKUP($A198,referencia!$A$2:$Z$640,24,0)</f>
        <v>0</v>
      </c>
      <c r="L198" s="21"/>
      <c r="M198" s="9"/>
    </row>
    <row r="199" spans="1:13" ht="15.75" customHeight="1">
      <c r="A199" t="s">
        <v>3020</v>
      </c>
      <c r="B199" s="9">
        <f>VLOOKUP($A199,referencia!$A$2:$Z$640,7,0)</f>
        <v>2</v>
      </c>
      <c r="C199" s="9" t="str">
        <f>VLOOKUP($A199,referencia!$A$2:$Z$640,8,0)</f>
        <v>CABA</v>
      </c>
      <c r="D199" s="9" t="str">
        <f>VLOOKUP($A199,referencia!$A$2:$Z$640,19,0)</f>
        <v>no</v>
      </c>
      <c r="E199" s="9" t="str">
        <f>VLOOKUP($A199,referencia!$A$2:$Z$640,9,0)</f>
        <v>Horacio Rodriguez Larreta</v>
      </c>
      <c r="F199" s="9" t="str">
        <f>VLOOKUP($A199,referencia!$A$2:$Z$640,12,0)</f>
        <v>Unión PRO</v>
      </c>
      <c r="G199" s="9" t="str">
        <f>VLOOKUP($A199,referencia!$A$2:$Z$640,11,0)</f>
        <v>Franco Moccia</v>
      </c>
      <c r="H199" s="9" t="str">
        <f>VLOOKUP($A199,referencia!$A$2:$Z$640,21,0)</f>
        <v>M</v>
      </c>
      <c r="I199" s="9">
        <f>VLOOKUP($A199,referencia!$A$2:$Z$640,22,0)</f>
        <v>0</v>
      </c>
      <c r="J199" s="9" t="str">
        <f>VLOOKUP($A199,referencia!$A$2:$Z$640,23,0)</f>
        <v>Ministerio de Desarrollo Urbano</v>
      </c>
      <c r="K199" s="9">
        <f>VLOOKUP($A199,referencia!$A$2:$Z$640,24,0)</f>
        <v>0</v>
      </c>
      <c r="L199" s="21"/>
      <c r="M199" s="9"/>
    </row>
    <row r="200" spans="1:13" ht="15.75" customHeight="1">
      <c r="A200" t="s">
        <v>3021</v>
      </c>
      <c r="B200" s="9">
        <f>VLOOKUP($A200,referencia!$A$2:$Z$640,7,0)</f>
        <v>2</v>
      </c>
      <c r="C200" s="9" t="str">
        <f>VLOOKUP($A200,referencia!$A$2:$Z$640,8,0)</f>
        <v>CABA</v>
      </c>
      <c r="D200" s="9" t="str">
        <f>VLOOKUP($A200,referencia!$A$2:$Z$640,19,0)</f>
        <v>no</v>
      </c>
      <c r="E200" s="9" t="str">
        <f>VLOOKUP($A200,referencia!$A$2:$Z$640,9,0)</f>
        <v>Horacio Rodriguez Larreta</v>
      </c>
      <c r="F200" s="9" t="str">
        <f>VLOOKUP($A200,referencia!$A$2:$Z$640,12,0)</f>
        <v>Unión PRO</v>
      </c>
      <c r="G200" s="9" t="str">
        <f>VLOOKUP($A200,referencia!$A$2:$Z$640,11,0)</f>
        <v>Andrés Freire</v>
      </c>
      <c r="H200" s="9" t="str">
        <f>VLOOKUP($A200,referencia!$A$2:$Z$640,21,0)</f>
        <v>M</v>
      </c>
      <c r="I200" s="9">
        <f>VLOOKUP($A200,referencia!$A$2:$Z$640,22,0)</f>
        <v>0</v>
      </c>
      <c r="J200" s="9" t="str">
        <f>VLOOKUP($A200,referencia!$A$2:$Z$640,23,0)</f>
        <v>Ministerio de Modernización, Innovación y Tecnología</v>
      </c>
      <c r="K200" s="9">
        <f>VLOOKUP($A200,referencia!$A$2:$Z$640,24,0)</f>
        <v>0</v>
      </c>
      <c r="L200" s="21"/>
      <c r="M200" s="9"/>
    </row>
    <row r="201" spans="1:13" ht="15.75" customHeight="1">
      <c r="A201" t="s">
        <v>984</v>
      </c>
      <c r="B201" s="9">
        <f>VLOOKUP($A201,referencia!$A$2:$Z$640,7,0)</f>
        <v>2</v>
      </c>
      <c r="C201" s="9" t="str">
        <f>VLOOKUP($A201,referencia!$A$2:$Z$640,8,0)</f>
        <v>CABA</v>
      </c>
      <c r="D201" s="9" t="str">
        <f>VLOOKUP($A201,referencia!$A$2:$Z$640,19,0)</f>
        <v>no</v>
      </c>
      <c r="E201" s="9" t="str">
        <f>VLOOKUP($A201,referencia!$A$2:$Z$640,9,0)</f>
        <v>Horacio Rodriguez Larreta</v>
      </c>
      <c r="F201" s="9" t="str">
        <f>VLOOKUP($A201,referencia!$A$2:$Z$640,12,0)</f>
        <v>Unión PRO</v>
      </c>
      <c r="G201" s="9" t="str">
        <f>VLOOKUP($A201,referencia!$A$2:$Z$640,11,0)</f>
        <v>Martín Mura</v>
      </c>
      <c r="H201" s="9" t="str">
        <f>VLOOKUP($A201,referencia!$A$2:$Z$640,21,0)</f>
        <v>M</v>
      </c>
      <c r="I201" s="9">
        <f>VLOOKUP($A201,referencia!$A$2:$Z$640,22,0)</f>
        <v>0</v>
      </c>
      <c r="J201" s="9" t="str">
        <f>VLOOKUP($A201,referencia!$A$2:$Z$640,23,0)</f>
        <v>Ministerio de Hacienda</v>
      </c>
      <c r="K201" s="9">
        <f>VLOOKUP($A201,referencia!$A$2:$Z$640,24,0)</f>
        <v>0</v>
      </c>
      <c r="L201" s="21"/>
      <c r="M201" s="9"/>
    </row>
    <row r="202" spans="1:13" ht="15.75" customHeight="1">
      <c r="A202" t="s">
        <v>3022</v>
      </c>
      <c r="B202" s="9">
        <f>VLOOKUP($A202,referencia!$A$2:$Z$640,7,0)</f>
        <v>2</v>
      </c>
      <c r="C202" s="9" t="str">
        <f>VLOOKUP($A202,referencia!$A$2:$Z$640,8,0)</f>
        <v>CABA</v>
      </c>
      <c r="D202" s="9" t="str">
        <f>VLOOKUP($A202,referencia!$A$2:$Z$640,19,0)</f>
        <v>no</v>
      </c>
      <c r="E202" s="9" t="str">
        <f>VLOOKUP($A202,referencia!$A$2:$Z$640,9,0)</f>
        <v>Horacio Rodriguez Larreta</v>
      </c>
      <c r="F202" s="9" t="str">
        <f>VLOOKUP($A202,referencia!$A$2:$Z$640,12,0)</f>
        <v>Unión PRO</v>
      </c>
      <c r="G202" s="9" t="str">
        <f>VLOOKUP($A202,referencia!$A$2:$Z$640,11,0)</f>
        <v>Bruno Screnc</v>
      </c>
      <c r="H202" s="9" t="str">
        <f>VLOOKUP($A202,referencia!$A$2:$Z$640,21,0)</f>
        <v>M</v>
      </c>
      <c r="I202" s="9">
        <f>VLOOKUP($A202,referencia!$A$2:$Z$640,22,0)</f>
        <v>0</v>
      </c>
      <c r="J202" s="9" t="str">
        <f>VLOOKUP($A202,referencia!$A$2:$Z$640,23,0)</f>
        <v>Ministerio de Gobierno</v>
      </c>
      <c r="K202" s="9">
        <f>VLOOKUP($A202,referencia!$A$2:$Z$640,24,0)</f>
        <v>0</v>
      </c>
      <c r="L202" s="21"/>
      <c r="M202" s="9"/>
    </row>
    <row r="203" spans="1:13" ht="15.75" customHeight="1">
      <c r="A203" t="s">
        <v>980</v>
      </c>
      <c r="B203" s="9">
        <f>VLOOKUP($A203,referencia!$A$2:$Z$640,7,0)</f>
        <v>2</v>
      </c>
      <c r="C203" s="9" t="str">
        <f>VLOOKUP($A203,referencia!$A$2:$Z$640,8,0)</f>
        <v>CABA</v>
      </c>
      <c r="D203" s="9" t="str">
        <f>VLOOKUP($A203,referencia!$A$2:$Z$640,19,0)</f>
        <v>no</v>
      </c>
      <c r="E203" s="9" t="str">
        <f>VLOOKUP($A203,referencia!$A$2:$Z$640,9,0)</f>
        <v>Horacio Rodriguez Larreta</v>
      </c>
      <c r="F203" s="9" t="str">
        <f>VLOOKUP($A203,referencia!$A$2:$Z$640,12,0)</f>
        <v>Unión PRO</v>
      </c>
      <c r="G203" s="9" t="str">
        <f>VLOOKUP($A203,referencia!$A$2:$Z$640,11,0)</f>
        <v>Ángel Mahler</v>
      </c>
      <c r="H203" s="9" t="str">
        <f>VLOOKUP($A203,referencia!$A$2:$Z$640,21,0)</f>
        <v>M</v>
      </c>
      <c r="I203" s="9">
        <f>VLOOKUP($A203,referencia!$A$2:$Z$640,22,0)</f>
        <v>0</v>
      </c>
      <c r="J203" s="9" t="str">
        <f>VLOOKUP($A203,referencia!$A$2:$Z$640,23,0)</f>
        <v>Ministerio de Cultura</v>
      </c>
      <c r="K203" s="9">
        <f>VLOOKUP($A203,referencia!$A$2:$Z$640,24,0)</f>
        <v>1</v>
      </c>
      <c r="L203" s="21"/>
      <c r="M203" s="9"/>
    </row>
    <row r="204" spans="1:13" ht="15.75" customHeight="1">
      <c r="A204" t="s">
        <v>981</v>
      </c>
      <c r="B204" s="9">
        <f>VLOOKUP($A204,referencia!$A$2:$Z$640,7,0)</f>
        <v>2</v>
      </c>
      <c r="C204" s="9" t="str">
        <f>VLOOKUP($A204,referencia!$A$2:$Z$640,8,0)</f>
        <v>CABA</v>
      </c>
      <c r="D204" s="9" t="str">
        <f>VLOOKUP($A204,referencia!$A$2:$Z$640,19,0)</f>
        <v>no</v>
      </c>
      <c r="E204" s="9" t="str">
        <f>VLOOKUP($A204,referencia!$A$2:$Z$640,9,0)</f>
        <v>Horacio Rodriguez Larreta</v>
      </c>
      <c r="F204" s="9" t="str">
        <f>VLOOKUP($A204,referencia!$A$2:$Z$640,12,0)</f>
        <v>Unión PRO</v>
      </c>
      <c r="G204" s="9" t="str">
        <f>VLOOKUP($A204,referencia!$A$2:$Z$640,11,0)</f>
        <v>Enrique Avogadro</v>
      </c>
      <c r="H204" s="9" t="str">
        <f>VLOOKUP($A204,referencia!$A$2:$Z$640,21,0)</f>
        <v>M</v>
      </c>
      <c r="I204" s="9">
        <f>VLOOKUP($A204,referencia!$A$2:$Z$640,22,0)</f>
        <v>0</v>
      </c>
      <c r="J204" s="9" t="str">
        <f>VLOOKUP($A204,referencia!$A$2:$Z$640,23,0)</f>
        <v>Ministerio de Cultura</v>
      </c>
      <c r="K204" s="9">
        <f>VLOOKUP($A204,referencia!$A$2:$Z$640,24,0)</f>
        <v>0</v>
      </c>
      <c r="L204" s="21"/>
      <c r="M204" s="9"/>
    </row>
    <row r="205" spans="1:13" ht="15.75" customHeight="1">
      <c r="A205" t="s">
        <v>982</v>
      </c>
      <c r="B205" s="9">
        <f>VLOOKUP($A205,referencia!$A$2:$Z$640,7,0)</f>
        <v>2</v>
      </c>
      <c r="C205" s="9" t="str">
        <f>VLOOKUP($A205,referencia!$A$2:$Z$640,8,0)</f>
        <v>CABA</v>
      </c>
      <c r="D205" s="9" t="str">
        <f>VLOOKUP($A205,referencia!$A$2:$Z$640,19,0)</f>
        <v>no</v>
      </c>
      <c r="E205" s="9" t="str">
        <f>VLOOKUP($A205,referencia!$A$2:$Z$640,9,0)</f>
        <v>Horacio Rodriguez Larreta</v>
      </c>
      <c r="F205" s="9" t="str">
        <f>VLOOKUP($A205,referencia!$A$2:$Z$640,12,0)</f>
        <v>Unión PRO</v>
      </c>
      <c r="G205" s="9" t="str">
        <f>VLOOKUP($A205,referencia!$A$2:$Z$640,11,0)</f>
        <v>Diego Santilli</v>
      </c>
      <c r="H205" s="9" t="str">
        <f>VLOOKUP($A205,referencia!$A$2:$Z$640,21,0)</f>
        <v>M</v>
      </c>
      <c r="I205" s="9">
        <f>VLOOKUP($A205,referencia!$A$2:$Z$640,22,0)</f>
        <v>0</v>
      </c>
      <c r="J205" s="9" t="str">
        <f>VLOOKUP($A205,referencia!$A$2:$Z$640,23,0)</f>
        <v>Ministerio de Seguridad</v>
      </c>
      <c r="K205" s="9">
        <f>VLOOKUP($A205,referencia!$A$2:$Z$640,24,0)</f>
        <v>0</v>
      </c>
      <c r="L205" s="21"/>
      <c r="M205" s="9"/>
    </row>
    <row r="206" spans="1:13" ht="15.75" customHeight="1">
      <c r="A206" t="s">
        <v>3023</v>
      </c>
      <c r="B206" s="9">
        <f>VLOOKUP($A206,referencia!$A$2:$Z$640,7,0)</f>
        <v>2</v>
      </c>
      <c r="C206" s="9" t="str">
        <f>VLOOKUP($A206,referencia!$A$2:$Z$640,8,0)</f>
        <v>CABA</v>
      </c>
      <c r="D206" s="9">
        <f>VLOOKUP($A206,referencia!$A$2:$Z$640,19,0)</f>
        <v>2020</v>
      </c>
      <c r="E206" s="9" t="str">
        <f>VLOOKUP($A206,referencia!$A$2:$Z$640,9,0)</f>
        <v>Horacio Rodríguez Larreta</v>
      </c>
      <c r="F206" s="9" t="str">
        <f>VLOOKUP($A206,referencia!$A$2:$Z$640,12,0)</f>
        <v>Juntos por el Cambio</v>
      </c>
      <c r="G206" s="9" t="str">
        <f>VLOOKUP($A206,referencia!$A$2:$Z$640,11,0)</f>
        <v>Felipe Oscar Miguel</v>
      </c>
      <c r="H206" s="9" t="str">
        <f>VLOOKUP($A206,referencia!$A$2:$Z$640,21,0)</f>
        <v>M</v>
      </c>
      <c r="I206" s="9">
        <f>VLOOKUP($A206,referencia!$A$2:$Z$640,22,0)</f>
        <v>0</v>
      </c>
      <c r="J206" s="9" t="str">
        <f>VLOOKUP($A206,referencia!$A$2:$Z$640,23,0)</f>
        <v>Jefatura de Gabinete</v>
      </c>
      <c r="K206" s="9">
        <f>VLOOKUP($A206,referencia!$A$2:$Z$640,24,0)</f>
        <v>0</v>
      </c>
      <c r="L206" s="21"/>
      <c r="M206" s="9"/>
    </row>
    <row r="207" spans="1:13" ht="15.75" customHeight="1">
      <c r="A207" t="s">
        <v>3024</v>
      </c>
      <c r="B207" s="9">
        <f>VLOOKUP($A207,referencia!$A$2:$Z$640,7,0)</f>
        <v>2</v>
      </c>
      <c r="C207" s="9" t="str">
        <f>VLOOKUP($A207,referencia!$A$2:$Z$640,8,0)</f>
        <v>CABA</v>
      </c>
      <c r="D207" s="9">
        <f>VLOOKUP($A207,referencia!$A$2:$Z$640,19,0)</f>
        <v>2020</v>
      </c>
      <c r="E207" s="9" t="str">
        <f>VLOOKUP($A207,referencia!$A$2:$Z$640,9,0)</f>
        <v>Horacio Rodríguez Larreta</v>
      </c>
      <c r="F207" s="9" t="str">
        <f>VLOOKUP($A207,referencia!$A$2:$Z$640,12,0)</f>
        <v>Juntos por el Cambio</v>
      </c>
      <c r="G207" s="9" t="str">
        <f>VLOOKUP($A207,referencia!$A$2:$Z$640,11,0)</f>
        <v>Martín Mura</v>
      </c>
      <c r="H207" s="9" t="str">
        <f>VLOOKUP($A207,referencia!$A$2:$Z$640,21,0)</f>
        <v>M</v>
      </c>
      <c r="I207" s="9">
        <f>VLOOKUP($A207,referencia!$A$2:$Z$640,22,0)</f>
        <v>0</v>
      </c>
      <c r="J207" s="9" t="str">
        <f>VLOOKUP($A207,referencia!$A$2:$Z$640,23,0)</f>
        <v>Ministerio de Hacienda y Finanzas</v>
      </c>
      <c r="K207" s="9">
        <f>VLOOKUP($A207,referencia!$A$2:$Z$640,24,0)</f>
        <v>0</v>
      </c>
      <c r="L207" s="21"/>
      <c r="M207" s="9"/>
    </row>
    <row r="208" spans="1:13" ht="15.75" customHeight="1">
      <c r="A208" t="s">
        <v>3025</v>
      </c>
      <c r="B208" s="9">
        <f>VLOOKUP($A208,referencia!$A$2:$Z$640,7,0)</f>
        <v>2</v>
      </c>
      <c r="C208" s="9" t="str">
        <f>VLOOKUP($A208,referencia!$A$2:$Z$640,8,0)</f>
        <v>CABA</v>
      </c>
      <c r="D208" s="9">
        <f>VLOOKUP($A208,referencia!$A$2:$Z$640,19,0)</f>
        <v>2020</v>
      </c>
      <c r="E208" s="9" t="str">
        <f>VLOOKUP($A208,referencia!$A$2:$Z$640,9,0)</f>
        <v>Horacio Rodríguez Larreta</v>
      </c>
      <c r="F208" s="9" t="str">
        <f>VLOOKUP($A208,referencia!$A$2:$Z$640,12,0)</f>
        <v>Juntos por el Cambio</v>
      </c>
      <c r="G208" s="9" t="str">
        <f>VLOOKUP($A208,referencia!$A$2:$Z$640,11,0)</f>
        <v>Diego César Santilli</v>
      </c>
      <c r="H208" s="9" t="str">
        <f>VLOOKUP($A208,referencia!$A$2:$Z$640,21,0)</f>
        <v>M</v>
      </c>
      <c r="I208" s="9">
        <f>VLOOKUP($A208,referencia!$A$2:$Z$640,22,0)</f>
        <v>0</v>
      </c>
      <c r="J208" s="9" t="str">
        <f>VLOOKUP($A208,referencia!$A$2:$Z$640,23,0)</f>
        <v>Ministerio de Justicia y Seguridad</v>
      </c>
      <c r="K208" s="9">
        <f>VLOOKUP($A208,referencia!$A$2:$Z$640,24,0)</f>
        <v>0</v>
      </c>
      <c r="L208" s="21"/>
      <c r="M208" s="9"/>
    </row>
    <row r="209" spans="1:13" ht="15.75" customHeight="1">
      <c r="A209" t="s">
        <v>3026</v>
      </c>
      <c r="B209" s="9">
        <f>VLOOKUP($A209,referencia!$A$2:$Z$640,7,0)</f>
        <v>2</v>
      </c>
      <c r="C209" s="9" t="str">
        <f>VLOOKUP($A209,referencia!$A$2:$Z$640,8,0)</f>
        <v>CABA</v>
      </c>
      <c r="D209" s="9">
        <f>VLOOKUP($A209,referencia!$A$2:$Z$640,19,0)</f>
        <v>2020</v>
      </c>
      <c r="E209" s="9" t="str">
        <f>VLOOKUP($A209,referencia!$A$2:$Z$640,9,0)</f>
        <v>Horacio Rodríguez Larreta</v>
      </c>
      <c r="F209" s="9" t="str">
        <f>VLOOKUP($A209,referencia!$A$2:$Z$640,12,0)</f>
        <v>Juntos por el Cambio</v>
      </c>
      <c r="G209" s="9" t="str">
        <f>VLOOKUP($A209,referencia!$A$2:$Z$640,11,0)</f>
        <v>Fernan González Bernaldo de Quiros</v>
      </c>
      <c r="H209" s="9" t="str">
        <f>VLOOKUP($A209,referencia!$A$2:$Z$640,21,0)</f>
        <v>M</v>
      </c>
      <c r="I209" s="9">
        <f>VLOOKUP($A209,referencia!$A$2:$Z$640,22,0)</f>
        <v>0</v>
      </c>
      <c r="J209" s="9" t="str">
        <f>VLOOKUP($A209,referencia!$A$2:$Z$640,23,0)</f>
        <v>Ministerio de Salud</v>
      </c>
      <c r="K209" s="9">
        <f>VLOOKUP($A209,referencia!$A$2:$Z$640,24,0)</f>
        <v>0</v>
      </c>
      <c r="L209" s="21"/>
      <c r="M209" s="9"/>
    </row>
    <row r="210" spans="1:13" ht="15.75" customHeight="1">
      <c r="A210" t="s">
        <v>3027</v>
      </c>
      <c r="B210" s="9">
        <f>VLOOKUP($A210,referencia!$A$2:$Z$640,7,0)</f>
        <v>2</v>
      </c>
      <c r="C210" s="9" t="str">
        <f>VLOOKUP($A210,referencia!$A$2:$Z$640,8,0)</f>
        <v>CABA</v>
      </c>
      <c r="D210" s="9">
        <f>VLOOKUP($A210,referencia!$A$2:$Z$640,19,0)</f>
        <v>2020</v>
      </c>
      <c r="E210" s="9" t="str">
        <f>VLOOKUP($A210,referencia!$A$2:$Z$640,9,0)</f>
        <v>Horacio Rodríguez Larreta</v>
      </c>
      <c r="F210" s="9" t="str">
        <f>VLOOKUP($A210,referencia!$A$2:$Z$640,12,0)</f>
        <v>Juntos por el Cambio</v>
      </c>
      <c r="G210" s="9" t="str">
        <f>VLOOKUP($A210,referencia!$A$2:$Z$640,11,0)</f>
        <v>María Soledad Acuña</v>
      </c>
      <c r="H210" s="9" t="str">
        <f>VLOOKUP($A210,referencia!$A$2:$Z$640,21,0)</f>
        <v>F</v>
      </c>
      <c r="I210" s="9">
        <f>VLOOKUP($A210,referencia!$A$2:$Z$640,22,0)</f>
        <v>1</v>
      </c>
      <c r="J210" s="9" t="str">
        <f>VLOOKUP($A210,referencia!$A$2:$Z$640,23,0)</f>
        <v>Ministerio de Educación</v>
      </c>
      <c r="K210" s="9">
        <f>VLOOKUP($A210,referencia!$A$2:$Z$640,24,0)</f>
        <v>0</v>
      </c>
      <c r="L210" s="21"/>
      <c r="M210" s="9"/>
    </row>
    <row r="211" spans="1:13" ht="15.75" customHeight="1">
      <c r="A211" t="s">
        <v>3028</v>
      </c>
      <c r="B211" s="9">
        <f>VLOOKUP($A211,referencia!$A$2:$Z$640,7,0)</f>
        <v>2</v>
      </c>
      <c r="C211" s="9" t="str">
        <f>VLOOKUP($A211,referencia!$A$2:$Z$640,8,0)</f>
        <v>CABA</v>
      </c>
      <c r="D211" s="9">
        <f>VLOOKUP($A211,referencia!$A$2:$Z$640,19,0)</f>
        <v>2020</v>
      </c>
      <c r="E211" s="9" t="str">
        <f>VLOOKUP($A211,referencia!$A$2:$Z$640,9,0)</f>
        <v>Horacio Rodríguez Larreta</v>
      </c>
      <c r="F211" s="9" t="str">
        <f>VLOOKUP($A211,referencia!$A$2:$Z$640,12,0)</f>
        <v>Juntos por el Cambio</v>
      </c>
      <c r="G211" s="9" t="str">
        <f>VLOOKUP($A211,referencia!$A$2:$Z$640,11,0)</f>
        <v>José Luís Giusti</v>
      </c>
      <c r="H211" s="9" t="str">
        <f>VLOOKUP($A211,referencia!$A$2:$Z$640,21,0)</f>
        <v>M</v>
      </c>
      <c r="I211" s="9">
        <f>VLOOKUP($A211,referencia!$A$2:$Z$640,22,0)</f>
        <v>0</v>
      </c>
      <c r="J211" s="9" t="str">
        <f>VLOOKUP($A211,referencia!$A$2:$Z$640,23,0)</f>
        <v>Ministerio de Desarrollo Económico y Producción</v>
      </c>
      <c r="K211" s="9">
        <f>VLOOKUP($A211,referencia!$A$2:$Z$640,24,0)</f>
        <v>0</v>
      </c>
      <c r="L211" s="21"/>
      <c r="M211" s="9"/>
    </row>
    <row r="212" spans="1:13" ht="15.75" customHeight="1">
      <c r="A212" t="s">
        <v>3029</v>
      </c>
      <c r="B212" s="9">
        <f>VLOOKUP($A212,referencia!$A$2:$Z$640,7,0)</f>
        <v>2</v>
      </c>
      <c r="C212" s="9" t="str">
        <f>VLOOKUP($A212,referencia!$A$2:$Z$640,8,0)</f>
        <v>CABA</v>
      </c>
      <c r="D212" s="9">
        <f>VLOOKUP($A212,referencia!$A$2:$Z$640,19,0)</f>
        <v>2020</v>
      </c>
      <c r="E212" s="9" t="str">
        <f>VLOOKUP($A212,referencia!$A$2:$Z$640,9,0)</f>
        <v>Horacio Rodríguez Larreta</v>
      </c>
      <c r="F212" s="9" t="str">
        <f>VLOOKUP($A212,referencia!$A$2:$Z$640,12,0)</f>
        <v>Juntos por el Cambio</v>
      </c>
      <c r="G212" s="9" t="str">
        <f>VLOOKUP($A212,referencia!$A$2:$Z$640,11,0)</f>
        <v>Enrique Luís Avogadro</v>
      </c>
      <c r="H212" s="9" t="str">
        <f>VLOOKUP($A212,referencia!$A$2:$Z$640,21,0)</f>
        <v>M</v>
      </c>
      <c r="I212" s="9">
        <f>VLOOKUP($A212,referencia!$A$2:$Z$640,22,0)</f>
        <v>0</v>
      </c>
      <c r="J212" s="9" t="str">
        <f>VLOOKUP($A212,referencia!$A$2:$Z$640,23,0)</f>
        <v>Ministerio de Cultura</v>
      </c>
      <c r="K212" s="9">
        <f>VLOOKUP($A212,referencia!$A$2:$Z$640,24,0)</f>
        <v>0</v>
      </c>
      <c r="L212" s="21"/>
      <c r="M212" s="14"/>
    </row>
    <row r="213" spans="1:13" ht="15.75" customHeight="1">
      <c r="A213" t="s">
        <v>3030</v>
      </c>
      <c r="B213" s="9">
        <f>VLOOKUP($A213,referencia!$A$2:$Z$640,7,0)</f>
        <v>2</v>
      </c>
      <c r="C213" s="9" t="str">
        <f>VLOOKUP($A213,referencia!$A$2:$Z$640,8,0)</f>
        <v>CABA</v>
      </c>
      <c r="D213" s="9">
        <f>VLOOKUP($A213,referencia!$A$2:$Z$640,19,0)</f>
        <v>2020</v>
      </c>
      <c r="E213" s="9" t="str">
        <f>VLOOKUP($A213,referencia!$A$2:$Z$640,9,0)</f>
        <v>Horacio Rodríguez Larreta</v>
      </c>
      <c r="F213" s="9" t="str">
        <f>VLOOKUP($A213,referencia!$A$2:$Z$640,12,0)</f>
        <v>Juntos por el Cambio</v>
      </c>
      <c r="G213" s="9" t="str">
        <f>VLOOKUP($A213,referencia!$A$2:$Z$640,11,0)</f>
        <v>María Migliore</v>
      </c>
      <c r="H213" s="9" t="str">
        <f>VLOOKUP($A213,referencia!$A$2:$Z$640,21,0)</f>
        <v>F</v>
      </c>
      <c r="I213" s="9">
        <f>VLOOKUP($A213,referencia!$A$2:$Z$640,22,0)</f>
        <v>1</v>
      </c>
      <c r="J213" s="9" t="str">
        <f>VLOOKUP($A213,referencia!$A$2:$Z$640,23,0)</f>
        <v>Ministerio de Desarrollo Humano y Hábitat</v>
      </c>
      <c r="K213" s="9">
        <f>VLOOKUP($A213,referencia!$A$2:$Z$640,24,0)</f>
        <v>0</v>
      </c>
      <c r="L213" s="21"/>
      <c r="M213" s="14"/>
    </row>
    <row r="214" spans="1:13" ht="15.75" customHeight="1">
      <c r="A214" t="s">
        <v>3031</v>
      </c>
      <c r="B214" s="9">
        <f>VLOOKUP($A214,referencia!$A$2:$Z$640,7,0)</f>
        <v>2</v>
      </c>
      <c r="C214" s="9" t="str">
        <f>VLOOKUP($A214,referencia!$A$2:$Z$640,8,0)</f>
        <v>CABA</v>
      </c>
      <c r="D214" s="9">
        <f>VLOOKUP($A214,referencia!$A$2:$Z$640,19,0)</f>
        <v>2020</v>
      </c>
      <c r="E214" s="9" t="str">
        <f>VLOOKUP($A214,referencia!$A$2:$Z$640,9,0)</f>
        <v>Horacio Rodríguez Larreta</v>
      </c>
      <c r="F214" s="9" t="str">
        <f>VLOOKUP($A214,referencia!$A$2:$Z$640,12,0)</f>
        <v>Juntos por el Cambio</v>
      </c>
      <c r="G214" s="9" t="str">
        <f>VLOOKUP($A214,referencia!$A$2:$Z$640,11,0)</f>
        <v>Bruno Guido Screnci Silva</v>
      </c>
      <c r="H214" s="9" t="str">
        <f>VLOOKUP($A214,referencia!$A$2:$Z$640,21,0)</f>
        <v>M</v>
      </c>
      <c r="I214" s="9">
        <f>VLOOKUP($A214,referencia!$A$2:$Z$640,22,0)</f>
        <v>0</v>
      </c>
      <c r="J214" s="9" t="str">
        <f>VLOOKUP($A214,referencia!$A$2:$Z$640,23,0)</f>
        <v>Ministerio de Gobierno</v>
      </c>
      <c r="K214" s="9">
        <f>VLOOKUP($A214,referencia!$A$2:$Z$640,24,0)</f>
        <v>0</v>
      </c>
      <c r="L214" s="21"/>
      <c r="M214" s="14"/>
    </row>
    <row r="215" spans="1:13" ht="15.75" customHeight="1">
      <c r="A215" t="s">
        <v>3032</v>
      </c>
      <c r="B215" s="9">
        <f>VLOOKUP($A215,referencia!$A$2:$Z$640,7,0)</f>
        <v>2</v>
      </c>
      <c r="C215" s="9" t="str">
        <f>VLOOKUP($A215,referencia!$A$2:$Z$640,8,0)</f>
        <v>CABA</v>
      </c>
      <c r="D215" s="9">
        <f>VLOOKUP($A215,referencia!$A$2:$Z$640,19,0)</f>
        <v>2020</v>
      </c>
      <c r="E215" s="9" t="str">
        <f>VLOOKUP($A215,referencia!$A$2:$Z$640,9,0)</f>
        <v>Horacio Rodríguez Larreta</v>
      </c>
      <c r="F215" s="9" t="str">
        <f>VLOOKUP($A215,referencia!$A$2:$Z$640,12,0)</f>
        <v>Juntos por el Cambio</v>
      </c>
      <c r="G215" s="9" t="str">
        <f>VLOOKUP($A215,referencia!$A$2:$Z$640,11,0)</f>
        <v>María Clara Muzzio</v>
      </c>
      <c r="H215" s="9" t="str">
        <f>VLOOKUP($A215,referencia!$A$2:$Z$640,21,0)</f>
        <v>F</v>
      </c>
      <c r="I215" s="9">
        <f>VLOOKUP($A215,referencia!$A$2:$Z$640,22,0)</f>
        <v>1</v>
      </c>
      <c r="J215" s="9" t="str">
        <f>VLOOKUP($A215,referencia!$A$2:$Z$640,23,0)</f>
        <v>Ministerio de Espacio Público e Higiene Urbana</v>
      </c>
      <c r="K215" s="9">
        <f>VLOOKUP($A215,referencia!$A$2:$Z$640,24,0)</f>
        <v>0</v>
      </c>
      <c r="L215" s="21"/>
      <c r="M215" s="14"/>
    </row>
    <row r="216" spans="1:13" ht="15.75" customHeight="1">
      <c r="A216" t="s">
        <v>997</v>
      </c>
      <c r="B216" s="9">
        <f>VLOOKUP($A216,referencia!$F$2:$Z$640,2,0)</f>
        <v>3</v>
      </c>
      <c r="C216" s="9" t="str">
        <f>VLOOKUP($A216,referencia!$F$2:$Z$640,3,0)</f>
        <v>Catamarca</v>
      </c>
      <c r="D216" s="9">
        <f>VLOOKUP($A216,referencia!$F$2:$Z$640,9,0)</f>
        <v>2015</v>
      </c>
      <c r="E216" s="9" t="str">
        <f>VLOOKUP($A216,referencia!$F$2:$Z$640,4,0)</f>
        <v>Lucía Corpacci</v>
      </c>
      <c r="F216" s="9" t="str">
        <f>VLOOKUP($A216,referencia!$F$2:$Z$640,7,0)</f>
        <v>Frente para la Victoria</v>
      </c>
      <c r="G216" s="9" t="str">
        <f>VLOOKUP($A216,referencia!$F$2:$Z$640,6,0)</f>
        <v>Daniel Barros</v>
      </c>
      <c r="H216" s="9" t="str">
        <f>VLOOKUP($A216,referencia!$F$2:$Z$640,16,0)</f>
        <v>M</v>
      </c>
      <c r="I216" s="9">
        <f>VLOOKUP($A216,referencia!$F$2:$Z$640,17,0)</f>
        <v>0</v>
      </c>
      <c r="J216" s="9" t="str">
        <f>VLOOKUP($A216,referencia!$F$2:$Z$640,18,0)</f>
        <v>Ministerio de Desarrollo Social</v>
      </c>
      <c r="K216" s="9">
        <f>VLOOKUP($A216,referencia!$F$2:$Z$640,19,0)</f>
        <v>1</v>
      </c>
      <c r="L216" s="21"/>
      <c r="M216" s="14"/>
    </row>
    <row r="217" spans="1:13" ht="15.75" customHeight="1">
      <c r="A217" t="s">
        <v>998</v>
      </c>
      <c r="B217" s="9">
        <f>VLOOKUP($A217,referencia!$F$2:$Z$640,2,0)</f>
        <v>3</v>
      </c>
      <c r="C217" s="9" t="str">
        <f>VLOOKUP($A217,referencia!$F$2:$Z$640,3,0)</f>
        <v>Catamarca</v>
      </c>
      <c r="D217" s="9">
        <f>VLOOKUP($A217,referencia!$F$2:$Z$640,9,0)</f>
        <v>2015</v>
      </c>
      <c r="E217" s="9" t="str">
        <f>VLOOKUP($A217,referencia!$F$2:$Z$640,4,0)</f>
        <v>Lucía Corpacci</v>
      </c>
      <c r="F217" s="9" t="str">
        <f>VLOOKUP($A217,referencia!$F$2:$Z$640,7,0)</f>
        <v>Frente para la Victoria</v>
      </c>
      <c r="G217" s="9" t="str">
        <f>VLOOKUP($A217,referencia!$F$2:$Z$640,6,0)</f>
        <v>Daniel Gutiérrez</v>
      </c>
      <c r="H217" s="9" t="str">
        <f>VLOOKUP($A217,referencia!$F$2:$Z$640,16,0)</f>
        <v>M</v>
      </c>
      <c r="I217" s="9">
        <f>VLOOKUP($A217,referencia!$F$2:$Z$640,17,0)</f>
        <v>0</v>
      </c>
      <c r="J217" s="9" t="str">
        <f>VLOOKUP($A217,referencia!$F$2:$Z$640,18,0)</f>
        <v>Minsterio de Educación</v>
      </c>
      <c r="K217" s="9">
        <f>VLOOKUP($A217,referencia!$F$2:$Z$640,19,0)</f>
        <v>0</v>
      </c>
      <c r="L217" s="21"/>
      <c r="M217" s="14"/>
    </row>
    <row r="218" spans="1:13" ht="15.75" customHeight="1">
      <c r="A218" t="s">
        <v>1001</v>
      </c>
      <c r="B218" s="9">
        <f>VLOOKUP($A218,referencia!$F$2:$Z$640,2,0)</f>
        <v>3</v>
      </c>
      <c r="C218" s="9" t="str">
        <f>VLOOKUP($A218,referencia!$F$2:$Z$640,3,0)</f>
        <v>Catamarca</v>
      </c>
      <c r="D218" s="9">
        <f>VLOOKUP($A218,referencia!$F$2:$Z$640,9,0)</f>
        <v>2015</v>
      </c>
      <c r="E218" s="9" t="str">
        <f>VLOOKUP($A218,referencia!$F$2:$Z$640,4,0)</f>
        <v>Lucía Corpacci</v>
      </c>
      <c r="F218" s="9" t="str">
        <f>VLOOKUP($A218,referencia!$F$2:$Z$640,7,0)</f>
        <v>Frente para la Victoria</v>
      </c>
      <c r="G218" s="9" t="str">
        <f>VLOOKUP($A218,referencia!$F$2:$Z$640,6,0)</f>
        <v>Edgardo Macedo</v>
      </c>
      <c r="H218" s="9" t="str">
        <f>VLOOKUP($A218,referencia!$F$2:$Z$640,16,0)</f>
        <v>M</v>
      </c>
      <c r="I218" s="9">
        <f>VLOOKUP($A218,referencia!$F$2:$Z$640,17,0)</f>
        <v>0</v>
      </c>
      <c r="J218" s="9" t="str">
        <f>VLOOKUP($A218,referencia!$F$2:$Z$640,18,0)</f>
        <v>Secretaría General de la Gobernación</v>
      </c>
      <c r="K218" s="9">
        <f>VLOOKUP($A218,referencia!$F$2:$Z$640,19,0)</f>
        <v>0</v>
      </c>
      <c r="L218" s="21"/>
      <c r="M218" s="14"/>
    </row>
    <row r="219" spans="1:13" ht="15.75" customHeight="1">
      <c r="A219" t="s">
        <v>999</v>
      </c>
      <c r="B219" s="9">
        <f>VLOOKUP($A219,referencia!$F$2:$Z$640,2,0)</f>
        <v>3</v>
      </c>
      <c r="C219" s="9" t="str">
        <f>VLOOKUP($A219,referencia!$F$2:$Z$640,3,0)</f>
        <v>Catamarca</v>
      </c>
      <c r="D219" s="9">
        <f>VLOOKUP($A219,referencia!$F$2:$Z$640,9,0)</f>
        <v>2015</v>
      </c>
      <c r="E219" s="9" t="str">
        <f>VLOOKUP($A219,referencia!$F$2:$Z$640,4,0)</f>
        <v>Lucía Corpacci</v>
      </c>
      <c r="F219" s="9" t="str">
        <f>VLOOKUP($A219,referencia!$F$2:$Z$640,7,0)</f>
        <v>Frente para la Victoria</v>
      </c>
      <c r="G219" s="9" t="str">
        <f>VLOOKUP($A219,referencia!$F$2:$Z$640,6,0)</f>
        <v>Guillermo Dalla Lasta</v>
      </c>
      <c r="H219" s="9" t="str">
        <f>VLOOKUP($A219,referencia!$F$2:$Z$640,16,0)</f>
        <v>M</v>
      </c>
      <c r="I219" s="9">
        <f>VLOOKUP($A219,referencia!$F$2:$Z$640,17,0)</f>
        <v>0</v>
      </c>
      <c r="J219" s="9" t="str">
        <f>VLOOKUP($A219,referencia!$F$2:$Z$640,18,0)</f>
        <v>Ministerio de Servicios Públicos</v>
      </c>
      <c r="K219" s="9">
        <f>VLOOKUP($A219,referencia!$F$2:$Z$640,19,0)</f>
        <v>0</v>
      </c>
      <c r="L219" s="21"/>
      <c r="M219" s="14"/>
    </row>
    <row r="220" spans="1:13" ht="15.75" customHeight="1">
      <c r="A220" t="s">
        <v>993</v>
      </c>
      <c r="B220" s="9">
        <f>VLOOKUP($A220,referencia!$F$2:$Z$640,2,0)</f>
        <v>3</v>
      </c>
      <c r="C220" s="9" t="str">
        <f>VLOOKUP($A220,referencia!$F$2:$Z$640,3,0)</f>
        <v>Catamarca</v>
      </c>
      <c r="D220" s="9">
        <f>VLOOKUP($A220,referencia!$F$2:$Z$640,9,0)</f>
        <v>2015</v>
      </c>
      <c r="E220" s="9" t="str">
        <f>VLOOKUP($A220,referencia!$F$2:$Z$640,4,0)</f>
        <v>Lucía Corpacci</v>
      </c>
      <c r="F220" s="9" t="str">
        <f>VLOOKUP($A220,referencia!$F$2:$Z$640,7,0)</f>
        <v>Frente para la Victoria</v>
      </c>
      <c r="G220" s="9" t="str">
        <f>VLOOKUP($A220,referencia!$F$2:$Z$640,6,0)</f>
        <v>Gustavo Saadi</v>
      </c>
      <c r="H220" s="9" t="str">
        <f>VLOOKUP($A220,referencia!$F$2:$Z$640,16,0)</f>
        <v>M</v>
      </c>
      <c r="I220" s="9">
        <f>VLOOKUP($A220,referencia!$F$2:$Z$640,17,0)</f>
        <v>0</v>
      </c>
      <c r="J220" s="9" t="str">
        <f>VLOOKUP($A220,referencia!$F$2:$Z$640,18,0)</f>
        <v>Ministerio de Gobierno y Justicia</v>
      </c>
      <c r="K220" s="9">
        <f>VLOOKUP($A220,referencia!$F$2:$Z$640,19,0)</f>
        <v>1</v>
      </c>
      <c r="L220" s="21"/>
      <c r="M220" s="14"/>
    </row>
    <row r="221" spans="1:13" ht="15.75" customHeight="1">
      <c r="A221" t="s">
        <v>996</v>
      </c>
      <c r="B221" s="9">
        <f>VLOOKUP($A221,referencia!$F$2:$Z$640,2,0)</f>
        <v>3</v>
      </c>
      <c r="C221" s="9" t="str">
        <f>VLOOKUP($A221,referencia!$F$2:$Z$640,3,0)</f>
        <v>Catamarca</v>
      </c>
      <c r="D221" s="9">
        <f>VLOOKUP($A221,referencia!$F$2:$Z$640,9,0)</f>
        <v>2015</v>
      </c>
      <c r="E221" s="9" t="str">
        <f>VLOOKUP($A221,referencia!$F$2:$Z$640,4,0)</f>
        <v>Lucía Corpacci</v>
      </c>
      <c r="F221" s="9" t="str">
        <f>VLOOKUP($A221,referencia!$F$2:$Z$640,7,0)</f>
        <v>Frente para la Victoria</v>
      </c>
      <c r="G221" s="9" t="str">
        <f>VLOOKUP($A221,referencia!$F$2:$Z$640,6,0)</f>
        <v>Ramón Figueroa Castellanos</v>
      </c>
      <c r="H221" s="9" t="str">
        <f>VLOOKUP($A221,referencia!$F$2:$Z$640,16,0)</f>
        <v>M</v>
      </c>
      <c r="I221" s="9">
        <f>VLOOKUP($A221,referencia!$F$2:$Z$640,17,0)</f>
        <v>0</v>
      </c>
      <c r="J221" s="9" t="str">
        <f>VLOOKUP($A221,referencia!$F$2:$Z$640,18,0)</f>
        <v>Ministerio de Salud</v>
      </c>
      <c r="K221" s="9">
        <f>VLOOKUP($A221,referencia!$F$2:$Z$640,19,0)</f>
        <v>0</v>
      </c>
      <c r="L221" s="21"/>
      <c r="M221" s="14"/>
    </row>
    <row r="222" spans="1:13" ht="15.75" customHeight="1">
      <c r="A222" t="s">
        <v>995</v>
      </c>
      <c r="B222" s="9">
        <f>VLOOKUP($A222,referencia!$F$2:$Z$640,2,0)</f>
        <v>3</v>
      </c>
      <c r="C222" s="9" t="str">
        <f>VLOOKUP($A222,referencia!$F$2:$Z$640,3,0)</f>
        <v>Catamarca</v>
      </c>
      <c r="D222" s="9">
        <f>VLOOKUP($A222,referencia!$F$2:$Z$640,9,0)</f>
        <v>2015</v>
      </c>
      <c r="E222" s="9" t="str">
        <f>VLOOKUP($A222,referencia!$F$2:$Z$640,4,0)</f>
        <v>Lucía Corpacci</v>
      </c>
      <c r="F222" s="9" t="str">
        <f>VLOOKUP($A222,referencia!$F$2:$Z$640,7,0)</f>
        <v>Frente para la Victoria</v>
      </c>
      <c r="G222" s="9" t="str">
        <f>VLOOKUP($A222,referencia!$F$2:$Z$640,6,0)</f>
        <v>Raúl Chico</v>
      </c>
      <c r="H222" s="9" t="str">
        <f>VLOOKUP($A222,referencia!$F$2:$Z$640,16,0)</f>
        <v>M</v>
      </c>
      <c r="I222" s="9">
        <f>VLOOKUP($A222,referencia!$F$2:$Z$640,17,0)</f>
        <v>0</v>
      </c>
      <c r="J222" s="9" t="str">
        <f>VLOOKUP($A222,referencia!$F$2:$Z$640,18,0)</f>
        <v>Ministerio de Producción</v>
      </c>
      <c r="K222" s="9">
        <f>VLOOKUP($A222,referencia!$F$2:$Z$640,19,0)</f>
        <v>1</v>
      </c>
      <c r="L222" s="21"/>
      <c r="M222" s="14"/>
    </row>
    <row r="223" spans="1:13" ht="15.75" customHeight="1">
      <c r="A223" t="s">
        <v>994</v>
      </c>
      <c r="B223" s="9">
        <f>VLOOKUP($A223,referencia!$F$2:$Z$640,2,0)</f>
        <v>3</v>
      </c>
      <c r="C223" s="9" t="str">
        <f>VLOOKUP($A223,referencia!$F$2:$Z$640,3,0)</f>
        <v>Catamarca</v>
      </c>
      <c r="D223" s="9">
        <f>VLOOKUP($A223,referencia!$F$2:$Z$640,9,0)</f>
        <v>2015</v>
      </c>
      <c r="E223" s="9" t="str">
        <f>VLOOKUP($A223,referencia!$F$2:$Z$640,4,0)</f>
        <v>Lucía Corpacci</v>
      </c>
      <c r="F223" s="9" t="str">
        <f>VLOOKUP($A223,referencia!$F$2:$Z$640,7,0)</f>
        <v>Frente para la Victoria</v>
      </c>
      <c r="G223" s="9" t="str">
        <f>VLOOKUP($A223,referencia!$F$2:$Z$640,6,0)</f>
        <v>Ricardo Aredes</v>
      </c>
      <c r="H223" s="9" t="str">
        <f>VLOOKUP($A223,referencia!$F$2:$Z$640,16,0)</f>
        <v>M</v>
      </c>
      <c r="I223" s="9">
        <f>VLOOKUP($A223,referencia!$F$2:$Z$640,17,0)</f>
        <v>0</v>
      </c>
      <c r="J223" s="9" t="str">
        <f>VLOOKUP($A223,referencia!$F$2:$Z$640,18,0)</f>
        <v>Ministerio de Hacienda</v>
      </c>
      <c r="K223" s="9">
        <f>VLOOKUP($A223,referencia!$F$2:$Z$640,19,0)</f>
        <v>1</v>
      </c>
      <c r="L223" s="21"/>
      <c r="M223" s="14"/>
    </row>
    <row r="224" spans="1:13" ht="15.75" customHeight="1">
      <c r="A224" t="s">
        <v>1000</v>
      </c>
      <c r="B224" s="9">
        <f>VLOOKUP($A224,referencia!$F$2:$Z$640,2,0)</f>
        <v>3</v>
      </c>
      <c r="C224" s="9" t="str">
        <f>VLOOKUP($A224,referencia!$F$2:$Z$640,3,0)</f>
        <v>Catamarca</v>
      </c>
      <c r="D224" s="9">
        <f>VLOOKUP($A224,referencia!$F$2:$Z$640,9,0)</f>
        <v>2015</v>
      </c>
      <c r="E224" s="9" t="str">
        <f>VLOOKUP($A224,referencia!$F$2:$Z$640,4,0)</f>
        <v>Lucía Corpacci</v>
      </c>
      <c r="F224" s="9" t="str">
        <f>VLOOKUP($A224,referencia!$F$2:$Z$640,7,0)</f>
        <v>Frente para la Victoria</v>
      </c>
      <c r="G224" s="9" t="str">
        <f>VLOOKUP($A224,referencia!$F$2:$Z$640,6,0)</f>
        <v>Rubén Dusso</v>
      </c>
      <c r="H224" s="9" t="str">
        <f>VLOOKUP($A224,referencia!$F$2:$Z$640,16,0)</f>
        <v>M</v>
      </c>
      <c r="I224" s="9">
        <f>VLOOKUP($A224,referencia!$F$2:$Z$640,17,0)</f>
        <v>0</v>
      </c>
      <c r="J224" s="9" t="str">
        <f>VLOOKUP($A224,referencia!$F$2:$Z$640,18,0)</f>
        <v>Ministerio de Obras Públicas</v>
      </c>
      <c r="K224" s="9">
        <f>VLOOKUP($A224,referencia!$F$2:$Z$640,19,0)</f>
        <v>0</v>
      </c>
      <c r="L224" s="21"/>
      <c r="M224" s="14"/>
    </row>
    <row r="225" spans="1:13" ht="15.75" customHeight="1">
      <c r="A225" t="s">
        <v>1558</v>
      </c>
      <c r="B225" s="9">
        <f>VLOOKUP($A225,referencia!$E$2:$Z$640,3,0)</f>
        <v>3</v>
      </c>
      <c r="C225" s="9" t="str">
        <f>VLOOKUP($A225,referencia!$E$2:$Z$640,4,0)</f>
        <v>Catamarca</v>
      </c>
      <c r="D225" s="9">
        <f>VLOOKUP($A225,referencia!$E$2:$Z$640,11,0)</f>
        <v>2016</v>
      </c>
      <c r="E225" s="9" t="str">
        <f>VLOOKUP($A225,referencia!$E$2:$Z$640,5,0)</f>
        <v>Lucía Corpacci</v>
      </c>
      <c r="F225" s="9" t="str">
        <f>VLOOKUP($A225,referencia!$E$2:$Z$640,8,0)</f>
        <v>Frente para la Victoria</v>
      </c>
      <c r="G225" s="9" t="str">
        <f>VLOOKUP($A225,referencia!$E$2:$Z$640,7,0)</f>
        <v>Gustavo Saadi</v>
      </c>
      <c r="H225" s="9" t="str">
        <f>VLOOKUP($A225,referencia!$E$2:$Z$640,17,0)</f>
        <v>M</v>
      </c>
      <c r="I225" s="9">
        <f>VLOOKUP($A225,referencia!$E$2:$Z$640,18,0)</f>
        <v>0</v>
      </c>
      <c r="J225" s="9" t="str">
        <f>VLOOKUP($A225,referencia!$E$2:$Z$640,19,0)</f>
        <v>Ministerio de Gobierno y Justicia</v>
      </c>
      <c r="K225" s="9">
        <f>VLOOKUP($A225,referencia!$E$2:$Z$640,20,0)</f>
        <v>1</v>
      </c>
      <c r="L225" s="21"/>
      <c r="M225" s="14"/>
    </row>
    <row r="226" spans="1:13" ht="15.75" customHeight="1">
      <c r="A226" t="s">
        <v>1559</v>
      </c>
      <c r="B226" s="9">
        <f>VLOOKUP($A226,referencia!$E$2:$Z$640,3,0)</f>
        <v>3</v>
      </c>
      <c r="C226" s="9" t="str">
        <f>VLOOKUP($A226,referencia!$E$2:$Z$640,4,0)</f>
        <v>Catamarca</v>
      </c>
      <c r="D226" s="9">
        <f>VLOOKUP($A226,referencia!$E$2:$Z$640,11,0)</f>
        <v>2016</v>
      </c>
      <c r="E226" s="9" t="str">
        <f>VLOOKUP($A226,referencia!$E$2:$Z$640,5,0)</f>
        <v>Lucía Corpacci</v>
      </c>
      <c r="F226" s="9" t="str">
        <f>VLOOKUP($A226,referencia!$E$2:$Z$640,8,0)</f>
        <v>Frente para la Victoria</v>
      </c>
      <c r="G226" s="9" t="str">
        <f>VLOOKUP($A226,referencia!$E$2:$Z$640,7,0)</f>
        <v>Ricardo Aredes</v>
      </c>
      <c r="H226" s="9" t="str">
        <f>VLOOKUP($A226,referencia!$E$2:$Z$640,17,0)</f>
        <v>M</v>
      </c>
      <c r="I226" s="9">
        <f>VLOOKUP($A226,referencia!$E$2:$Z$640,18,0)</f>
        <v>0</v>
      </c>
      <c r="J226" s="9" t="str">
        <f>VLOOKUP($A226,referencia!$E$2:$Z$640,19,0)</f>
        <v>Ministerio de Hacienda</v>
      </c>
      <c r="K226" s="9">
        <f>VLOOKUP($A226,referencia!$E$2:$Z$640,20,0)</f>
        <v>1</v>
      </c>
      <c r="L226" s="21"/>
      <c r="M226" s="14"/>
    </row>
    <row r="227" spans="1:13" ht="15.75" customHeight="1">
      <c r="A227" t="s">
        <v>1560</v>
      </c>
      <c r="B227" s="9">
        <f>VLOOKUP($A227,referencia!$E$2:$Z$640,3,0)</f>
        <v>3</v>
      </c>
      <c r="C227" s="9" t="str">
        <f>VLOOKUP($A227,referencia!$E$2:$Z$640,4,0)</f>
        <v>Catamarca</v>
      </c>
      <c r="D227" s="9">
        <f>VLOOKUP($A227,referencia!$E$2:$Z$640,11,0)</f>
        <v>2016</v>
      </c>
      <c r="E227" s="9" t="str">
        <f>VLOOKUP($A227,referencia!$E$2:$Z$640,5,0)</f>
        <v>Lucía Corpacci</v>
      </c>
      <c r="F227" s="9" t="str">
        <f>VLOOKUP($A227,referencia!$E$2:$Z$640,8,0)</f>
        <v>Frente para la Victoria</v>
      </c>
      <c r="G227" s="9" t="str">
        <f>VLOOKUP($A227,referencia!$E$2:$Z$640,7,0)</f>
        <v>Raúl Chico</v>
      </c>
      <c r="H227" s="9" t="str">
        <f>VLOOKUP($A227,referencia!$E$2:$Z$640,17,0)</f>
        <v>M</v>
      </c>
      <c r="I227" s="9">
        <f>VLOOKUP($A227,referencia!$E$2:$Z$640,18,0)</f>
        <v>0</v>
      </c>
      <c r="J227" s="9" t="str">
        <f>VLOOKUP($A227,referencia!$E$2:$Z$640,19,0)</f>
        <v>Ministerio de Producción</v>
      </c>
      <c r="K227" s="9">
        <f>VLOOKUP($A227,referencia!$E$2:$Z$640,20,0)</f>
        <v>1</v>
      </c>
      <c r="L227" s="21"/>
      <c r="M227" s="14"/>
    </row>
    <row r="228" spans="1:13" ht="15.75" customHeight="1">
      <c r="A228" t="s">
        <v>1562</v>
      </c>
      <c r="B228" s="9">
        <f>VLOOKUP($A228,referencia!$E$2:$Z$640,3,0)</f>
        <v>3</v>
      </c>
      <c r="C228" s="9" t="str">
        <f>VLOOKUP($A228,referencia!$E$2:$Z$640,4,0)</f>
        <v>Catamarca</v>
      </c>
      <c r="D228" s="9">
        <f>VLOOKUP($A228,referencia!$E$2:$Z$640,11,0)</f>
        <v>2016</v>
      </c>
      <c r="E228" s="9" t="str">
        <f>VLOOKUP($A228,referencia!$E$2:$Z$640,5,0)</f>
        <v>Lucía Corpacci</v>
      </c>
      <c r="F228" s="9" t="str">
        <f>VLOOKUP($A228,referencia!$E$2:$Z$640,8,0)</f>
        <v>Frente para la Victoria</v>
      </c>
      <c r="G228" s="9" t="str">
        <f>VLOOKUP($A228,referencia!$E$2:$Z$640,7,0)</f>
        <v>Daniel Barros</v>
      </c>
      <c r="H228" s="9" t="str">
        <f>VLOOKUP($A228,referencia!$E$2:$Z$640,17,0)</f>
        <v>M</v>
      </c>
      <c r="I228" s="9">
        <f>VLOOKUP($A228,referencia!$E$2:$Z$640,18,0)</f>
        <v>0</v>
      </c>
      <c r="J228" s="9" t="str">
        <f>VLOOKUP($A228,referencia!$E$2:$Z$640,19,0)</f>
        <v>Ministerio de Desarrollo Social</v>
      </c>
      <c r="K228" s="9">
        <f>VLOOKUP($A228,referencia!$E$2:$Z$640,20,0)</f>
        <v>1</v>
      </c>
      <c r="L228" s="21"/>
      <c r="M228" s="14"/>
    </row>
    <row r="229" spans="1:13" ht="15.75" customHeight="1">
      <c r="A229" t="s">
        <v>1824</v>
      </c>
      <c r="B229" s="9">
        <f>VLOOKUP($A229,referencia!$D$2:$Z$640,4,0)</f>
        <v>3</v>
      </c>
      <c r="C229" s="9" t="str">
        <f>VLOOKUP($A229,referencia!$D$2:$Z$640,5,0)</f>
        <v>Catamarca</v>
      </c>
      <c r="D229" s="9">
        <f>VLOOKUP($A229,referencia!$D$2:$Z$640,13,0)</f>
        <v>2017</v>
      </c>
      <c r="E229" s="9" t="str">
        <f>VLOOKUP($A229,referencia!$D$2:$Z$640,6,0)</f>
        <v>Lucía Corpacci</v>
      </c>
      <c r="F229" s="9" t="str">
        <f>VLOOKUP($A229,referencia!$D$2:$Z$640,9,0)</f>
        <v>Frente para la Victoria</v>
      </c>
      <c r="G229" s="9" t="str">
        <f>VLOOKUP($A229,referencia!$D$2:$Z$640,8,0)</f>
        <v>Gustavo Saadi</v>
      </c>
      <c r="H229" s="9" t="str">
        <f>VLOOKUP($A229,referencia!$D$2:$Z$640,18,0)</f>
        <v>M</v>
      </c>
      <c r="I229" s="9">
        <f>VLOOKUP($A229,referencia!$D$2:$Z$640,19,0)</f>
        <v>0</v>
      </c>
      <c r="J229" s="9" t="str">
        <f>VLOOKUP($A229,referencia!$D$2:$Z$640,20,0)</f>
        <v>Ministerio de Gobierno y Justicia</v>
      </c>
      <c r="K229" s="9">
        <f>VLOOKUP($A229,referencia!$D$2:$Z$640,21,0)</f>
        <v>1</v>
      </c>
      <c r="L229" s="21"/>
      <c r="M229" s="14"/>
    </row>
    <row r="230" spans="1:13" ht="15.75" customHeight="1">
      <c r="A230" t="s">
        <v>1825</v>
      </c>
      <c r="B230" s="9">
        <f>VLOOKUP($A230,referencia!$D$2:$Z$640,4,0)</f>
        <v>3</v>
      </c>
      <c r="C230" s="9" t="str">
        <f>VLOOKUP($A230,referencia!$D$2:$Z$640,5,0)</f>
        <v>Catamarca</v>
      </c>
      <c r="D230" s="9">
        <f>VLOOKUP($A230,referencia!$D$2:$Z$640,13,0)</f>
        <v>2017</v>
      </c>
      <c r="E230" s="9" t="str">
        <f>VLOOKUP($A230,referencia!$D$2:$Z$640,6,0)</f>
        <v>Lucía Corpacci</v>
      </c>
      <c r="F230" s="9" t="str">
        <f>VLOOKUP($A230,referencia!$D$2:$Z$640,9,0)</f>
        <v>Frente para la Victoria</v>
      </c>
      <c r="G230" s="9" t="str">
        <f>VLOOKUP($A230,referencia!$D$2:$Z$640,8,0)</f>
        <v>Ricardo Aredes</v>
      </c>
      <c r="H230" s="9" t="str">
        <f>VLOOKUP($A230,referencia!$D$2:$Z$640,18,0)</f>
        <v>M</v>
      </c>
      <c r="I230" s="9">
        <f>VLOOKUP($A230,referencia!$D$2:$Z$640,19,0)</f>
        <v>0</v>
      </c>
      <c r="J230" s="9" t="str">
        <f>VLOOKUP($A230,referencia!$D$2:$Z$640,20,0)</f>
        <v>Ministerio de Hacienda</v>
      </c>
      <c r="K230" s="9">
        <f>VLOOKUP($A230,referencia!$D$2:$Z$640,21,0)</f>
        <v>1</v>
      </c>
      <c r="L230" s="21"/>
      <c r="M230" s="14"/>
    </row>
    <row r="231" spans="1:13" ht="15.75" customHeight="1">
      <c r="A231" t="s">
        <v>1826</v>
      </c>
      <c r="B231" s="9">
        <f>VLOOKUP($A231,referencia!$D$2:$Z$640,4,0)</f>
        <v>3</v>
      </c>
      <c r="C231" s="9" t="str">
        <f>VLOOKUP($A231,referencia!$D$2:$Z$640,5,0)</f>
        <v>Catamarca</v>
      </c>
      <c r="D231" s="9">
        <f>VLOOKUP($A231,referencia!$D$2:$Z$640,13,0)</f>
        <v>2017</v>
      </c>
      <c r="E231" s="9" t="str">
        <f>VLOOKUP($A231,referencia!$D$2:$Z$640,6,0)</f>
        <v>Lucía Corpacci</v>
      </c>
      <c r="F231" s="9" t="str">
        <f>VLOOKUP($A231,referencia!$D$2:$Z$640,9,0)</f>
        <v>Frente para la Victoria</v>
      </c>
      <c r="G231" s="9" t="str">
        <f>VLOOKUP($A231,referencia!$D$2:$Z$640,8,0)</f>
        <v>Raúl Chico</v>
      </c>
      <c r="H231" s="9" t="str">
        <f>VLOOKUP($A231,referencia!$D$2:$Z$640,18,0)</f>
        <v>M</v>
      </c>
      <c r="I231" s="9">
        <f>VLOOKUP($A231,referencia!$D$2:$Z$640,19,0)</f>
        <v>0</v>
      </c>
      <c r="J231" s="9" t="str">
        <f>VLOOKUP($A231,referencia!$D$2:$Z$640,20,0)</f>
        <v>Ministerio de Producción</v>
      </c>
      <c r="K231" s="9">
        <f>VLOOKUP($A231,referencia!$D$2:$Z$640,21,0)</f>
        <v>1</v>
      </c>
      <c r="L231" s="21"/>
      <c r="M231" s="14"/>
    </row>
    <row r="232" spans="1:13" ht="15.75" customHeight="1">
      <c r="A232" t="s">
        <v>1827</v>
      </c>
      <c r="B232" s="9">
        <f>VLOOKUP($A232,referencia!$D$2:$Z$640,4,0)</f>
        <v>3</v>
      </c>
      <c r="C232" s="9" t="str">
        <f>VLOOKUP($A232,referencia!$D$2:$Z$640,5,0)</f>
        <v>Catamarca</v>
      </c>
      <c r="D232" s="9">
        <f>VLOOKUP($A232,referencia!$D$2:$Z$640,13,0)</f>
        <v>2017</v>
      </c>
      <c r="E232" s="9" t="str">
        <f>VLOOKUP($A232,referencia!$D$2:$Z$640,6,0)</f>
        <v>Lucía Corpacci</v>
      </c>
      <c r="F232" s="9" t="str">
        <f>VLOOKUP($A232,referencia!$D$2:$Z$640,9,0)</f>
        <v>Frente para la Victoria</v>
      </c>
      <c r="G232" s="9" t="str">
        <f>VLOOKUP($A232,referencia!$D$2:$Z$640,8,0)</f>
        <v>Daniel Barros</v>
      </c>
      <c r="H232" s="9" t="str">
        <f>VLOOKUP($A232,referencia!$D$2:$Z$640,18,0)</f>
        <v>M</v>
      </c>
      <c r="I232" s="9">
        <f>VLOOKUP($A232,referencia!$D$2:$Z$640,19,0)</f>
        <v>0</v>
      </c>
      <c r="J232" s="9" t="str">
        <f>VLOOKUP($A232,referencia!$D$2:$Z$640,20,0)</f>
        <v>Ministerio de Desarrollo Social</v>
      </c>
      <c r="K232" s="9">
        <f>VLOOKUP($A232,referencia!$D$2:$Z$640,21,0)</f>
        <v>1</v>
      </c>
    </row>
    <row r="233" spans="1:13" ht="15.75" customHeight="1">
      <c r="A233" t="s">
        <v>2122</v>
      </c>
      <c r="B233" s="9">
        <f>VLOOKUP($A233,referencia!$B$2:$Z$640,6,0)</f>
        <v>3</v>
      </c>
      <c r="C233" s="9" t="str">
        <f>VLOOKUP($A233,referencia!$B$2:$Z$640,7,0)</f>
        <v>Catamarca</v>
      </c>
      <c r="D233" s="9" t="str">
        <f>VLOOKUP($A233,referencia!$B$2:$Z$640,17,0)</f>
        <v>no</v>
      </c>
      <c r="E233" s="9" t="str">
        <f>VLOOKUP($A233,referencia!$B$2:$Z$640,8,0)</f>
        <v>Lucía Corpacci</v>
      </c>
      <c r="F233" s="9" t="str">
        <f>VLOOKUP($A233,referencia!$B$2:$Z$640,11,0)</f>
        <v>Frente para la Victoria</v>
      </c>
      <c r="G233" s="9" t="str">
        <f>VLOOKUP($A233,referencia!$B$2:$Z$640,10,0)</f>
        <v>Gustavo Saadi</v>
      </c>
      <c r="H233" s="9" t="str">
        <f>VLOOKUP($A233,referencia!$B$2:$Z$640,20,0)</f>
        <v>M</v>
      </c>
      <c r="I233" s="9">
        <f>VLOOKUP($A233,referencia!$B$2:$Z$640,21,0)</f>
        <v>0</v>
      </c>
      <c r="J233" s="9" t="str">
        <f>VLOOKUP($A233,referencia!$B$2:$Z$640,22,0)</f>
        <v>Ministerio de Gobierno y Justicia</v>
      </c>
      <c r="K233" s="9">
        <f>VLOOKUP($A233,referencia!$B$2:$Z$640,23,0)</f>
        <v>1</v>
      </c>
    </row>
    <row r="234" spans="1:13" ht="15.75" customHeight="1">
      <c r="A234" t="s">
        <v>2123</v>
      </c>
      <c r="B234" s="9">
        <f>VLOOKUP($A234,referencia!$B$2:$Z$640,6,0)</f>
        <v>3</v>
      </c>
      <c r="C234" s="9" t="str">
        <f>VLOOKUP($A234,referencia!$B$2:$Z$640,7,0)</f>
        <v>Catamarca</v>
      </c>
      <c r="D234" s="9" t="str">
        <f>VLOOKUP($A234,referencia!$B$2:$Z$640,17,0)</f>
        <v>no</v>
      </c>
      <c r="E234" s="9" t="str">
        <f>VLOOKUP($A234,referencia!$B$2:$Z$640,8,0)</f>
        <v>Lucía Corpacci</v>
      </c>
      <c r="F234" s="9" t="str">
        <f>VLOOKUP($A234,referencia!$B$2:$Z$640,11,0)</f>
        <v>Frente para la Victoria</v>
      </c>
      <c r="G234" s="9" t="str">
        <f>VLOOKUP($A234,referencia!$B$2:$Z$640,10,0)</f>
        <v>Ricardo Aredes</v>
      </c>
      <c r="H234" s="9" t="str">
        <f>VLOOKUP($A234,referencia!$B$2:$Z$640,20,0)</f>
        <v>M</v>
      </c>
      <c r="I234" s="9">
        <f>VLOOKUP($A234,referencia!$B$2:$Z$640,21,0)</f>
        <v>0</v>
      </c>
      <c r="J234" s="9" t="str">
        <f>VLOOKUP($A234,referencia!$B$2:$Z$640,22,0)</f>
        <v>Ministerio de Hacienda</v>
      </c>
      <c r="K234" s="9">
        <f>VLOOKUP($A234,referencia!$B$2:$Z$640,23,0)</f>
        <v>1</v>
      </c>
    </row>
    <row r="235" spans="1:13" ht="15.75" customHeight="1">
      <c r="A235" t="s">
        <v>2124</v>
      </c>
      <c r="B235" s="9">
        <f>VLOOKUP($A235,referencia!$B$2:$Z$640,6,0)</f>
        <v>3</v>
      </c>
      <c r="C235" s="9" t="str">
        <f>VLOOKUP($A235,referencia!$B$2:$Z$640,7,0)</f>
        <v>Catamarca</v>
      </c>
      <c r="D235" s="9" t="str">
        <f>VLOOKUP($A235,referencia!$B$2:$Z$640,17,0)</f>
        <v>no</v>
      </c>
      <c r="E235" s="9" t="str">
        <f>VLOOKUP($A235,referencia!$B$2:$Z$640,8,0)</f>
        <v>Lucía Corpacci</v>
      </c>
      <c r="F235" s="9" t="str">
        <f>VLOOKUP($A235,referencia!$B$2:$Z$640,11,0)</f>
        <v>Frente para la Victoria</v>
      </c>
      <c r="G235" s="9" t="str">
        <f>VLOOKUP($A235,referencia!$B$2:$Z$640,10,0)</f>
        <v>Raúl Chico</v>
      </c>
      <c r="H235" s="9" t="str">
        <f>VLOOKUP($A235,referencia!$B$2:$Z$640,20,0)</f>
        <v>M</v>
      </c>
      <c r="I235" s="9">
        <f>VLOOKUP($A235,referencia!$B$2:$Z$640,21,0)</f>
        <v>0</v>
      </c>
      <c r="J235" s="9" t="str">
        <f>VLOOKUP($A235,referencia!$B$2:$Z$640,22,0)</f>
        <v>Ministerio de Producción</v>
      </c>
      <c r="K235" s="9">
        <f>VLOOKUP($A235,referencia!$B$2:$Z$640,23,0)</f>
        <v>1</v>
      </c>
    </row>
    <row r="236" spans="1:13" ht="15.75" customHeight="1">
      <c r="A236" t="s">
        <v>1561</v>
      </c>
      <c r="B236" s="9">
        <f>VLOOKUP($A236,referencia!$B$2:$Z$640,6,0)</f>
        <v>3</v>
      </c>
      <c r="C236" s="9" t="str">
        <f>VLOOKUP($A236,referencia!$B$2:$Z$640,7,0)</f>
        <v>Catamarca</v>
      </c>
      <c r="D236" s="9" t="str">
        <f>VLOOKUP($A236,referencia!$B$2:$Z$640,17,0)</f>
        <v>no</v>
      </c>
      <c r="E236" s="9" t="str">
        <f>VLOOKUP($A236,referencia!$B$2:$Z$640,8,0)</f>
        <v>Lucía Corpacci</v>
      </c>
      <c r="F236" s="9" t="str">
        <f>VLOOKUP($A236,referencia!$B$2:$Z$640,11,0)</f>
        <v>Frente para la Victoria</v>
      </c>
      <c r="G236" s="9" t="str">
        <f>VLOOKUP($A236,referencia!$B$2:$Z$640,10,0)</f>
        <v>Ramón Figueroa Castellanos</v>
      </c>
      <c r="H236" s="9" t="str">
        <f>VLOOKUP($A236,referencia!$B$2:$Z$640,20,0)</f>
        <v>M</v>
      </c>
      <c r="I236" s="9">
        <f>VLOOKUP($A236,referencia!$B$2:$Z$640,21,0)</f>
        <v>0</v>
      </c>
      <c r="J236" s="9" t="str">
        <f>VLOOKUP($A236,referencia!$B$2:$Z$640,22,0)</f>
        <v>Ministerio de Salud</v>
      </c>
      <c r="K236" s="9">
        <f>VLOOKUP($A236,referencia!$B$2:$Z$640,23,0)</f>
        <v>0</v>
      </c>
    </row>
    <row r="237" spans="1:13" ht="15.75" customHeight="1">
      <c r="A237" t="s">
        <v>2125</v>
      </c>
      <c r="B237" s="9">
        <f>VLOOKUP($A237,referencia!$B$2:$Z$640,6,0)</f>
        <v>3</v>
      </c>
      <c r="C237" s="9" t="str">
        <f>VLOOKUP($A237,referencia!$B$2:$Z$640,7,0)</f>
        <v>Catamarca</v>
      </c>
      <c r="D237" s="9" t="str">
        <f>VLOOKUP($A237,referencia!$B$2:$Z$640,17,0)</f>
        <v>no</v>
      </c>
      <c r="E237" s="9" t="str">
        <f>VLOOKUP($A237,referencia!$B$2:$Z$640,8,0)</f>
        <v>Lucía Corpacci</v>
      </c>
      <c r="F237" s="9" t="str">
        <f>VLOOKUP($A237,referencia!$B$2:$Z$640,11,0)</f>
        <v>Frente para la Victoria</v>
      </c>
      <c r="G237" s="9" t="str">
        <f>VLOOKUP($A237,referencia!$B$2:$Z$640,10,0)</f>
        <v>Daniel Barros</v>
      </c>
      <c r="H237" s="9" t="str">
        <f>VLOOKUP($A237,referencia!$B$2:$Z$640,20,0)</f>
        <v>M</v>
      </c>
      <c r="I237" s="9">
        <f>VLOOKUP($A237,referencia!$B$2:$Z$640,21,0)</f>
        <v>0</v>
      </c>
      <c r="J237" s="9" t="str">
        <f>VLOOKUP($A237,referencia!$B$2:$Z$640,22,0)</f>
        <v>Ministerio de Desarrollo Social</v>
      </c>
      <c r="K237" s="9">
        <f>VLOOKUP($A237,referencia!$B$2:$Z$640,23,0)</f>
        <v>1</v>
      </c>
    </row>
    <row r="238" spans="1:13" ht="15.75" customHeight="1">
      <c r="A238" t="s">
        <v>1563</v>
      </c>
      <c r="B238" s="9">
        <f>VLOOKUP($A238,referencia!$B$2:$Z$640,6,0)</f>
        <v>3</v>
      </c>
      <c r="C238" s="9" t="str">
        <f>VLOOKUP($A238,referencia!$B$2:$Z$640,7,0)</f>
        <v>Catamarca</v>
      </c>
      <c r="D238" s="9" t="str">
        <f>VLOOKUP($A238,referencia!$B$2:$Z$640,17,0)</f>
        <v>no</v>
      </c>
      <c r="E238" s="9" t="str">
        <f>VLOOKUP($A238,referencia!$B$2:$Z$640,8,0)</f>
        <v>Lucía Corpacci</v>
      </c>
      <c r="F238" s="9" t="str">
        <f>VLOOKUP($A238,referencia!$B$2:$Z$640,11,0)</f>
        <v>Frente para la Victoria</v>
      </c>
      <c r="G238" s="9" t="str">
        <f>VLOOKUP($A238,referencia!$B$2:$Z$640,10,0)</f>
        <v>Daniel Gutiérrez</v>
      </c>
      <c r="H238" s="9" t="str">
        <f>VLOOKUP($A238,referencia!$B$2:$Z$640,20,0)</f>
        <v>M</v>
      </c>
      <c r="I238" s="9">
        <f>VLOOKUP($A238,referencia!$B$2:$Z$640,21,0)</f>
        <v>0</v>
      </c>
      <c r="J238" s="9" t="str">
        <f>VLOOKUP($A238,referencia!$B$2:$Z$640,22,0)</f>
        <v>Minsterio de Educación</v>
      </c>
      <c r="K238" s="9">
        <f>VLOOKUP($A238,referencia!$B$2:$Z$640,23,0)</f>
        <v>0</v>
      </c>
    </row>
    <row r="239" spans="1:13" ht="15.75" customHeight="1">
      <c r="A239" t="s">
        <v>1564</v>
      </c>
      <c r="B239" s="9">
        <f>VLOOKUP($A239,referencia!$B$2:$Z$640,6,0)</f>
        <v>3</v>
      </c>
      <c r="C239" s="9" t="str">
        <f>VLOOKUP($A239,referencia!$B$2:$Z$640,7,0)</f>
        <v>Catamarca</v>
      </c>
      <c r="D239" s="9" t="str">
        <f>VLOOKUP($A239,referencia!$B$2:$Z$640,17,0)</f>
        <v>no</v>
      </c>
      <c r="E239" s="9" t="str">
        <f>VLOOKUP($A239,referencia!$B$2:$Z$640,8,0)</f>
        <v>Lucía Corpacci</v>
      </c>
      <c r="F239" s="9" t="str">
        <f>VLOOKUP($A239,referencia!$B$2:$Z$640,11,0)</f>
        <v>Frente para la Victoria</v>
      </c>
      <c r="G239" s="9" t="str">
        <f>VLOOKUP($A239,referencia!$B$2:$Z$640,10,0)</f>
        <v>Guillermo Dalla Lasta</v>
      </c>
      <c r="H239" s="9" t="str">
        <f>VLOOKUP($A239,referencia!$B$2:$Z$640,20,0)</f>
        <v>M</v>
      </c>
      <c r="I239" s="9">
        <f>VLOOKUP($A239,referencia!$B$2:$Z$640,21,0)</f>
        <v>0</v>
      </c>
      <c r="J239" s="9" t="str">
        <f>VLOOKUP($A239,referencia!$B$2:$Z$640,22,0)</f>
        <v>Ministerio de Servicios Públicos</v>
      </c>
      <c r="K239" s="9">
        <f>VLOOKUP($A239,referencia!$B$2:$Z$640,23,0)</f>
        <v>0</v>
      </c>
    </row>
    <row r="240" spans="1:13" ht="15.75" customHeight="1">
      <c r="A240" t="s">
        <v>1565</v>
      </c>
      <c r="B240" s="9">
        <f>VLOOKUP($A240,referencia!$B$2:$Z$640,6,0)</f>
        <v>3</v>
      </c>
      <c r="C240" s="9" t="str">
        <f>VLOOKUP($A240,referencia!$B$2:$Z$640,7,0)</f>
        <v>Catamarca</v>
      </c>
      <c r="D240" s="9" t="str">
        <f>VLOOKUP($A240,referencia!$B$2:$Z$640,17,0)</f>
        <v>no</v>
      </c>
      <c r="E240" s="9" t="str">
        <f>VLOOKUP($A240,referencia!$B$2:$Z$640,8,0)</f>
        <v>Lucía Corpacci</v>
      </c>
      <c r="F240" s="9" t="str">
        <f>VLOOKUP($A240,referencia!$B$2:$Z$640,11,0)</f>
        <v>Frente para la Victoria</v>
      </c>
      <c r="G240" s="9" t="str">
        <f>VLOOKUP($A240,referencia!$B$2:$Z$640,10,0)</f>
        <v>Rubén Dusso</v>
      </c>
      <c r="H240" s="9" t="str">
        <f>VLOOKUP($A240,referencia!$B$2:$Z$640,20,0)</f>
        <v>M</v>
      </c>
      <c r="I240" s="9">
        <f>VLOOKUP($A240,referencia!$B$2:$Z$640,21,0)</f>
        <v>0</v>
      </c>
      <c r="J240" s="9" t="str">
        <f>VLOOKUP($A240,referencia!$B$2:$Z$640,22,0)</f>
        <v>Ministerio de Obras Públicas</v>
      </c>
      <c r="K240" s="9">
        <f>VLOOKUP($A240,referencia!$B$2:$Z$640,23,0)</f>
        <v>0</v>
      </c>
    </row>
    <row r="241" spans="1:11" ht="15.75" customHeight="1">
      <c r="A241" t="s">
        <v>1566</v>
      </c>
      <c r="B241" s="9">
        <f>VLOOKUP($A241,referencia!$B$2:$Z$640,6,0)</f>
        <v>3</v>
      </c>
      <c r="C241" s="9" t="str">
        <f>VLOOKUP($A241,referencia!$B$2:$Z$640,7,0)</f>
        <v>Catamarca</v>
      </c>
      <c r="D241" s="9" t="str">
        <f>VLOOKUP($A241,referencia!$B$2:$Z$640,17,0)</f>
        <v>no</v>
      </c>
      <c r="E241" s="9" t="str">
        <f>VLOOKUP($A241,referencia!$B$2:$Z$640,8,0)</f>
        <v>Lucía Corpacci</v>
      </c>
      <c r="F241" s="9" t="str">
        <f>VLOOKUP($A241,referencia!$B$2:$Z$640,11,0)</f>
        <v>Frente para la Victoria</v>
      </c>
      <c r="G241" s="9" t="str">
        <f>VLOOKUP($A241,referencia!$B$2:$Z$640,10,0)</f>
        <v>Edgardo Macedo</v>
      </c>
      <c r="H241" s="9" t="str">
        <f>VLOOKUP($A241,referencia!$B$2:$Z$640,20,0)</f>
        <v>M</v>
      </c>
      <c r="I241" s="9">
        <f>VLOOKUP($A241,referencia!$B$2:$Z$640,21,0)</f>
        <v>0</v>
      </c>
      <c r="J241" s="9" t="str">
        <f>VLOOKUP($A241,referencia!$B$2:$Z$640,22,0)</f>
        <v>Secretaría General de la Gobernación</v>
      </c>
      <c r="K241" s="9">
        <f>VLOOKUP($A241,referencia!$B$2:$Z$640,23,0)</f>
        <v>0</v>
      </c>
    </row>
    <row r="242" spans="1:11" ht="15.75" customHeight="1">
      <c r="A242" t="s">
        <v>1002</v>
      </c>
      <c r="B242" s="9">
        <f>VLOOKUP($A242,referencia!$B$2:$Z$640,6,0)</f>
        <v>3</v>
      </c>
      <c r="C242" s="9" t="str">
        <f>VLOOKUP($A242,referencia!$B$2:$Z$640,7,0)</f>
        <v>Catamarca</v>
      </c>
      <c r="D242" s="9" t="str">
        <f>VLOOKUP($A242,referencia!$B$2:$Z$640,17,0)</f>
        <v>no</v>
      </c>
      <c r="E242" s="9" t="str">
        <f>VLOOKUP($A242,referencia!$B$2:$Z$640,8,0)</f>
        <v>Lucía Corpacci</v>
      </c>
      <c r="F242" s="9" t="str">
        <f>VLOOKUP($A242,referencia!$B$2:$Z$640,11,0)</f>
        <v>Frente para la Victoria</v>
      </c>
      <c r="G242" s="9" t="str">
        <f>VLOOKUP($A242,referencia!$B$2:$Z$640,10,0)</f>
        <v>Eduardo Menecier</v>
      </c>
      <c r="H242" s="9" t="str">
        <f>VLOOKUP($A242,referencia!$B$2:$Z$640,20,0)</f>
        <v>M</v>
      </c>
      <c r="I242" s="9">
        <f>VLOOKUP($A242,referencia!$B$2:$Z$640,21,0)</f>
        <v>0</v>
      </c>
      <c r="J242" s="9" t="str">
        <f>VLOOKUP($A242,referencia!$B$2:$Z$640,22,0)</f>
        <v>Ministerio de Desarrollo Social</v>
      </c>
      <c r="K242" s="9">
        <f>VLOOKUP($A242,referencia!$B$2:$Z$640,23,0)</f>
        <v>0</v>
      </c>
    </row>
    <row r="243" spans="1:11" ht="15.75" customHeight="1">
      <c r="A243" t="s">
        <v>1003</v>
      </c>
      <c r="B243" s="9">
        <f>VLOOKUP($A243,referencia!$B$2:$Z$640,6,0)</f>
        <v>3</v>
      </c>
      <c r="C243" s="9" t="str">
        <f>VLOOKUP($A243,referencia!$B$2:$Z$640,7,0)</f>
        <v>Catamarca</v>
      </c>
      <c r="D243" s="9" t="str">
        <f>VLOOKUP($A243,referencia!$B$2:$Z$640,17,0)</f>
        <v>no</v>
      </c>
      <c r="E243" s="9" t="str">
        <f>VLOOKUP($A243,referencia!$B$2:$Z$640,8,0)</f>
        <v>Lucía Corpacci</v>
      </c>
      <c r="F243" s="9" t="str">
        <f>VLOOKUP($A243,referencia!$B$2:$Z$640,11,0)</f>
        <v>Frente para la Victoria</v>
      </c>
      <c r="G243" s="9" t="str">
        <f>VLOOKUP($A243,referencia!$B$2:$Z$640,10,0)</f>
        <v>Daniel Zelarayán</v>
      </c>
      <c r="H243" s="9" t="str">
        <f>VLOOKUP($A243,referencia!$B$2:$Z$640,20,0)</f>
        <v>M</v>
      </c>
      <c r="I243" s="9">
        <f>VLOOKUP($A243,referencia!$B$2:$Z$640,21,0)</f>
        <v>0</v>
      </c>
      <c r="J243" s="9" t="str">
        <f>VLOOKUP($A243,referencia!$B$2:$Z$640,22,0)</f>
        <v>Ministerio de Producción y Desarrollo</v>
      </c>
      <c r="K243" s="9">
        <f>VLOOKUP($A243,referencia!$B$2:$Z$640,23,0)</f>
        <v>0</v>
      </c>
    </row>
    <row r="244" spans="1:11" ht="15.75" customHeight="1">
      <c r="A244" t="s">
        <v>1004</v>
      </c>
      <c r="B244" s="9">
        <f>VLOOKUP($A244,referencia!$B$2:$Z$640,6,0)</f>
        <v>3</v>
      </c>
      <c r="C244" s="9" t="str">
        <f>VLOOKUP($A244,referencia!$B$2:$Z$640,7,0)</f>
        <v>Catamarca</v>
      </c>
      <c r="D244" s="9" t="str">
        <f>VLOOKUP($A244,referencia!$B$2:$Z$640,17,0)</f>
        <v>no</v>
      </c>
      <c r="E244" s="9" t="str">
        <f>VLOOKUP($A244,referencia!$B$2:$Z$640,8,0)</f>
        <v>Lucía Corpacci</v>
      </c>
      <c r="F244" s="9" t="str">
        <f>VLOOKUP($A244,referencia!$B$2:$Z$640,11,0)</f>
        <v>Frente para la Victoria</v>
      </c>
      <c r="G244" s="9" t="str">
        <f>VLOOKUP($A244,referencia!$B$2:$Z$640,10,0)</f>
        <v>Marcelo Rivera</v>
      </c>
      <c r="H244" s="9" t="str">
        <f>VLOOKUP($A244,referencia!$B$2:$Z$640,20,0)</f>
        <v>M</v>
      </c>
      <c r="I244" s="9">
        <f>VLOOKUP($A244,referencia!$B$2:$Z$640,21,0)</f>
        <v>0</v>
      </c>
      <c r="J244" s="9" t="str">
        <f>VLOOKUP($A244,referencia!$B$2:$Z$640,22,0)</f>
        <v>Ministerio de Gobierno y Justicia</v>
      </c>
      <c r="K244" s="9">
        <f>VLOOKUP($A244,referencia!$B$2:$Z$640,23,0)</f>
        <v>0</v>
      </c>
    </row>
    <row r="245" spans="1:11" ht="15.75" customHeight="1">
      <c r="A245" t="s">
        <v>1005</v>
      </c>
      <c r="B245" s="9">
        <f>VLOOKUP($A245,referencia!$B$2:$Z$640,6,0)</f>
        <v>3</v>
      </c>
      <c r="C245" s="9" t="str">
        <f>VLOOKUP($A245,referencia!$B$2:$Z$640,7,0)</f>
        <v>Catamarca</v>
      </c>
      <c r="D245" s="9" t="str">
        <f>VLOOKUP($A245,referencia!$B$2:$Z$640,17,0)</f>
        <v>no</v>
      </c>
      <c r="E245" s="9" t="str">
        <f>VLOOKUP($A245,referencia!$B$2:$Z$640,8,0)</f>
        <v>Lucía Corpacci</v>
      </c>
      <c r="F245" s="9" t="str">
        <f>VLOOKUP($A245,referencia!$B$2:$Z$640,11,0)</f>
        <v>Frente para la Victoria</v>
      </c>
      <c r="G245" s="9" t="str">
        <f>VLOOKUP($A245,referencia!$B$2:$Z$640,10,0)</f>
        <v>Sebastián Véliz</v>
      </c>
      <c r="H245" s="9" t="str">
        <f>VLOOKUP($A245,referencia!$B$2:$Z$640,20,0)</f>
        <v>M</v>
      </c>
      <c r="I245" s="9">
        <f>VLOOKUP($A245,referencia!$B$2:$Z$640,21,0)</f>
        <v>0</v>
      </c>
      <c r="J245" s="9" t="str">
        <f>VLOOKUP($A245,referencia!$B$2:$Z$640,22,0)</f>
        <v>Ministerio de Hacienda</v>
      </c>
      <c r="K245" s="9">
        <f>VLOOKUP($A245,referencia!$B$2:$Z$640,23,0)</f>
        <v>0</v>
      </c>
    </row>
    <row r="246" spans="1:11" ht="15.75" customHeight="1">
      <c r="A246" t="s">
        <v>1006</v>
      </c>
      <c r="B246" s="9">
        <f>VLOOKUP($A246,referencia!$B$2:$Z$640,6,0)</f>
        <v>3</v>
      </c>
      <c r="C246" s="9" t="str">
        <f>VLOOKUP($A246,referencia!$B$2:$Z$640,7,0)</f>
        <v>Catamarca</v>
      </c>
      <c r="D246" s="9" t="str">
        <f>VLOOKUP($A246,referencia!$B$2:$Z$640,17,0)</f>
        <v>no</v>
      </c>
      <c r="E246" s="9" t="str">
        <f>VLOOKUP($A246,referencia!$B$2:$Z$640,8,0)</f>
        <v>Raúl Jalil</v>
      </c>
      <c r="F246" s="9" t="str">
        <f>VLOOKUP($A246,referencia!$B$2:$Z$640,11,0)</f>
        <v>Frente de Todos</v>
      </c>
      <c r="G246" s="9" t="str">
        <f>VLOOKUP($A246,referencia!$B$2:$Z$640,10,0)</f>
        <v>Aldo Sarquis</v>
      </c>
      <c r="H246" s="9" t="str">
        <f>VLOOKUP($A246,referencia!$B$2:$Z$640,20,0)</f>
        <v>M</v>
      </c>
      <c r="I246" s="9">
        <f>VLOOKUP($A246,referencia!$B$2:$Z$640,21,0)</f>
        <v>0</v>
      </c>
      <c r="J246" s="9" t="str">
        <f>VLOOKUP($A246,referencia!$B$2:$Z$640,22,0)</f>
        <v>Ministerio De Agricultura Y Ganadería</v>
      </c>
      <c r="K246" s="9">
        <f>VLOOKUP($A246,referencia!$B$2:$Z$640,23,0)</f>
        <v>0</v>
      </c>
    </row>
    <row r="247" spans="1:11" ht="15.75" customHeight="1">
      <c r="A247" t="s">
        <v>1007</v>
      </c>
      <c r="B247" s="9">
        <f>VLOOKUP($A247,referencia!$B$2:$Z$640,6,0)</f>
        <v>3</v>
      </c>
      <c r="C247" s="9" t="str">
        <f>VLOOKUP($A247,referencia!$B$2:$Z$640,7,0)</f>
        <v>Catamarca</v>
      </c>
      <c r="D247" s="9" t="str">
        <f>VLOOKUP($A247,referencia!$B$2:$Z$640,17,0)</f>
        <v>no</v>
      </c>
      <c r="E247" s="9" t="str">
        <f>VLOOKUP($A247,referencia!$B$2:$Z$640,8,0)</f>
        <v>Raúl Jalil</v>
      </c>
      <c r="F247" s="9" t="str">
        <f>VLOOKUP($A247,referencia!$B$2:$Z$640,11,0)</f>
        <v>Frente de Todos</v>
      </c>
      <c r="G247" s="9" t="str">
        <f>VLOOKUP($A247,referencia!$B$2:$Z$640,10,0)</f>
        <v>Alberto Kosicki</v>
      </c>
      <c r="H247" s="9" t="str">
        <f>VLOOKUP($A247,referencia!$B$2:$Z$640,20,0)</f>
        <v>M</v>
      </c>
      <c r="I247" s="9">
        <f>VLOOKUP($A247,referencia!$B$2:$Z$640,21,0)</f>
        <v>0</v>
      </c>
      <c r="J247" s="9" t="str">
        <f>VLOOKUP($A247,referencia!$B$2:$Z$640,22,0)</f>
        <v>Ministerio De Agua, Energía Y Medio Ambiente</v>
      </c>
      <c r="K247" s="9">
        <f>VLOOKUP($A247,referencia!$B$2:$Z$640,23,0)</f>
        <v>0</v>
      </c>
    </row>
    <row r="248" spans="1:11" ht="15.75" customHeight="1">
      <c r="A248" t="s">
        <v>1008</v>
      </c>
      <c r="B248" s="9">
        <f>VLOOKUP($A248,referencia!$B$2:$Z$640,6,0)</f>
        <v>3</v>
      </c>
      <c r="C248" s="9" t="str">
        <f>VLOOKUP($A248,referencia!$B$2:$Z$640,7,0)</f>
        <v>Catamarca</v>
      </c>
      <c r="D248" s="9" t="str">
        <f>VLOOKUP($A248,referencia!$B$2:$Z$640,17,0)</f>
        <v>no</v>
      </c>
      <c r="E248" s="9" t="str">
        <f>VLOOKUP($A248,referencia!$B$2:$Z$640,8,0)</f>
        <v>Raúl Jalil</v>
      </c>
      <c r="F248" s="9" t="str">
        <f>VLOOKUP($A248,referencia!$B$2:$Z$640,11,0)</f>
        <v>Frente de Todos</v>
      </c>
      <c r="G248" s="9" t="str">
        <f>VLOOKUP($A248,referencia!$B$2:$Z$640,10,0)</f>
        <v>Eugenia Rosales</v>
      </c>
      <c r="H248" s="9" t="str">
        <f>VLOOKUP($A248,referencia!$B$2:$Z$640,20,0)</f>
        <v>F</v>
      </c>
      <c r="I248" s="9">
        <f>VLOOKUP($A248,referencia!$B$2:$Z$640,21,0)</f>
        <v>1</v>
      </c>
      <c r="J248" s="9" t="str">
        <f>VLOOKUP($A248,referencia!$B$2:$Z$640,22,0)</f>
        <v>Ministerio De Ciencia E Innovación Tecnológica</v>
      </c>
      <c r="K248" s="9">
        <f>VLOOKUP($A248,referencia!$B$2:$Z$640,23,0)</f>
        <v>0</v>
      </c>
    </row>
    <row r="249" spans="1:11" ht="15.75" customHeight="1">
      <c r="A249" t="s">
        <v>1009</v>
      </c>
      <c r="B249" s="9">
        <f>VLOOKUP($A249,referencia!$B$2:$Z$640,6,0)</f>
        <v>3</v>
      </c>
      <c r="C249" s="9" t="str">
        <f>VLOOKUP($A249,referencia!$B$2:$Z$640,7,0)</f>
        <v>Catamarca</v>
      </c>
      <c r="D249" s="9" t="str">
        <f>VLOOKUP($A249,referencia!$B$2:$Z$640,17,0)</f>
        <v>no</v>
      </c>
      <c r="E249" s="9" t="str">
        <f>VLOOKUP($A249,referencia!$B$2:$Z$640,8,0)</f>
        <v>Raúl Jalil</v>
      </c>
      <c r="F249" s="9" t="str">
        <f>VLOOKUP($A249,referencia!$B$2:$Z$640,11,0)</f>
        <v>Frente de Todos</v>
      </c>
      <c r="G249" s="9" t="str">
        <f>VLOOKUP($A249,referencia!$B$2:$Z$640,10,0)</f>
        <v>Guillermo Andrada</v>
      </c>
      <c r="H249" s="9" t="str">
        <f>VLOOKUP($A249,referencia!$B$2:$Z$640,20,0)</f>
        <v>M</v>
      </c>
      <c r="I249" s="9">
        <f>VLOOKUP($A249,referencia!$B$2:$Z$640,21,0)</f>
        <v>0</v>
      </c>
      <c r="J249" s="9" t="str">
        <f>VLOOKUP($A249,referencia!$B$2:$Z$640,22,0)</f>
        <v>Ministerio De Comunicación</v>
      </c>
      <c r="K249" s="9">
        <f>VLOOKUP($A249,referencia!$B$2:$Z$640,23,0)</f>
        <v>0</v>
      </c>
    </row>
    <row r="250" spans="1:11" ht="15.75" customHeight="1">
      <c r="A250" t="s">
        <v>1010</v>
      </c>
      <c r="B250" s="9">
        <f>VLOOKUP($A250,referencia!$B$2:$Z$640,6,0)</f>
        <v>3</v>
      </c>
      <c r="C250" s="9" t="str">
        <f>VLOOKUP($A250,referencia!$B$2:$Z$640,7,0)</f>
        <v>Catamarca</v>
      </c>
      <c r="D250" s="9" t="str">
        <f>VLOOKUP($A250,referencia!$B$2:$Z$640,17,0)</f>
        <v>no</v>
      </c>
      <c r="E250" s="9" t="str">
        <f>VLOOKUP($A250,referencia!$B$2:$Z$640,8,0)</f>
        <v>Raúl Jalil</v>
      </c>
      <c r="F250" s="9" t="str">
        <f>VLOOKUP($A250,referencia!$B$2:$Z$640,11,0)</f>
        <v>Frente de Todos</v>
      </c>
      <c r="G250" s="9" t="str">
        <f>VLOOKUP($A250,referencia!$B$2:$Z$640,10,0)</f>
        <v>Luis Maubecín</v>
      </c>
      <c r="H250" s="9" t="str">
        <f>VLOOKUP($A250,referencia!$B$2:$Z$640,20,0)</f>
        <v>M</v>
      </c>
      <c r="I250" s="9">
        <f>VLOOKUP($A250,referencia!$B$2:$Z$640,21,0)</f>
        <v>0</v>
      </c>
      <c r="J250" s="9" t="str">
        <f>VLOOKUP($A250,referencia!$B$2:$Z$640,22,0)</f>
        <v>Ministerio De Cultura Y Turismo</v>
      </c>
      <c r="K250" s="9">
        <f>VLOOKUP($A250,referencia!$B$2:$Z$640,23,0)</f>
        <v>0</v>
      </c>
    </row>
    <row r="251" spans="1:11" ht="15.75" customHeight="1">
      <c r="A251" t="s">
        <v>1004</v>
      </c>
      <c r="B251" s="9">
        <f>VLOOKUP($A251,referencia!$B$2:$Z$640,6,0)</f>
        <v>3</v>
      </c>
      <c r="C251" s="9" t="str">
        <f>VLOOKUP($A251,referencia!$B$2:$Z$640,7,0)</f>
        <v>Catamarca</v>
      </c>
      <c r="D251" s="9" t="str">
        <f>VLOOKUP($A251,referencia!$B$2:$Z$640,17,0)</f>
        <v>no</v>
      </c>
      <c r="E251" s="9" t="str">
        <f>VLOOKUP($A251,referencia!$B$2:$Z$640,8,0)</f>
        <v>Lucía Corpacci</v>
      </c>
      <c r="F251" s="9" t="str">
        <f>VLOOKUP($A251,referencia!$B$2:$Z$640,11,0)</f>
        <v>Frente para la Victoria</v>
      </c>
      <c r="G251" s="9" t="str">
        <f>VLOOKUP($A251,referencia!$B$2:$Z$640,10,0)</f>
        <v>Marcelo Rivera</v>
      </c>
      <c r="H251" s="9" t="str">
        <f>VLOOKUP($A251,referencia!$B$2:$Z$640,20,0)</f>
        <v>M</v>
      </c>
      <c r="I251" s="9">
        <f>VLOOKUP($A251,referencia!$B$2:$Z$640,21,0)</f>
        <v>0</v>
      </c>
      <c r="J251" s="9" t="str">
        <f>VLOOKUP($A251,referencia!$B$2:$Z$640,22,0)</f>
        <v>Ministerio de Gobierno y Justicia</v>
      </c>
      <c r="K251" s="9">
        <f>VLOOKUP($A251,referencia!$B$2:$Z$640,23,0)</f>
        <v>0</v>
      </c>
    </row>
    <row r="252" spans="1:11" ht="15.75" customHeight="1">
      <c r="A252" t="s">
        <v>1011</v>
      </c>
      <c r="B252" s="9">
        <f>VLOOKUP($A252,referencia!$B$2:$Z$640,6,0)</f>
        <v>3</v>
      </c>
      <c r="C252" s="9" t="str">
        <f>VLOOKUP($A252,referencia!$B$2:$Z$640,7,0)</f>
        <v>Catamarca</v>
      </c>
      <c r="D252" s="9" t="str">
        <f>VLOOKUP($A252,referencia!$B$2:$Z$640,17,0)</f>
        <v>no</v>
      </c>
      <c r="E252" s="9" t="str">
        <f>VLOOKUP($A252,referencia!$B$2:$Z$640,8,0)</f>
        <v>Raúl Jalil</v>
      </c>
      <c r="F252" s="9" t="str">
        <f>VLOOKUP($A252,referencia!$B$2:$Z$640,11,0)</f>
        <v>Frente de Todos</v>
      </c>
      <c r="G252" s="9" t="str">
        <f>VLOOKUP($A252,referencia!$B$2:$Z$640,10,0)</f>
        <v>Francisco Gordillo</v>
      </c>
      <c r="H252" s="9" t="str">
        <f>VLOOKUP($A252,referencia!$B$2:$Z$640,20,0)</f>
        <v>M</v>
      </c>
      <c r="I252" s="9">
        <f>VLOOKUP($A252,referencia!$B$2:$Z$640,21,0)</f>
        <v>0</v>
      </c>
      <c r="J252" s="9" t="str">
        <f>VLOOKUP($A252,referencia!$B$2:$Z$640,22,0)</f>
        <v>Ministerio De Educación</v>
      </c>
      <c r="K252" s="9">
        <f>VLOOKUP($A252,referencia!$B$2:$Z$640,23,0)</f>
        <v>0</v>
      </c>
    </row>
    <row r="253" spans="1:11" ht="15.75" customHeight="1">
      <c r="A253" t="s">
        <v>1012</v>
      </c>
      <c r="B253" s="9">
        <f>VLOOKUP($A253,referencia!$B$2:$Z$640,6,0)</f>
        <v>3</v>
      </c>
      <c r="C253" s="9" t="str">
        <f>VLOOKUP($A253,referencia!$B$2:$Z$640,7,0)</f>
        <v>Catamarca</v>
      </c>
      <c r="D253" s="9" t="str">
        <f>VLOOKUP($A253,referencia!$B$2:$Z$640,17,0)</f>
        <v>no</v>
      </c>
      <c r="E253" s="9" t="str">
        <f>VLOOKUP($A253,referencia!$B$2:$Z$640,8,0)</f>
        <v>Raúl Jalil</v>
      </c>
      <c r="F253" s="9" t="str">
        <f>VLOOKUP($A253,referencia!$B$2:$Z$640,11,0)</f>
        <v>Frente de Todos</v>
      </c>
      <c r="G253" s="9" t="str">
        <f>VLOOKUP($A253,referencia!$B$2:$Z$640,10,0)</f>
        <v>Jorge Moreno</v>
      </c>
      <c r="H253" s="9" t="str">
        <f>VLOOKUP($A253,referencia!$B$2:$Z$640,20,0)</f>
        <v>M</v>
      </c>
      <c r="I253" s="9">
        <f>VLOOKUP($A253,referencia!$B$2:$Z$640,21,0)</f>
        <v>0</v>
      </c>
      <c r="J253" s="9" t="str">
        <f>VLOOKUP($A253,referencia!$B$2:$Z$640,22,0)</f>
        <v>Ministerio De Gobierno, Justicia Y Derechos Humanos</v>
      </c>
      <c r="K253" s="9">
        <f>VLOOKUP($A253,referencia!$B$2:$Z$640,23,0)</f>
        <v>0</v>
      </c>
    </row>
    <row r="254" spans="1:11" ht="15.75" customHeight="1">
      <c r="A254" t="s">
        <v>1013</v>
      </c>
      <c r="B254" s="9">
        <f>VLOOKUP($A254,referencia!$B$2:$Z$640,6,0)</f>
        <v>3</v>
      </c>
      <c r="C254" s="9" t="str">
        <f>VLOOKUP($A254,referencia!$B$2:$Z$640,7,0)</f>
        <v>Catamarca</v>
      </c>
      <c r="D254" s="9" t="str">
        <f>VLOOKUP($A254,referencia!$B$2:$Z$640,17,0)</f>
        <v>no</v>
      </c>
      <c r="E254" s="9" t="str">
        <f>VLOOKUP($A254,referencia!$B$2:$Z$640,8,0)</f>
        <v>Raúl Jalil</v>
      </c>
      <c r="F254" s="9" t="str">
        <f>VLOOKUP($A254,referencia!$B$2:$Z$640,11,0)</f>
        <v>Frente de Todos</v>
      </c>
      <c r="G254" s="9" t="str">
        <f>VLOOKUP($A254,referencia!$B$2:$Z$640,10,0)</f>
        <v>Ricardo Sebastián Veliz</v>
      </c>
      <c r="H254" s="9" t="str">
        <f>VLOOKUP($A254,referencia!$B$2:$Z$640,20,0)</f>
        <v>M</v>
      </c>
      <c r="I254" s="9">
        <f>VLOOKUP($A254,referencia!$B$2:$Z$640,21,0)</f>
        <v>0</v>
      </c>
      <c r="J254" s="9" t="str">
        <f>VLOOKUP($A254,referencia!$B$2:$Z$640,22,0)</f>
        <v>Ministerio De Hacienda Pública</v>
      </c>
      <c r="K254" s="9">
        <f>VLOOKUP($A254,referencia!$B$2:$Z$640,23,0)</f>
        <v>0</v>
      </c>
    </row>
    <row r="255" spans="1:11" ht="15.75" customHeight="1">
      <c r="A255" t="s">
        <v>1014</v>
      </c>
      <c r="B255" s="9">
        <f>VLOOKUP($A255,referencia!$B$2:$Z$640,6,0)</f>
        <v>3</v>
      </c>
      <c r="C255" s="9" t="str">
        <f>VLOOKUP($A255,referencia!$B$2:$Z$640,7,0)</f>
        <v>Catamarca</v>
      </c>
      <c r="D255" s="9" t="str">
        <f>VLOOKUP($A255,referencia!$B$2:$Z$640,17,0)</f>
        <v>no</v>
      </c>
      <c r="E255" s="9" t="str">
        <f>VLOOKUP($A255,referencia!$B$2:$Z$640,8,0)</f>
        <v>Raúl Jalil</v>
      </c>
      <c r="F255" s="9" t="str">
        <f>VLOOKUP($A255,referencia!$B$2:$Z$640,11,0)</f>
        <v>Frente de Todos</v>
      </c>
      <c r="G255" s="9" t="str">
        <f>VLOOKUP($A255,referencia!$B$2:$Z$640,10,0)</f>
        <v>Lisandro Álvarez</v>
      </c>
      <c r="H255" s="9" t="str">
        <f>VLOOKUP($A255,referencia!$B$2:$Z$640,20,0)</f>
        <v>M</v>
      </c>
      <c r="I255" s="9">
        <f>VLOOKUP($A255,referencia!$B$2:$Z$640,21,0)</f>
        <v>0</v>
      </c>
      <c r="J255" s="9" t="str">
        <f>VLOOKUP($A255,referencia!$B$2:$Z$640,22,0)</f>
        <v>Ministerio De Industria, Comercio Y Empleo</v>
      </c>
      <c r="K255" s="9">
        <f>VLOOKUP($A255,referencia!$B$2:$Z$640,23,0)</f>
        <v>0</v>
      </c>
    </row>
    <row r="256" spans="1:11" ht="15.75" customHeight="1">
      <c r="A256" t="s">
        <v>1015</v>
      </c>
      <c r="B256" s="9">
        <f>VLOOKUP($A256,referencia!$B$2:$Z$640,6,0)</f>
        <v>3</v>
      </c>
      <c r="C256" s="9" t="str">
        <f>VLOOKUP($A256,referencia!$B$2:$Z$640,7,0)</f>
        <v>Catamarca</v>
      </c>
      <c r="D256" s="9" t="str">
        <f>VLOOKUP($A256,referencia!$B$2:$Z$640,17,0)</f>
        <v>no</v>
      </c>
      <c r="E256" s="9" t="str">
        <f>VLOOKUP($A256,referencia!$B$2:$Z$640,8,0)</f>
        <v>Raúl Jalil</v>
      </c>
      <c r="F256" s="9" t="str">
        <f>VLOOKUP($A256,referencia!$B$2:$Z$640,11,0)</f>
        <v>Frente de Todos</v>
      </c>
      <c r="G256" s="9" t="str">
        <f>VLOOKUP($A256,referencia!$B$2:$Z$640,10,0)</f>
        <v>Eduardo Niedrele</v>
      </c>
      <c r="H256" s="9" t="str">
        <f>VLOOKUP($A256,referencia!$B$2:$Z$640,20,0)</f>
        <v>M</v>
      </c>
      <c r="I256" s="9">
        <f>VLOOKUP($A256,referencia!$B$2:$Z$640,21,0)</f>
        <v>0</v>
      </c>
      <c r="J256" s="9" t="str">
        <f>VLOOKUP($A256,referencia!$B$2:$Z$640,22,0)</f>
        <v>Ministerio De Infraestructura Y Obras Civiles</v>
      </c>
      <c r="K256" s="9">
        <f>VLOOKUP($A256,referencia!$B$2:$Z$640,23,0)</f>
        <v>0</v>
      </c>
    </row>
    <row r="257" spans="1:11" ht="15.75" customHeight="1">
      <c r="A257" t="s">
        <v>1016</v>
      </c>
      <c r="B257" s="9">
        <f>VLOOKUP($A257,referencia!$B$2:$Z$640,6,0)</f>
        <v>3</v>
      </c>
      <c r="C257" s="9" t="str">
        <f>VLOOKUP($A257,referencia!$B$2:$Z$640,7,0)</f>
        <v>Catamarca</v>
      </c>
      <c r="D257" s="9" t="str">
        <f>VLOOKUP($A257,referencia!$B$2:$Z$640,17,0)</f>
        <v>no</v>
      </c>
      <c r="E257" s="9" t="str">
        <f>VLOOKUP($A257,referencia!$B$2:$Z$640,8,0)</f>
        <v>Raúl Jalil</v>
      </c>
      <c r="F257" s="9" t="str">
        <f>VLOOKUP($A257,referencia!$B$2:$Z$640,11,0)</f>
        <v>Frente de Todos</v>
      </c>
      <c r="G257" s="9" t="str">
        <f>VLOOKUP($A257,referencia!$B$2:$Z$640,10,0)</f>
        <v>Aldo Gabriel Sarquia</v>
      </c>
      <c r="H257" s="9" t="str">
        <f>VLOOKUP($A257,referencia!$B$2:$Z$640,20,0)</f>
        <v>M</v>
      </c>
      <c r="I257" s="9">
        <f>VLOOKUP($A257,referencia!$B$2:$Z$640,21,0)</f>
        <v>0</v>
      </c>
      <c r="J257" s="9" t="str">
        <f>VLOOKUP($A257,referencia!$B$2:$Z$640,22,0)</f>
        <v>Ministerio De Inversión Y Desarrollo</v>
      </c>
      <c r="K257" s="9">
        <f>VLOOKUP($A257,referencia!$B$2:$Z$640,23,0)</f>
        <v>0</v>
      </c>
    </row>
    <row r="258" spans="1:11" ht="15.75" customHeight="1">
      <c r="A258" t="s">
        <v>1017</v>
      </c>
      <c r="B258" s="9">
        <f>VLOOKUP($A258,referencia!$B$2:$Z$640,6,0)</f>
        <v>3</v>
      </c>
      <c r="C258" s="9" t="str">
        <f>VLOOKUP($A258,referencia!$B$2:$Z$640,7,0)</f>
        <v>Catamarca</v>
      </c>
      <c r="D258" s="9" t="str">
        <f>VLOOKUP($A258,referencia!$B$2:$Z$640,17,0)</f>
        <v>no</v>
      </c>
      <c r="E258" s="9" t="str">
        <f>VLOOKUP($A258,referencia!$B$2:$Z$640,8,0)</f>
        <v>Raúl Jalil</v>
      </c>
      <c r="F258" s="9" t="str">
        <f>VLOOKUP($A258,referencia!$B$2:$Z$640,11,0)</f>
        <v>Frente de Todos</v>
      </c>
      <c r="G258" s="9" t="str">
        <f>VLOOKUP($A258,referencia!$B$2:$Z$640,10,0)</f>
        <v>Fernanda Ávila</v>
      </c>
      <c r="H258" s="9" t="str">
        <f>VLOOKUP($A258,referencia!$B$2:$Z$640,20,0)</f>
        <v>F</v>
      </c>
      <c r="I258" s="9">
        <f>VLOOKUP($A258,referencia!$B$2:$Z$640,21,0)</f>
        <v>1</v>
      </c>
      <c r="J258" s="9" t="str">
        <f>VLOOKUP($A258,referencia!$B$2:$Z$640,22,0)</f>
        <v>Ministerio De Minería</v>
      </c>
      <c r="K258" s="9">
        <f>VLOOKUP($A258,referencia!$B$2:$Z$640,23,0)</f>
        <v>0</v>
      </c>
    </row>
    <row r="259" spans="1:11" ht="15.75" customHeight="1">
      <c r="A259" t="s">
        <v>1018</v>
      </c>
      <c r="B259" s="9">
        <f>VLOOKUP($A259,referencia!$B$2:$Z$640,6,0)</f>
        <v>3</v>
      </c>
      <c r="C259" s="9" t="str">
        <f>VLOOKUP($A259,referencia!$B$2:$Z$640,7,0)</f>
        <v>Catamarca</v>
      </c>
      <c r="D259" s="9" t="str">
        <f>VLOOKUP($A259,referencia!$B$2:$Z$640,17,0)</f>
        <v>no</v>
      </c>
      <c r="E259" s="9" t="str">
        <f>VLOOKUP($A259,referencia!$B$2:$Z$640,8,0)</f>
        <v>Raúl Jalil</v>
      </c>
      <c r="F259" s="9" t="str">
        <f>VLOOKUP($A259,referencia!$B$2:$Z$640,11,0)</f>
        <v>Frente de Todos</v>
      </c>
      <c r="G259" s="9" t="str">
        <f>VLOOKUP($A259,referencia!$B$2:$Z$640,10,0)</f>
        <v>Susana Peralta</v>
      </c>
      <c r="H259" s="9" t="str">
        <f>VLOOKUP($A259,referencia!$B$2:$Z$640,20,0)</f>
        <v>F</v>
      </c>
      <c r="I259" s="9">
        <f>VLOOKUP($A259,referencia!$B$2:$Z$640,21,0)</f>
        <v>1</v>
      </c>
      <c r="J259" s="9" t="str">
        <f>VLOOKUP($A259,referencia!$B$2:$Z$640,22,0)</f>
        <v>Ministerio De Planificación Y Modernización</v>
      </c>
      <c r="K259" s="9">
        <f>VLOOKUP($A259,referencia!$B$2:$Z$640,23,0)</f>
        <v>0</v>
      </c>
    </row>
    <row r="260" spans="1:11" ht="15.75" customHeight="1">
      <c r="A260" t="s">
        <v>1019</v>
      </c>
      <c r="B260" s="9">
        <f>VLOOKUP($A260,referencia!$B$2:$Z$640,6,0)</f>
        <v>3</v>
      </c>
      <c r="C260" s="9" t="str">
        <f>VLOOKUP($A260,referencia!$B$2:$Z$640,7,0)</f>
        <v>Catamarca</v>
      </c>
      <c r="D260" s="9" t="str">
        <f>VLOOKUP($A260,referencia!$B$2:$Z$640,17,0)</f>
        <v>no</v>
      </c>
      <c r="E260" s="9" t="str">
        <f>VLOOKUP($A260,referencia!$B$2:$Z$640,8,0)</f>
        <v>Raúl Jalil</v>
      </c>
      <c r="F260" s="9" t="str">
        <f>VLOOKUP($A260,referencia!$B$2:$Z$640,11,0)</f>
        <v>Frente de Todos</v>
      </c>
      <c r="G260" s="9" t="str">
        <f>VLOOKUP($A260,referencia!$B$2:$Z$640,10,0)</f>
        <v>Claudia Palladino</v>
      </c>
      <c r="H260" s="9" t="str">
        <f>VLOOKUP($A260,referencia!$B$2:$Z$640,20,0)</f>
        <v>F</v>
      </c>
      <c r="I260" s="9">
        <f>VLOOKUP($A260,referencia!$B$2:$Z$640,21,0)</f>
        <v>1</v>
      </c>
      <c r="J260" s="9" t="str">
        <f>VLOOKUP($A260,referencia!$B$2:$Z$640,22,0)</f>
        <v>Ministerio De Salud</v>
      </c>
      <c r="K260" s="9">
        <f>VLOOKUP($A260,referencia!$B$2:$Z$640,23,0)</f>
        <v>0</v>
      </c>
    </row>
    <row r="261" spans="1:11" ht="15.75" customHeight="1">
      <c r="A261" t="s">
        <v>1020</v>
      </c>
      <c r="B261" s="9">
        <f>VLOOKUP($A261,referencia!$B$2:$Z$640,6,0)</f>
        <v>3</v>
      </c>
      <c r="C261" s="9" t="str">
        <f>VLOOKUP($A261,referencia!$B$2:$Z$640,7,0)</f>
        <v>Catamarca</v>
      </c>
      <c r="D261" s="9" t="str">
        <f>VLOOKUP($A261,referencia!$B$2:$Z$640,17,0)</f>
        <v>no</v>
      </c>
      <c r="E261" s="9" t="str">
        <f>VLOOKUP($A261,referencia!$B$2:$Z$640,8,0)</f>
        <v>Raúl Jalil</v>
      </c>
      <c r="F261" s="9" t="str">
        <f>VLOOKUP($A261,referencia!$B$2:$Z$640,11,0)</f>
        <v>Frente de Todos</v>
      </c>
      <c r="G261" s="9" t="str">
        <f>VLOOKUP($A261,referencia!$B$2:$Z$640,10,0)</f>
        <v>Hernán Martel</v>
      </c>
      <c r="H261" s="9" t="str">
        <f>VLOOKUP($A261,referencia!$B$2:$Z$640,20,0)</f>
        <v>M</v>
      </c>
      <c r="I261" s="9">
        <f>VLOOKUP($A261,referencia!$B$2:$Z$640,21,0)</f>
        <v>0</v>
      </c>
      <c r="J261" s="9" t="str">
        <f>VLOOKUP($A261,referencia!$B$2:$Z$640,22,0)</f>
        <v>Ministerio De Seguridad</v>
      </c>
      <c r="K261" s="9">
        <f>VLOOKUP($A261,referencia!$B$2:$Z$640,23,0)</f>
        <v>0</v>
      </c>
    </row>
    <row r="262" spans="1:11" ht="15.75" customHeight="1">
      <c r="A262" t="s">
        <v>1021</v>
      </c>
      <c r="B262" s="9">
        <f>VLOOKUP($A262,referencia!$B$2:$Z$640,6,0)</f>
        <v>3</v>
      </c>
      <c r="C262" s="9" t="str">
        <f>VLOOKUP($A262,referencia!$B$2:$Z$640,7,0)</f>
        <v>Catamarca</v>
      </c>
      <c r="D262" s="9" t="str">
        <f>VLOOKUP($A262,referencia!$B$2:$Z$640,17,0)</f>
        <v>no</v>
      </c>
      <c r="E262" s="9" t="str">
        <f>VLOOKUP($A262,referencia!$B$2:$Z$640,8,0)</f>
        <v>Raúl Jalil</v>
      </c>
      <c r="F262" s="9" t="str">
        <f>VLOOKUP($A262,referencia!$B$2:$Z$640,11,0)</f>
        <v>Frente de Todos</v>
      </c>
      <c r="G262" s="9" t="str">
        <f>VLOOKUP($A262,referencia!$B$2:$Z$640,10,0)</f>
        <v>Fidel Sáenz</v>
      </c>
      <c r="H262" s="9" t="str">
        <f>VLOOKUP($A262,referencia!$B$2:$Z$640,20,0)</f>
        <v>M</v>
      </c>
      <c r="I262" s="9">
        <f>VLOOKUP($A262,referencia!$B$2:$Z$640,21,0)</f>
        <v>0</v>
      </c>
      <c r="J262" s="9" t="str">
        <f>VLOOKUP($A262,referencia!$B$2:$Z$640,22,0)</f>
        <v>Ministerio De Vivienda Y Urbanización</v>
      </c>
      <c r="K262" s="9">
        <f>VLOOKUP($A262,referencia!$B$2:$Z$640,23,0)</f>
        <v>0</v>
      </c>
    </row>
    <row r="263" spans="1:11" ht="15.75" customHeight="1">
      <c r="A263" t="s">
        <v>2122</v>
      </c>
      <c r="B263" s="9">
        <f>VLOOKUP($A263,referencia!$A$2:$Z$640,7,0)</f>
        <v>3</v>
      </c>
      <c r="C263" s="9" t="str">
        <f>VLOOKUP($A263,referencia!$A$2:$Z$640,8,0)</f>
        <v>Catamarca</v>
      </c>
      <c r="D263" s="9" t="str">
        <f>VLOOKUP($A263,referencia!$A$2:$Z$640,19,0)</f>
        <v>no</v>
      </c>
      <c r="E263" s="9" t="str">
        <f>VLOOKUP($A263,referencia!$A$2:$Z$640,9,0)</f>
        <v>Lucía Corpacci</v>
      </c>
      <c r="F263" s="9" t="str">
        <f>VLOOKUP($A263,referencia!$A$2:$Z$640,12,0)</f>
        <v>Frente para la Victoria</v>
      </c>
      <c r="G263" s="9" t="str">
        <f>VLOOKUP($A263,referencia!$A$2:$Z$640,11,0)</f>
        <v>Gustavo Saadi</v>
      </c>
      <c r="H263" s="9" t="str">
        <f>VLOOKUP($A263,referencia!$A$2:$Z$640,21,0)</f>
        <v>M</v>
      </c>
      <c r="I263" s="9">
        <f>VLOOKUP($A263,referencia!$A$2:$Z$640,22,0)</f>
        <v>0</v>
      </c>
      <c r="J263" s="9" t="str">
        <f>VLOOKUP($A263,referencia!$A$2:$Z$640,23,0)</f>
        <v>Ministerio de Gobierno y Justicia</v>
      </c>
      <c r="K263" s="9">
        <f>VLOOKUP($A263,referencia!$A$2:$Z$640,24,0)</f>
        <v>1</v>
      </c>
    </row>
    <row r="264" spans="1:11" ht="15.75" customHeight="1">
      <c r="A264" t="s">
        <v>2123</v>
      </c>
      <c r="B264" s="9">
        <f>VLOOKUP($A264,referencia!$A$2:$Z$640,7,0)</f>
        <v>3</v>
      </c>
      <c r="C264" s="9" t="str">
        <f>VLOOKUP($A264,referencia!$A$2:$Z$640,8,0)</f>
        <v>Catamarca</v>
      </c>
      <c r="D264" s="9" t="str">
        <f>VLOOKUP($A264,referencia!$A$2:$Z$640,19,0)</f>
        <v>no</v>
      </c>
      <c r="E264" s="9" t="str">
        <f>VLOOKUP($A264,referencia!$A$2:$Z$640,9,0)</f>
        <v>Lucía Corpacci</v>
      </c>
      <c r="F264" s="9" t="str">
        <f>VLOOKUP($A264,referencia!$A$2:$Z$640,12,0)</f>
        <v>Frente para la Victoria</v>
      </c>
      <c r="G264" s="9" t="str">
        <f>VLOOKUP($A264,referencia!$A$2:$Z$640,11,0)</f>
        <v>Ricardo Aredes</v>
      </c>
      <c r="H264" s="9" t="str">
        <f>VLOOKUP($A264,referencia!$A$2:$Z$640,21,0)</f>
        <v>M</v>
      </c>
      <c r="I264" s="9">
        <f>VLOOKUP($A264,referencia!$A$2:$Z$640,22,0)</f>
        <v>0</v>
      </c>
      <c r="J264" s="9" t="str">
        <f>VLOOKUP($A264,referencia!$A$2:$Z$640,23,0)</f>
        <v>Ministerio de Hacienda</v>
      </c>
      <c r="K264" s="9">
        <f>VLOOKUP($A264,referencia!$A$2:$Z$640,24,0)</f>
        <v>1</v>
      </c>
    </row>
    <row r="265" spans="1:11" ht="15.75" customHeight="1">
      <c r="A265" t="s">
        <v>2124</v>
      </c>
      <c r="B265" s="9">
        <f>VLOOKUP($A265,referencia!$A$2:$Z$640,7,0)</f>
        <v>3</v>
      </c>
      <c r="C265" s="9" t="str">
        <f>VLOOKUP($A265,referencia!$A$2:$Z$640,8,0)</f>
        <v>Catamarca</v>
      </c>
      <c r="D265" s="9" t="str">
        <f>VLOOKUP($A265,referencia!$A$2:$Z$640,19,0)</f>
        <v>no</v>
      </c>
      <c r="E265" s="9" t="str">
        <f>VLOOKUP($A265,referencia!$A$2:$Z$640,9,0)</f>
        <v>Lucía Corpacci</v>
      </c>
      <c r="F265" s="9" t="str">
        <f>VLOOKUP($A265,referencia!$A$2:$Z$640,12,0)</f>
        <v>Frente para la Victoria</v>
      </c>
      <c r="G265" s="9" t="str">
        <f>VLOOKUP($A265,referencia!$A$2:$Z$640,11,0)</f>
        <v>Raúl Chico</v>
      </c>
      <c r="H265" s="9" t="str">
        <f>VLOOKUP($A265,referencia!$A$2:$Z$640,21,0)</f>
        <v>M</v>
      </c>
      <c r="I265" s="9">
        <f>VLOOKUP($A265,referencia!$A$2:$Z$640,22,0)</f>
        <v>0</v>
      </c>
      <c r="J265" s="9" t="str">
        <f>VLOOKUP($A265,referencia!$A$2:$Z$640,23,0)</f>
        <v>Ministerio de Producción</v>
      </c>
      <c r="K265" s="9">
        <f>VLOOKUP($A265,referencia!$A$2:$Z$640,24,0)</f>
        <v>1</v>
      </c>
    </row>
    <row r="266" spans="1:11" ht="15.75" customHeight="1">
      <c r="A266" t="s">
        <v>1561</v>
      </c>
      <c r="B266" s="9">
        <f>VLOOKUP($A266,referencia!$A$2:$Z$640,7,0)</f>
        <v>3</v>
      </c>
      <c r="C266" s="9" t="str">
        <f>VLOOKUP($A266,referencia!$A$2:$Z$640,8,0)</f>
        <v>Catamarca</v>
      </c>
      <c r="D266" s="9" t="str">
        <f>VLOOKUP($A266,referencia!$A$2:$Z$640,19,0)</f>
        <v>no</v>
      </c>
      <c r="E266" s="9" t="str">
        <f>VLOOKUP($A266,referencia!$A$2:$Z$640,9,0)</f>
        <v>Lucía Corpacci</v>
      </c>
      <c r="F266" s="9" t="str">
        <f>VLOOKUP($A266,referencia!$A$2:$Z$640,12,0)</f>
        <v>Frente para la Victoria</v>
      </c>
      <c r="G266" s="9" t="str">
        <f>VLOOKUP($A266,referencia!$A$2:$Z$640,11,0)</f>
        <v>Ramón Figueroa Castellanos</v>
      </c>
      <c r="H266" s="9" t="str">
        <f>VLOOKUP($A266,referencia!$A$2:$Z$640,21,0)</f>
        <v>M</v>
      </c>
      <c r="I266" s="9">
        <f>VLOOKUP($A266,referencia!$A$2:$Z$640,22,0)</f>
        <v>0</v>
      </c>
      <c r="J266" s="9" t="str">
        <f>VLOOKUP($A266,referencia!$A$2:$Z$640,23,0)</f>
        <v>Ministerio de Salud</v>
      </c>
      <c r="K266" s="9">
        <f>VLOOKUP($A266,referencia!$A$2:$Z$640,24,0)</f>
        <v>0</v>
      </c>
    </row>
    <row r="267" spans="1:11" ht="15.75" customHeight="1">
      <c r="A267" t="s">
        <v>2125</v>
      </c>
      <c r="B267" s="9">
        <f>VLOOKUP($A267,referencia!$A$2:$Z$640,7,0)</f>
        <v>3</v>
      </c>
      <c r="C267" s="9" t="str">
        <f>VLOOKUP($A267,referencia!$A$2:$Z$640,8,0)</f>
        <v>Catamarca</v>
      </c>
      <c r="D267" s="9" t="str">
        <f>VLOOKUP($A267,referencia!$A$2:$Z$640,19,0)</f>
        <v>no</v>
      </c>
      <c r="E267" s="9" t="str">
        <f>VLOOKUP($A267,referencia!$A$2:$Z$640,9,0)</f>
        <v>Lucía Corpacci</v>
      </c>
      <c r="F267" s="9" t="str">
        <f>VLOOKUP($A267,referencia!$A$2:$Z$640,12,0)</f>
        <v>Frente para la Victoria</v>
      </c>
      <c r="G267" s="9" t="str">
        <f>VLOOKUP($A267,referencia!$A$2:$Z$640,11,0)</f>
        <v>Daniel Barros</v>
      </c>
      <c r="H267" s="9" t="str">
        <f>VLOOKUP($A267,referencia!$A$2:$Z$640,21,0)</f>
        <v>M</v>
      </c>
      <c r="I267" s="9">
        <f>VLOOKUP($A267,referencia!$A$2:$Z$640,22,0)</f>
        <v>0</v>
      </c>
      <c r="J267" s="9" t="str">
        <f>VLOOKUP($A267,referencia!$A$2:$Z$640,23,0)</f>
        <v>Ministerio de Desarrollo Social</v>
      </c>
      <c r="K267" s="9">
        <f>VLOOKUP($A267,referencia!$A$2:$Z$640,24,0)</f>
        <v>1</v>
      </c>
    </row>
    <row r="268" spans="1:11" ht="15.75" customHeight="1">
      <c r="A268" t="s">
        <v>1563</v>
      </c>
      <c r="B268" s="9">
        <f>VLOOKUP($A268,referencia!$A$2:$Z$640,7,0)</f>
        <v>3</v>
      </c>
      <c r="C268" s="9" t="str">
        <f>VLOOKUP($A268,referencia!$A$2:$Z$640,8,0)</f>
        <v>Catamarca</v>
      </c>
      <c r="D268" s="9" t="str">
        <f>VLOOKUP($A268,referencia!$A$2:$Z$640,19,0)</f>
        <v>no</v>
      </c>
      <c r="E268" s="9" t="str">
        <f>VLOOKUP($A268,referencia!$A$2:$Z$640,9,0)</f>
        <v>Lucía Corpacci</v>
      </c>
      <c r="F268" s="9" t="str">
        <f>VLOOKUP($A268,referencia!$A$2:$Z$640,12,0)</f>
        <v>Frente para la Victoria</v>
      </c>
      <c r="G268" s="9" t="str">
        <f>VLOOKUP($A268,referencia!$A$2:$Z$640,11,0)</f>
        <v>Daniel Gutiérrez</v>
      </c>
      <c r="H268" s="9" t="str">
        <f>VLOOKUP($A268,referencia!$A$2:$Z$640,21,0)</f>
        <v>M</v>
      </c>
      <c r="I268" s="9">
        <f>VLOOKUP($A268,referencia!$A$2:$Z$640,22,0)</f>
        <v>0</v>
      </c>
      <c r="J268" s="9" t="str">
        <f>VLOOKUP($A268,referencia!$A$2:$Z$640,23,0)</f>
        <v>Minsterio de Educación</v>
      </c>
      <c r="K268" s="9">
        <f>VLOOKUP($A268,referencia!$A$2:$Z$640,24,0)</f>
        <v>0</v>
      </c>
    </row>
    <row r="269" spans="1:11" ht="15.75" customHeight="1">
      <c r="A269" t="s">
        <v>1564</v>
      </c>
      <c r="B269" s="9">
        <f>VLOOKUP($A269,referencia!$A$2:$Z$640,7,0)</f>
        <v>3</v>
      </c>
      <c r="C269" s="9" t="str">
        <f>VLOOKUP($A269,referencia!$A$2:$Z$640,8,0)</f>
        <v>Catamarca</v>
      </c>
      <c r="D269" s="9" t="str">
        <f>VLOOKUP($A269,referencia!$A$2:$Z$640,19,0)</f>
        <v>no</v>
      </c>
      <c r="E269" s="9" t="str">
        <f>VLOOKUP($A269,referencia!$A$2:$Z$640,9,0)</f>
        <v>Lucía Corpacci</v>
      </c>
      <c r="F269" s="9" t="str">
        <f>VLOOKUP($A269,referencia!$A$2:$Z$640,12,0)</f>
        <v>Frente para la Victoria</v>
      </c>
      <c r="G269" s="9" t="str">
        <f>VLOOKUP($A269,referencia!$A$2:$Z$640,11,0)</f>
        <v>Guillermo Dalla Lasta</v>
      </c>
      <c r="H269" s="9" t="str">
        <f>VLOOKUP($A269,referencia!$A$2:$Z$640,21,0)</f>
        <v>M</v>
      </c>
      <c r="I269" s="9">
        <f>VLOOKUP($A269,referencia!$A$2:$Z$640,22,0)</f>
        <v>0</v>
      </c>
      <c r="J269" s="9" t="str">
        <f>VLOOKUP($A269,referencia!$A$2:$Z$640,23,0)</f>
        <v>Ministerio de Servicios Públicos</v>
      </c>
      <c r="K269" s="9">
        <f>VLOOKUP($A269,referencia!$A$2:$Z$640,24,0)</f>
        <v>0</v>
      </c>
    </row>
    <row r="270" spans="1:11" ht="15.75" customHeight="1">
      <c r="A270" t="s">
        <v>1565</v>
      </c>
      <c r="B270" s="9">
        <f>VLOOKUP($A270,referencia!$A$2:$Z$640,7,0)</f>
        <v>3</v>
      </c>
      <c r="C270" s="9" t="str">
        <f>VLOOKUP($A270,referencia!$A$2:$Z$640,8,0)</f>
        <v>Catamarca</v>
      </c>
      <c r="D270" s="9" t="str">
        <f>VLOOKUP($A270,referencia!$A$2:$Z$640,19,0)</f>
        <v>no</v>
      </c>
      <c r="E270" s="9" t="str">
        <f>VLOOKUP($A270,referencia!$A$2:$Z$640,9,0)</f>
        <v>Lucía Corpacci</v>
      </c>
      <c r="F270" s="9" t="str">
        <f>VLOOKUP($A270,referencia!$A$2:$Z$640,12,0)</f>
        <v>Frente para la Victoria</v>
      </c>
      <c r="G270" s="9" t="str">
        <f>VLOOKUP($A270,referencia!$A$2:$Z$640,11,0)</f>
        <v>Rubén Dusso</v>
      </c>
      <c r="H270" s="9" t="str">
        <f>VLOOKUP($A270,referencia!$A$2:$Z$640,21,0)</f>
        <v>M</v>
      </c>
      <c r="I270" s="9">
        <f>VLOOKUP($A270,referencia!$A$2:$Z$640,22,0)</f>
        <v>0</v>
      </c>
      <c r="J270" s="9" t="str">
        <f>VLOOKUP($A270,referencia!$A$2:$Z$640,23,0)</f>
        <v>Ministerio de Obras Públicas</v>
      </c>
      <c r="K270" s="9">
        <f>VLOOKUP($A270,referencia!$A$2:$Z$640,24,0)</f>
        <v>0</v>
      </c>
    </row>
    <row r="271" spans="1:11" ht="15.75" customHeight="1">
      <c r="A271" t="s">
        <v>1566</v>
      </c>
      <c r="B271" s="9">
        <f>VLOOKUP($A271,referencia!$A$2:$Z$640,7,0)</f>
        <v>3</v>
      </c>
      <c r="C271" s="9" t="str">
        <f>VLOOKUP($A271,referencia!$A$2:$Z$640,8,0)</f>
        <v>Catamarca</v>
      </c>
      <c r="D271" s="9" t="str">
        <f>VLOOKUP($A271,referencia!$A$2:$Z$640,19,0)</f>
        <v>no</v>
      </c>
      <c r="E271" s="9" t="str">
        <f>VLOOKUP($A271,referencia!$A$2:$Z$640,9,0)</f>
        <v>Lucía Corpacci</v>
      </c>
      <c r="F271" s="9" t="str">
        <f>VLOOKUP($A271,referencia!$A$2:$Z$640,12,0)</f>
        <v>Frente para la Victoria</v>
      </c>
      <c r="G271" s="9" t="str">
        <f>VLOOKUP($A271,referencia!$A$2:$Z$640,11,0)</f>
        <v>Edgardo Macedo</v>
      </c>
      <c r="H271" s="9" t="str">
        <f>VLOOKUP($A271,referencia!$A$2:$Z$640,21,0)</f>
        <v>M</v>
      </c>
      <c r="I271" s="9">
        <f>VLOOKUP($A271,referencia!$A$2:$Z$640,22,0)</f>
        <v>0</v>
      </c>
      <c r="J271" s="9" t="str">
        <f>VLOOKUP($A271,referencia!$A$2:$Z$640,23,0)</f>
        <v>Secretaría General de la Gobernación</v>
      </c>
      <c r="K271" s="9">
        <f>VLOOKUP($A271,referencia!$A$2:$Z$640,24,0)</f>
        <v>0</v>
      </c>
    </row>
    <row r="272" spans="1:11" ht="15.75" customHeight="1">
      <c r="A272" t="s">
        <v>1002</v>
      </c>
      <c r="B272" s="9">
        <f>VLOOKUP($A272,referencia!$A$2:$Z$640,7,0)</f>
        <v>3</v>
      </c>
      <c r="C272" s="9" t="str">
        <f>VLOOKUP($A272,referencia!$A$2:$Z$640,8,0)</f>
        <v>Catamarca</v>
      </c>
      <c r="D272" s="9" t="str">
        <f>VLOOKUP($A272,referencia!$A$2:$Z$640,19,0)</f>
        <v>no</v>
      </c>
      <c r="E272" s="9" t="str">
        <f>VLOOKUP($A272,referencia!$A$2:$Z$640,9,0)</f>
        <v>Lucía Corpacci</v>
      </c>
      <c r="F272" s="9" t="str">
        <f>VLOOKUP($A272,referencia!$A$2:$Z$640,12,0)</f>
        <v>Frente para la Victoria</v>
      </c>
      <c r="G272" s="9" t="str">
        <f>VLOOKUP($A272,referencia!$A$2:$Z$640,11,0)</f>
        <v>Eduardo Menecier</v>
      </c>
      <c r="H272" s="9" t="str">
        <f>VLOOKUP($A272,referencia!$A$2:$Z$640,21,0)</f>
        <v>M</v>
      </c>
      <c r="I272" s="9">
        <f>VLOOKUP($A272,referencia!$A$2:$Z$640,22,0)</f>
        <v>0</v>
      </c>
      <c r="J272" s="9" t="str">
        <f>VLOOKUP($A272,referencia!$A$2:$Z$640,23,0)</f>
        <v>Ministerio de Desarrollo Social</v>
      </c>
      <c r="K272" s="9">
        <f>VLOOKUP($A272,referencia!$A$2:$Z$640,24,0)</f>
        <v>0</v>
      </c>
    </row>
    <row r="273" spans="1:11" ht="15.75" customHeight="1">
      <c r="A273" t="s">
        <v>1003</v>
      </c>
      <c r="B273" s="9">
        <f>VLOOKUP($A273,referencia!$A$2:$Z$640,7,0)</f>
        <v>3</v>
      </c>
      <c r="C273" s="9" t="str">
        <f>VLOOKUP($A273,referencia!$A$2:$Z$640,8,0)</f>
        <v>Catamarca</v>
      </c>
      <c r="D273" s="9" t="str">
        <f>VLOOKUP($A273,referencia!$A$2:$Z$640,19,0)</f>
        <v>no</v>
      </c>
      <c r="E273" s="9" t="str">
        <f>VLOOKUP($A273,referencia!$A$2:$Z$640,9,0)</f>
        <v>Lucía Corpacci</v>
      </c>
      <c r="F273" s="9" t="str">
        <f>VLOOKUP($A273,referencia!$A$2:$Z$640,12,0)</f>
        <v>Frente para la Victoria</v>
      </c>
      <c r="G273" s="9" t="str">
        <f>VLOOKUP($A273,referencia!$A$2:$Z$640,11,0)</f>
        <v>Daniel Zelarayán</v>
      </c>
      <c r="H273" s="9" t="str">
        <f>VLOOKUP($A273,referencia!$A$2:$Z$640,21,0)</f>
        <v>M</v>
      </c>
      <c r="I273" s="9">
        <f>VLOOKUP($A273,referencia!$A$2:$Z$640,22,0)</f>
        <v>0</v>
      </c>
      <c r="J273" s="9" t="str">
        <f>VLOOKUP($A273,referencia!$A$2:$Z$640,23,0)</f>
        <v>Ministerio de Producción y Desarrollo</v>
      </c>
      <c r="K273" s="9">
        <f>VLOOKUP($A273,referencia!$A$2:$Z$640,24,0)</f>
        <v>0</v>
      </c>
    </row>
    <row r="274" spans="1:11" ht="15.75" customHeight="1">
      <c r="A274" t="s">
        <v>1004</v>
      </c>
      <c r="B274" s="9">
        <f>VLOOKUP($A274,referencia!$A$2:$Z$640,7,0)</f>
        <v>3</v>
      </c>
      <c r="C274" s="9" t="str">
        <f>VLOOKUP($A274,referencia!$A$2:$Z$640,8,0)</f>
        <v>Catamarca</v>
      </c>
      <c r="D274" s="9" t="str">
        <f>VLOOKUP($A274,referencia!$A$2:$Z$640,19,0)</f>
        <v>no</v>
      </c>
      <c r="E274" s="9" t="str">
        <f>VLOOKUP($A274,referencia!$A$2:$Z$640,9,0)</f>
        <v>Lucía Corpacci</v>
      </c>
      <c r="F274" s="9" t="str">
        <f>VLOOKUP($A274,referencia!$A$2:$Z$640,12,0)</f>
        <v>Frente para la Victoria</v>
      </c>
      <c r="G274" s="9" t="str">
        <f>VLOOKUP($A274,referencia!$A$2:$Z$640,11,0)</f>
        <v>Marcelo Rivera</v>
      </c>
      <c r="H274" s="9" t="str">
        <f>VLOOKUP($A274,referencia!$A$2:$Z$640,21,0)</f>
        <v>M</v>
      </c>
      <c r="I274" s="9">
        <f>VLOOKUP($A274,referencia!$A$2:$Z$640,22,0)</f>
        <v>0</v>
      </c>
      <c r="J274" s="9" t="str">
        <f>VLOOKUP($A274,referencia!$A$2:$Z$640,23,0)</f>
        <v>Ministerio de Gobierno y Justicia</v>
      </c>
      <c r="K274" s="9">
        <f>VLOOKUP($A274,referencia!$A$2:$Z$640,24,0)</f>
        <v>0</v>
      </c>
    </row>
    <row r="275" spans="1:11" ht="15.75" customHeight="1">
      <c r="A275" t="s">
        <v>1005</v>
      </c>
      <c r="B275" s="9">
        <f>VLOOKUP($A275,referencia!$A$2:$Z$640,7,0)</f>
        <v>3</v>
      </c>
      <c r="C275" s="9" t="str">
        <f>VLOOKUP($A275,referencia!$A$2:$Z$640,8,0)</f>
        <v>Catamarca</v>
      </c>
      <c r="D275" s="9" t="str">
        <f>VLOOKUP($A275,referencia!$A$2:$Z$640,19,0)</f>
        <v>no</v>
      </c>
      <c r="E275" s="9" t="str">
        <f>VLOOKUP($A275,referencia!$A$2:$Z$640,9,0)</f>
        <v>Lucía Corpacci</v>
      </c>
      <c r="F275" s="9" t="str">
        <f>VLOOKUP($A275,referencia!$A$2:$Z$640,12,0)</f>
        <v>Frente para la Victoria</v>
      </c>
      <c r="G275" s="9" t="str">
        <f>VLOOKUP($A275,referencia!$A$2:$Z$640,11,0)</f>
        <v>Sebastián Véliz</v>
      </c>
      <c r="H275" s="9" t="str">
        <f>VLOOKUP($A275,referencia!$A$2:$Z$640,21,0)</f>
        <v>M</v>
      </c>
      <c r="I275" s="9">
        <f>VLOOKUP($A275,referencia!$A$2:$Z$640,22,0)</f>
        <v>0</v>
      </c>
      <c r="J275" s="9" t="str">
        <f>VLOOKUP($A275,referencia!$A$2:$Z$640,23,0)</f>
        <v>Ministerio de Hacienda</v>
      </c>
      <c r="K275" s="9">
        <f>VLOOKUP($A275,referencia!$A$2:$Z$640,24,0)</f>
        <v>0</v>
      </c>
    </row>
    <row r="276" spans="1:11" ht="15.75" customHeight="1">
      <c r="A276" t="s">
        <v>2635</v>
      </c>
      <c r="B276" s="9">
        <f>VLOOKUP($A276,referencia!$A$2:$Z$640,7,0)</f>
        <v>3</v>
      </c>
      <c r="C276" s="9" t="str">
        <f>VLOOKUP($A276,referencia!$A$2:$Z$640,8,0)</f>
        <v>Catamarca</v>
      </c>
      <c r="D276" s="9">
        <f>VLOOKUP($A276,referencia!$A$2:$Z$640,19,0)</f>
        <v>2020</v>
      </c>
      <c r="E276" s="9" t="str">
        <f>VLOOKUP($A276,referencia!$A$2:$Z$640,9,0)</f>
        <v>Raúl Jalil</v>
      </c>
      <c r="F276" s="9" t="str">
        <f>VLOOKUP($A276,referencia!$A$2:$Z$640,12,0)</f>
        <v>Frente de Todos</v>
      </c>
      <c r="G276" s="9" t="str">
        <f>VLOOKUP($A276,referencia!$A$2:$Z$640,11,0)</f>
        <v>Aldo Sarquis</v>
      </c>
      <c r="H276" s="9" t="str">
        <f>VLOOKUP($A276,referencia!$A$2:$Z$640,21,0)</f>
        <v>M</v>
      </c>
      <c r="I276" s="9">
        <f>VLOOKUP($A276,referencia!$A$2:$Z$640,22,0)</f>
        <v>0</v>
      </c>
      <c r="J276" s="9" t="str">
        <f>VLOOKUP($A276,referencia!$A$2:$Z$640,23,0)</f>
        <v>Ministerio De Agricultura Y Ganadería</v>
      </c>
      <c r="K276" s="9">
        <f>VLOOKUP($A276,referencia!$A$2:$Z$640,24,0)</f>
        <v>0</v>
      </c>
    </row>
    <row r="277" spans="1:11" ht="15.75" customHeight="1">
      <c r="A277" t="s">
        <v>2636</v>
      </c>
      <c r="B277" s="9">
        <f>VLOOKUP($A277,referencia!$A$2:$Z$640,7,0)</f>
        <v>3</v>
      </c>
      <c r="C277" s="9" t="str">
        <f>VLOOKUP($A277,referencia!$A$2:$Z$640,8,0)</f>
        <v>Catamarca</v>
      </c>
      <c r="D277" s="9">
        <f>VLOOKUP($A277,referencia!$A$2:$Z$640,19,0)</f>
        <v>2020</v>
      </c>
      <c r="E277" s="9" t="str">
        <f>VLOOKUP($A277,referencia!$A$2:$Z$640,9,0)</f>
        <v>Raúl Jalil</v>
      </c>
      <c r="F277" s="9" t="str">
        <f>VLOOKUP($A277,referencia!$A$2:$Z$640,12,0)</f>
        <v>Frente de Todos</v>
      </c>
      <c r="G277" s="9" t="str">
        <f>VLOOKUP($A277,referencia!$A$2:$Z$640,11,0)</f>
        <v>Alberto Kosicki</v>
      </c>
      <c r="H277" s="9" t="str">
        <f>VLOOKUP($A277,referencia!$A$2:$Z$640,21,0)</f>
        <v>M</v>
      </c>
      <c r="I277" s="9">
        <f>VLOOKUP($A277,referencia!$A$2:$Z$640,22,0)</f>
        <v>0</v>
      </c>
      <c r="J277" s="9" t="str">
        <f>VLOOKUP($A277,referencia!$A$2:$Z$640,23,0)</f>
        <v>Ministerio De Agua, Energía Y Medio Ambiente</v>
      </c>
      <c r="K277" s="9">
        <f>VLOOKUP($A277,referencia!$A$2:$Z$640,24,0)</f>
        <v>0</v>
      </c>
    </row>
    <row r="278" spans="1:11" ht="15.75" customHeight="1">
      <c r="A278" t="s">
        <v>2637</v>
      </c>
      <c r="B278" s="9">
        <f>VLOOKUP($A278,referencia!$A$2:$Z$640,7,0)</f>
        <v>3</v>
      </c>
      <c r="C278" s="9" t="str">
        <f>VLOOKUP($A278,referencia!$A$2:$Z$640,8,0)</f>
        <v>Catamarca</v>
      </c>
      <c r="D278" s="9">
        <f>VLOOKUP($A278,referencia!$A$2:$Z$640,19,0)</f>
        <v>2020</v>
      </c>
      <c r="E278" s="9" t="str">
        <f>VLOOKUP($A278,referencia!$A$2:$Z$640,9,0)</f>
        <v>Raúl Jalil</v>
      </c>
      <c r="F278" s="9" t="str">
        <f>VLOOKUP($A278,referencia!$A$2:$Z$640,12,0)</f>
        <v>Frente de Todos</v>
      </c>
      <c r="G278" s="9" t="str">
        <f>VLOOKUP($A278,referencia!$A$2:$Z$640,11,0)</f>
        <v>Eugenia Rosales</v>
      </c>
      <c r="H278" s="9" t="str">
        <f>VLOOKUP($A278,referencia!$A$2:$Z$640,21,0)</f>
        <v>F</v>
      </c>
      <c r="I278" s="9">
        <f>VLOOKUP($A278,referencia!$A$2:$Z$640,22,0)</f>
        <v>1</v>
      </c>
      <c r="J278" s="9" t="str">
        <f>VLOOKUP($A278,referencia!$A$2:$Z$640,23,0)</f>
        <v>Ministerio De Ciencia E Innovación Tecnológica</v>
      </c>
      <c r="K278" s="9">
        <f>VLOOKUP($A278,referencia!$A$2:$Z$640,24,0)</f>
        <v>0</v>
      </c>
    </row>
    <row r="279" spans="1:11" ht="15.75" customHeight="1">
      <c r="A279" t="s">
        <v>2638</v>
      </c>
      <c r="B279" s="9">
        <f>VLOOKUP($A279,referencia!$A$2:$Z$640,7,0)</f>
        <v>3</v>
      </c>
      <c r="C279" s="9" t="str">
        <f>VLOOKUP($A279,referencia!$A$2:$Z$640,8,0)</f>
        <v>Catamarca</v>
      </c>
      <c r="D279" s="9">
        <f>VLOOKUP($A279,referencia!$A$2:$Z$640,19,0)</f>
        <v>2020</v>
      </c>
      <c r="E279" s="9" t="str">
        <f>VLOOKUP($A279,referencia!$A$2:$Z$640,9,0)</f>
        <v>Raúl Jalil</v>
      </c>
      <c r="F279" s="9" t="str">
        <f>VLOOKUP($A279,referencia!$A$2:$Z$640,12,0)</f>
        <v>Frente de Todos</v>
      </c>
      <c r="G279" s="9" t="str">
        <f>VLOOKUP($A279,referencia!$A$2:$Z$640,11,0)</f>
        <v>Guillermo Andrada</v>
      </c>
      <c r="H279" s="9" t="str">
        <f>VLOOKUP($A279,referencia!$A$2:$Z$640,21,0)</f>
        <v>M</v>
      </c>
      <c r="I279" s="9">
        <f>VLOOKUP($A279,referencia!$A$2:$Z$640,22,0)</f>
        <v>0</v>
      </c>
      <c r="J279" s="9" t="str">
        <f>VLOOKUP($A279,referencia!$A$2:$Z$640,23,0)</f>
        <v>Ministerio De Comunicación</v>
      </c>
      <c r="K279" s="9">
        <f>VLOOKUP($A279,referencia!$A$2:$Z$640,24,0)</f>
        <v>0</v>
      </c>
    </row>
    <row r="280" spans="1:11" ht="15.75" customHeight="1">
      <c r="A280" t="s">
        <v>2639</v>
      </c>
      <c r="B280" s="9">
        <f>VLOOKUP($A280,referencia!$A$2:$Z$640,7,0)</f>
        <v>3</v>
      </c>
      <c r="C280" s="9" t="str">
        <f>VLOOKUP($A280,referencia!$A$2:$Z$640,8,0)</f>
        <v>Catamarca</v>
      </c>
      <c r="D280" s="9">
        <f>VLOOKUP($A280,referencia!$A$2:$Z$640,19,0)</f>
        <v>2020</v>
      </c>
      <c r="E280" s="9" t="str">
        <f>VLOOKUP($A280,referencia!$A$2:$Z$640,9,0)</f>
        <v>Raúl Jalil</v>
      </c>
      <c r="F280" s="9" t="str">
        <f>VLOOKUP($A280,referencia!$A$2:$Z$640,12,0)</f>
        <v>Frente de Todos</v>
      </c>
      <c r="G280" s="9" t="str">
        <f>VLOOKUP($A280,referencia!$A$2:$Z$640,11,0)</f>
        <v>Luis Maubecín</v>
      </c>
      <c r="H280" s="9" t="str">
        <f>VLOOKUP($A280,referencia!$A$2:$Z$640,21,0)</f>
        <v>M</v>
      </c>
      <c r="I280" s="9">
        <f>VLOOKUP($A280,referencia!$A$2:$Z$640,22,0)</f>
        <v>0</v>
      </c>
      <c r="J280" s="9" t="str">
        <f>VLOOKUP($A280,referencia!$A$2:$Z$640,23,0)</f>
        <v>Ministerio De Cultura Y Turismo</v>
      </c>
      <c r="K280" s="9">
        <f>VLOOKUP($A280,referencia!$A$2:$Z$640,24,0)</f>
        <v>0</v>
      </c>
    </row>
    <row r="281" spans="1:11" ht="15.75" customHeight="1">
      <c r="A281" t="s">
        <v>2640</v>
      </c>
      <c r="B281" s="9">
        <f>VLOOKUP($A281,referencia!$A$2:$Z$640,7,0)</f>
        <v>3</v>
      </c>
      <c r="C281" s="9" t="str">
        <f>VLOOKUP($A281,referencia!$A$2:$Z$640,8,0)</f>
        <v>Catamarca</v>
      </c>
      <c r="D281" s="9">
        <f>VLOOKUP($A281,referencia!$A$2:$Z$640,19,0)</f>
        <v>2020</v>
      </c>
      <c r="E281" s="9" t="str">
        <f>VLOOKUP($A281,referencia!$A$2:$Z$640,9,0)</f>
        <v>Raúl Jalil</v>
      </c>
      <c r="F281" s="9" t="str">
        <f>VLOOKUP($A281,referencia!$A$2:$Z$640,12,0)</f>
        <v>Frente de Todos</v>
      </c>
      <c r="G281" s="9" t="str">
        <f>VLOOKUP($A281,referencia!$A$2:$Z$640,11,0)</f>
        <v>Marcelo Rivera</v>
      </c>
      <c r="H281" s="9" t="str">
        <f>VLOOKUP($A281,referencia!$A$2:$Z$640,21,0)</f>
        <v>M</v>
      </c>
      <c r="I281" s="9">
        <f>VLOOKUP($A281,referencia!$A$2:$Z$640,22,0)</f>
        <v>0</v>
      </c>
      <c r="J281" s="9" t="str">
        <f>VLOOKUP($A281,referencia!$A$2:$Z$640,23,0)</f>
        <v>Ministerio De Desarrollo Social Y Deportes</v>
      </c>
      <c r="K281" s="9">
        <f>VLOOKUP($A281,referencia!$A$2:$Z$640,24,0)</f>
        <v>0</v>
      </c>
    </row>
    <row r="282" spans="1:11" ht="15.75" customHeight="1">
      <c r="A282" t="s">
        <v>2641</v>
      </c>
      <c r="B282" s="9">
        <f>VLOOKUP($A282,referencia!$A$2:$Z$640,7,0)</f>
        <v>3</v>
      </c>
      <c r="C282" s="9" t="str">
        <f>VLOOKUP($A282,referencia!$A$2:$Z$640,8,0)</f>
        <v>Catamarca</v>
      </c>
      <c r="D282" s="9">
        <f>VLOOKUP($A282,referencia!$A$2:$Z$640,19,0)</f>
        <v>2020</v>
      </c>
      <c r="E282" s="9" t="str">
        <f>VLOOKUP($A282,referencia!$A$2:$Z$640,9,0)</f>
        <v>Raúl Jalil</v>
      </c>
      <c r="F282" s="9" t="str">
        <f>VLOOKUP($A282,referencia!$A$2:$Z$640,12,0)</f>
        <v>Frente de Todos</v>
      </c>
      <c r="G282" s="9" t="str">
        <f>VLOOKUP($A282,referencia!$A$2:$Z$640,11,0)</f>
        <v>Francisco Gordillo</v>
      </c>
      <c r="H282" s="9" t="str">
        <f>VLOOKUP($A282,referencia!$A$2:$Z$640,21,0)</f>
        <v>M</v>
      </c>
      <c r="I282" s="9">
        <f>VLOOKUP($A282,referencia!$A$2:$Z$640,22,0)</f>
        <v>0</v>
      </c>
      <c r="J282" s="9" t="str">
        <f>VLOOKUP($A282,referencia!$A$2:$Z$640,23,0)</f>
        <v>Ministerio De Educación</v>
      </c>
      <c r="K282" s="9">
        <f>VLOOKUP($A282,referencia!$A$2:$Z$640,24,0)</f>
        <v>0</v>
      </c>
    </row>
    <row r="283" spans="1:11" ht="15.75" customHeight="1">
      <c r="A283" t="s">
        <v>2642</v>
      </c>
      <c r="B283" s="9">
        <f>VLOOKUP($A283,referencia!$A$2:$Z$640,7,0)</f>
        <v>3</v>
      </c>
      <c r="C283" s="9" t="str">
        <f>VLOOKUP($A283,referencia!$A$2:$Z$640,8,0)</f>
        <v>Catamarca</v>
      </c>
      <c r="D283" s="9">
        <f>VLOOKUP($A283,referencia!$A$2:$Z$640,19,0)</f>
        <v>2020</v>
      </c>
      <c r="E283" s="9" t="str">
        <f>VLOOKUP($A283,referencia!$A$2:$Z$640,9,0)</f>
        <v>Raúl Jalil</v>
      </c>
      <c r="F283" s="9" t="str">
        <f>VLOOKUP($A283,referencia!$A$2:$Z$640,12,0)</f>
        <v>Frente de Todos</v>
      </c>
      <c r="G283" s="9" t="str">
        <f>VLOOKUP($A283,referencia!$A$2:$Z$640,11,0)</f>
        <v>Jorge Moreno</v>
      </c>
      <c r="H283" s="9" t="str">
        <f>VLOOKUP($A283,referencia!$A$2:$Z$640,21,0)</f>
        <v>M</v>
      </c>
      <c r="I283" s="9">
        <f>VLOOKUP($A283,referencia!$A$2:$Z$640,22,0)</f>
        <v>0</v>
      </c>
      <c r="J283" s="9" t="str">
        <f>VLOOKUP($A283,referencia!$A$2:$Z$640,23,0)</f>
        <v>Ministerio De Gobierno, Justicia Y Derechos Humanos</v>
      </c>
      <c r="K283" s="9">
        <f>VLOOKUP($A283,referencia!$A$2:$Z$640,24,0)</f>
        <v>0</v>
      </c>
    </row>
    <row r="284" spans="1:11" ht="15.75" customHeight="1">
      <c r="A284" t="s">
        <v>2643</v>
      </c>
      <c r="B284" s="9">
        <f>VLOOKUP($A284,referencia!$A$2:$Z$640,7,0)</f>
        <v>3</v>
      </c>
      <c r="C284" s="9" t="str">
        <f>VLOOKUP($A284,referencia!$A$2:$Z$640,8,0)</f>
        <v>Catamarca</v>
      </c>
      <c r="D284" s="9">
        <f>VLOOKUP($A284,referencia!$A$2:$Z$640,19,0)</f>
        <v>2020</v>
      </c>
      <c r="E284" s="9" t="str">
        <f>VLOOKUP($A284,referencia!$A$2:$Z$640,9,0)</f>
        <v>Raúl Jalil</v>
      </c>
      <c r="F284" s="9" t="str">
        <f>VLOOKUP($A284,referencia!$A$2:$Z$640,12,0)</f>
        <v>Frente de Todos</v>
      </c>
      <c r="G284" s="9" t="str">
        <f>VLOOKUP($A284,referencia!$A$2:$Z$640,11,0)</f>
        <v>Ricardo Sebastián Veliz</v>
      </c>
      <c r="H284" s="9" t="str">
        <f>VLOOKUP($A284,referencia!$A$2:$Z$640,21,0)</f>
        <v>M</v>
      </c>
      <c r="I284" s="9">
        <f>VLOOKUP($A284,referencia!$A$2:$Z$640,22,0)</f>
        <v>0</v>
      </c>
      <c r="J284" s="9" t="str">
        <f>VLOOKUP($A284,referencia!$A$2:$Z$640,23,0)</f>
        <v>Ministerio De Hacienda Pública</v>
      </c>
      <c r="K284" s="9">
        <f>VLOOKUP($A284,referencia!$A$2:$Z$640,24,0)</f>
        <v>0</v>
      </c>
    </row>
    <row r="285" spans="1:11" ht="15.75" customHeight="1">
      <c r="A285" t="s">
        <v>2644</v>
      </c>
      <c r="B285" s="9">
        <f>VLOOKUP($A285,referencia!$A$2:$Z$640,7,0)</f>
        <v>3</v>
      </c>
      <c r="C285" s="9" t="str">
        <f>VLOOKUP($A285,referencia!$A$2:$Z$640,8,0)</f>
        <v>Catamarca</v>
      </c>
      <c r="D285" s="9">
        <f>VLOOKUP($A285,referencia!$A$2:$Z$640,19,0)</f>
        <v>2020</v>
      </c>
      <c r="E285" s="9" t="str">
        <f>VLOOKUP($A285,referencia!$A$2:$Z$640,9,0)</f>
        <v>Raúl Jalil</v>
      </c>
      <c r="F285" s="9" t="str">
        <f>VLOOKUP($A285,referencia!$A$2:$Z$640,12,0)</f>
        <v>Frente de Todos</v>
      </c>
      <c r="G285" s="9" t="str">
        <f>VLOOKUP($A285,referencia!$A$2:$Z$640,11,0)</f>
        <v>Lisandro Álvarez</v>
      </c>
      <c r="H285" s="9" t="str">
        <f>VLOOKUP($A285,referencia!$A$2:$Z$640,21,0)</f>
        <v>M</v>
      </c>
      <c r="I285" s="9">
        <f>VLOOKUP($A285,referencia!$A$2:$Z$640,22,0)</f>
        <v>0</v>
      </c>
      <c r="J285" s="9" t="str">
        <f>VLOOKUP($A285,referencia!$A$2:$Z$640,23,0)</f>
        <v>Ministerio De Industria, Comercio Y Empleo</v>
      </c>
      <c r="K285" s="9">
        <f>VLOOKUP($A285,referencia!$A$2:$Z$640,24,0)</f>
        <v>0</v>
      </c>
    </row>
    <row r="286" spans="1:11" ht="15.75" customHeight="1">
      <c r="A286" t="s">
        <v>2645</v>
      </c>
      <c r="B286" s="9">
        <f>VLOOKUP($A286,referencia!$A$2:$Z$640,7,0)</f>
        <v>3</v>
      </c>
      <c r="C286" s="9" t="str">
        <f>VLOOKUP($A286,referencia!$A$2:$Z$640,8,0)</f>
        <v>Catamarca</v>
      </c>
      <c r="D286" s="9">
        <f>VLOOKUP($A286,referencia!$A$2:$Z$640,19,0)</f>
        <v>2020</v>
      </c>
      <c r="E286" s="9" t="str">
        <f>VLOOKUP($A286,referencia!$A$2:$Z$640,9,0)</f>
        <v>Raúl Jalil</v>
      </c>
      <c r="F286" s="9" t="str">
        <f>VLOOKUP($A286,referencia!$A$2:$Z$640,12,0)</f>
        <v>Frente de Todos</v>
      </c>
      <c r="G286" s="9" t="str">
        <f>VLOOKUP($A286,referencia!$A$2:$Z$640,11,0)</f>
        <v>Eduardo Niedrele</v>
      </c>
      <c r="H286" s="9" t="str">
        <f>VLOOKUP($A286,referencia!$A$2:$Z$640,21,0)</f>
        <v>M</v>
      </c>
      <c r="I286" s="9">
        <f>VLOOKUP($A286,referencia!$A$2:$Z$640,22,0)</f>
        <v>0</v>
      </c>
      <c r="J286" s="9" t="str">
        <f>VLOOKUP($A286,referencia!$A$2:$Z$640,23,0)</f>
        <v>Ministerio De Infraestructura Y Obras Civiles</v>
      </c>
      <c r="K286" s="9">
        <f>VLOOKUP($A286,referencia!$A$2:$Z$640,24,0)</f>
        <v>0</v>
      </c>
    </row>
    <row r="287" spans="1:11" ht="15.75" customHeight="1">
      <c r="A287" t="s">
        <v>2646</v>
      </c>
      <c r="B287" s="9">
        <f>VLOOKUP($A287,referencia!$A$2:$Z$640,7,0)</f>
        <v>3</v>
      </c>
      <c r="C287" s="9" t="str">
        <f>VLOOKUP($A287,referencia!$A$2:$Z$640,8,0)</f>
        <v>Catamarca</v>
      </c>
      <c r="D287" s="9">
        <f>VLOOKUP($A287,referencia!$A$2:$Z$640,19,0)</f>
        <v>2020</v>
      </c>
      <c r="E287" s="9" t="str">
        <f>VLOOKUP($A287,referencia!$A$2:$Z$640,9,0)</f>
        <v>Raúl Jalil</v>
      </c>
      <c r="F287" s="9" t="str">
        <f>VLOOKUP($A287,referencia!$A$2:$Z$640,12,0)</f>
        <v>Frente de Todos</v>
      </c>
      <c r="G287" s="9" t="str">
        <f>VLOOKUP($A287,referencia!$A$2:$Z$640,11,0)</f>
        <v>Aldo Gabriel Sarquia</v>
      </c>
      <c r="H287" s="9" t="str">
        <f>VLOOKUP($A287,referencia!$A$2:$Z$640,21,0)</f>
        <v>M</v>
      </c>
      <c r="I287" s="9">
        <f>VLOOKUP($A287,referencia!$A$2:$Z$640,22,0)</f>
        <v>0</v>
      </c>
      <c r="J287" s="9" t="str">
        <f>VLOOKUP($A287,referencia!$A$2:$Z$640,23,0)</f>
        <v>Ministerio De Inversión Y Desarrollo</v>
      </c>
      <c r="K287" s="9">
        <f>VLOOKUP($A287,referencia!$A$2:$Z$640,24,0)</f>
        <v>0</v>
      </c>
    </row>
    <row r="288" spans="1:11" ht="15.75" customHeight="1">
      <c r="A288" t="s">
        <v>2647</v>
      </c>
      <c r="B288" s="9">
        <f>VLOOKUP($A288,referencia!$A$2:$Z$640,7,0)</f>
        <v>3</v>
      </c>
      <c r="C288" s="9" t="str">
        <f>VLOOKUP($A288,referencia!$A$2:$Z$640,8,0)</f>
        <v>Catamarca</v>
      </c>
      <c r="D288" s="9">
        <f>VLOOKUP($A288,referencia!$A$2:$Z$640,19,0)</f>
        <v>2020</v>
      </c>
      <c r="E288" s="9" t="str">
        <f>VLOOKUP($A288,referencia!$A$2:$Z$640,9,0)</f>
        <v>Raúl Jalil</v>
      </c>
      <c r="F288" s="9" t="str">
        <f>VLOOKUP($A288,referencia!$A$2:$Z$640,12,0)</f>
        <v>Frente de Todos</v>
      </c>
      <c r="G288" s="9" t="str">
        <f>VLOOKUP($A288,referencia!$A$2:$Z$640,11,0)</f>
        <v>Fernanda Ávila</v>
      </c>
      <c r="H288" s="9" t="str">
        <f>VLOOKUP($A288,referencia!$A$2:$Z$640,21,0)</f>
        <v>F</v>
      </c>
      <c r="I288" s="9">
        <f>VLOOKUP($A288,referencia!$A$2:$Z$640,22,0)</f>
        <v>1</v>
      </c>
      <c r="J288" s="9" t="str">
        <f>VLOOKUP($A288,referencia!$A$2:$Z$640,23,0)</f>
        <v>Ministerio De Minería</v>
      </c>
      <c r="K288" s="9">
        <f>VLOOKUP($A288,referencia!$A$2:$Z$640,24,0)</f>
        <v>0</v>
      </c>
    </row>
    <row r="289" spans="1:11" ht="15.75" customHeight="1">
      <c r="A289" t="s">
        <v>2648</v>
      </c>
      <c r="B289" s="9">
        <f>VLOOKUP($A289,referencia!$A$2:$Z$640,7,0)</f>
        <v>3</v>
      </c>
      <c r="C289" s="9" t="str">
        <f>VLOOKUP($A289,referencia!$A$2:$Z$640,8,0)</f>
        <v>Catamarca</v>
      </c>
      <c r="D289" s="9">
        <f>VLOOKUP($A289,referencia!$A$2:$Z$640,19,0)</f>
        <v>2020</v>
      </c>
      <c r="E289" s="9" t="str">
        <f>VLOOKUP($A289,referencia!$A$2:$Z$640,9,0)</f>
        <v>Raúl Jalil</v>
      </c>
      <c r="F289" s="9" t="str">
        <f>VLOOKUP($A289,referencia!$A$2:$Z$640,12,0)</f>
        <v>Frente de Todos</v>
      </c>
      <c r="G289" s="9" t="str">
        <f>VLOOKUP($A289,referencia!$A$2:$Z$640,11,0)</f>
        <v>Susana Peralta</v>
      </c>
      <c r="H289" s="9" t="str">
        <f>VLOOKUP($A289,referencia!$A$2:$Z$640,21,0)</f>
        <v>F</v>
      </c>
      <c r="I289" s="9">
        <f>VLOOKUP($A289,referencia!$A$2:$Z$640,22,0)</f>
        <v>1</v>
      </c>
      <c r="J289" s="9" t="str">
        <f>VLOOKUP($A289,referencia!$A$2:$Z$640,23,0)</f>
        <v>Ministerio De Planificación Y Modernización</v>
      </c>
      <c r="K289" s="9">
        <f>VLOOKUP($A289,referencia!$A$2:$Z$640,24,0)</f>
        <v>0</v>
      </c>
    </row>
    <row r="290" spans="1:11" ht="15.75" customHeight="1">
      <c r="A290" t="s">
        <v>2649</v>
      </c>
      <c r="B290" s="9">
        <f>VLOOKUP($A290,referencia!$A$2:$Z$640,7,0)</f>
        <v>3</v>
      </c>
      <c r="C290" s="9" t="str">
        <f>VLOOKUP($A290,referencia!$A$2:$Z$640,8,0)</f>
        <v>Catamarca</v>
      </c>
      <c r="D290" s="9">
        <f>VLOOKUP($A290,referencia!$A$2:$Z$640,19,0)</f>
        <v>2020</v>
      </c>
      <c r="E290" s="9" t="str">
        <f>VLOOKUP($A290,referencia!$A$2:$Z$640,9,0)</f>
        <v>Raúl Jalil</v>
      </c>
      <c r="F290" s="9" t="str">
        <f>VLOOKUP($A290,referencia!$A$2:$Z$640,12,0)</f>
        <v>Frente de Todos</v>
      </c>
      <c r="G290" s="9" t="str">
        <f>VLOOKUP($A290,referencia!$A$2:$Z$640,11,0)</f>
        <v>Claudia Palladino</v>
      </c>
      <c r="H290" s="9" t="str">
        <f>VLOOKUP($A290,referencia!$A$2:$Z$640,21,0)</f>
        <v>F</v>
      </c>
      <c r="I290" s="9">
        <f>VLOOKUP($A290,referencia!$A$2:$Z$640,22,0)</f>
        <v>1</v>
      </c>
      <c r="J290" s="9" t="str">
        <f>VLOOKUP($A290,referencia!$A$2:$Z$640,23,0)</f>
        <v>Ministerio De Salud</v>
      </c>
      <c r="K290" s="9">
        <f>VLOOKUP($A290,referencia!$A$2:$Z$640,24,0)</f>
        <v>0</v>
      </c>
    </row>
    <row r="291" spans="1:11" ht="15.75" customHeight="1">
      <c r="A291" t="s">
        <v>2650</v>
      </c>
      <c r="B291" s="9">
        <f>VLOOKUP($A291,referencia!$A$2:$Z$640,7,0)</f>
        <v>3</v>
      </c>
      <c r="C291" s="9" t="str">
        <f>VLOOKUP($A291,referencia!$A$2:$Z$640,8,0)</f>
        <v>Catamarca</v>
      </c>
      <c r="D291" s="9">
        <f>VLOOKUP($A291,referencia!$A$2:$Z$640,19,0)</f>
        <v>2020</v>
      </c>
      <c r="E291" s="9" t="str">
        <f>VLOOKUP($A291,referencia!$A$2:$Z$640,9,0)</f>
        <v>Raúl Jalil</v>
      </c>
      <c r="F291" s="9" t="str">
        <f>VLOOKUP($A291,referencia!$A$2:$Z$640,12,0)</f>
        <v>Frente de Todos</v>
      </c>
      <c r="G291" s="9" t="str">
        <f>VLOOKUP($A291,referencia!$A$2:$Z$640,11,0)</f>
        <v>Hernán Martel</v>
      </c>
      <c r="H291" s="9" t="str">
        <f>VLOOKUP($A291,referencia!$A$2:$Z$640,21,0)</f>
        <v>M</v>
      </c>
      <c r="I291" s="9">
        <f>VLOOKUP($A291,referencia!$A$2:$Z$640,22,0)</f>
        <v>0</v>
      </c>
      <c r="J291" s="9" t="str">
        <f>VLOOKUP($A291,referencia!$A$2:$Z$640,23,0)</f>
        <v>Ministerio De Seguridad</v>
      </c>
      <c r="K291" s="9">
        <f>VLOOKUP($A291,referencia!$A$2:$Z$640,24,0)</f>
        <v>0</v>
      </c>
    </row>
    <row r="292" spans="1:11" ht="15.75" customHeight="1">
      <c r="A292" t="s">
        <v>2651</v>
      </c>
      <c r="B292" s="9">
        <f>VLOOKUP($A292,referencia!$A$2:$Z$640,7,0)</f>
        <v>3</v>
      </c>
      <c r="C292" s="9" t="str">
        <f>VLOOKUP($A292,referencia!$A$2:$Z$640,8,0)</f>
        <v>Catamarca</v>
      </c>
      <c r="D292" s="9">
        <f>VLOOKUP($A292,referencia!$A$2:$Z$640,19,0)</f>
        <v>2020</v>
      </c>
      <c r="E292" s="9" t="str">
        <f>VLOOKUP($A292,referencia!$A$2:$Z$640,9,0)</f>
        <v>Raúl Jalil</v>
      </c>
      <c r="F292" s="9" t="str">
        <f>VLOOKUP($A292,referencia!$A$2:$Z$640,12,0)</f>
        <v>Frente de Todos</v>
      </c>
      <c r="G292" s="9" t="str">
        <f>VLOOKUP($A292,referencia!$A$2:$Z$640,11,0)</f>
        <v>Fidel Sáenz</v>
      </c>
      <c r="H292" s="9" t="str">
        <f>VLOOKUP($A292,referencia!$A$2:$Z$640,21,0)</f>
        <v>M</v>
      </c>
      <c r="I292" s="9">
        <f>VLOOKUP($A292,referencia!$A$2:$Z$640,22,0)</f>
        <v>0</v>
      </c>
      <c r="J292" s="9" t="str">
        <f>VLOOKUP($A292,referencia!$A$2:$Z$640,23,0)</f>
        <v>Ministerio De Vivienda Y Urbanización</v>
      </c>
      <c r="K292" s="9">
        <f>VLOOKUP($A292,referencia!$A$2:$Z$640,24,0)</f>
        <v>0</v>
      </c>
    </row>
    <row r="293" spans="1:11" ht="15.75" customHeight="1">
      <c r="A293" t="s">
        <v>1028</v>
      </c>
      <c r="B293" s="9">
        <f>VLOOKUP($A293,referencia!$F$2:$Z$640,2,0)</f>
        <v>4</v>
      </c>
      <c r="C293" s="9" t="str">
        <f>VLOOKUP($A293,referencia!$F$2:$Z$640,3,0)</f>
        <v>Chaco</v>
      </c>
      <c r="D293" s="9">
        <f>VLOOKUP($A293,referencia!$F$2:$Z$640,9,0)</f>
        <v>2015</v>
      </c>
      <c r="E293" s="9" t="str">
        <f>VLOOKUP($A293,referencia!$F$2:$Z$640,4,0)</f>
        <v>Domingo Peppo</v>
      </c>
      <c r="F293" s="9" t="str">
        <f>VLOOKUP($A293,referencia!$F$2:$Z$640,7,0)</f>
        <v>Chaco Merece Más</v>
      </c>
      <c r="G293" s="9" t="str">
        <f>VLOOKUP($A293,referencia!$F$2:$Z$640,6,0)</f>
        <v>Cristian Ocampo</v>
      </c>
      <c r="H293" s="9" t="str">
        <f>VLOOKUP($A293,referencia!$F$2:$Z$640,16,0)</f>
        <v>M</v>
      </c>
      <c r="I293" s="9">
        <f>VLOOKUP($A293,referencia!$F$2:$Z$640,17,0)</f>
        <v>0</v>
      </c>
      <c r="J293" s="9" t="str">
        <f>VLOOKUP($A293,referencia!$F$2:$Z$640,18,0)</f>
        <v>Ministerio de Hacienda y Finanzas Públicas</v>
      </c>
      <c r="K293" s="9">
        <f>VLOOKUP($A293,referencia!$F$2:$Z$640,19,0)</f>
        <v>0</v>
      </c>
    </row>
    <row r="294" spans="1:11" ht="15.75" customHeight="1">
      <c r="A294" t="s">
        <v>1023</v>
      </c>
      <c r="B294" s="9">
        <f>VLOOKUP($A294,referencia!$F$2:$Z$640,2,0)</f>
        <v>4</v>
      </c>
      <c r="C294" s="9" t="str">
        <f>VLOOKUP($A294,referencia!$F$2:$Z$640,3,0)</f>
        <v>Chaco</v>
      </c>
      <c r="D294" s="9">
        <f>VLOOKUP($A294,referencia!$F$2:$Z$640,9,0)</f>
        <v>2015</v>
      </c>
      <c r="E294" s="9" t="str">
        <f>VLOOKUP($A294,referencia!$F$2:$Z$640,4,0)</f>
        <v>Domingo Peppo</v>
      </c>
      <c r="F294" s="9" t="str">
        <f>VLOOKUP($A294,referencia!$F$2:$Z$640,7,0)</f>
        <v>Chaco Merece Más</v>
      </c>
      <c r="G294" s="9" t="str">
        <f>VLOOKUP($A294,referencia!$F$2:$Z$640,6,0)</f>
        <v>Daniel Oscar Farías</v>
      </c>
      <c r="H294" s="9" t="str">
        <f>VLOOKUP($A294,referencia!$F$2:$Z$640,16,0)</f>
        <v>M</v>
      </c>
      <c r="I294" s="9">
        <f>VLOOKUP($A294,referencia!$F$2:$Z$640,17,0)</f>
        <v>0</v>
      </c>
      <c r="J294" s="9" t="str">
        <f>VLOOKUP($A294,referencia!$F$2:$Z$640,18,0)</f>
        <v>Ministerio de Educación, Cultura, Ciencia y Tecnología</v>
      </c>
      <c r="K294" s="9">
        <f>VLOOKUP($A294,referencia!$F$2:$Z$640,19,0)</f>
        <v>1</v>
      </c>
    </row>
    <row r="295" spans="1:11" ht="15.75" customHeight="1">
      <c r="A295" t="s">
        <v>1026</v>
      </c>
      <c r="B295" s="9">
        <f>VLOOKUP($A295,referencia!$F$2:$Z$640,2,0)</f>
        <v>4</v>
      </c>
      <c r="C295" s="9" t="str">
        <f>VLOOKUP($A295,referencia!$F$2:$Z$640,3,0)</f>
        <v>Chaco</v>
      </c>
      <c r="D295" s="9">
        <f>VLOOKUP($A295,referencia!$F$2:$Z$640,9,0)</f>
        <v>2015</v>
      </c>
      <c r="E295" s="9" t="str">
        <f>VLOOKUP($A295,referencia!$F$2:$Z$640,4,0)</f>
        <v>Domingo Peppo</v>
      </c>
      <c r="F295" s="9" t="str">
        <f>VLOOKUP($A295,referencia!$F$2:$Z$640,7,0)</f>
        <v>Chaco Merece Más</v>
      </c>
      <c r="G295" s="9" t="str">
        <f>VLOOKUP($A295,referencia!$F$2:$Z$640,6,0)</f>
        <v>Gabriel Tortarolo</v>
      </c>
      <c r="H295" s="9" t="str">
        <f>VLOOKUP($A295,referencia!$F$2:$Z$640,16,0)</f>
        <v>M</v>
      </c>
      <c r="I295" s="9">
        <f>VLOOKUP($A295,referencia!$F$2:$Z$640,17,0)</f>
        <v>0</v>
      </c>
      <c r="J295" s="9" t="str">
        <f>VLOOKUP($A295,referencia!$F$2:$Z$640,18,0)</f>
        <v>Ministerio de Producción</v>
      </c>
      <c r="K295" s="9">
        <f>VLOOKUP($A295,referencia!$F$2:$Z$640,19,0)</f>
        <v>1</v>
      </c>
    </row>
    <row r="296" spans="1:11" ht="15.75" customHeight="1">
      <c r="A296" t="s">
        <v>1030</v>
      </c>
      <c r="B296" s="9">
        <f>VLOOKUP($A296,referencia!$F$2:$Z$640,2,0)</f>
        <v>4</v>
      </c>
      <c r="C296" s="9" t="str">
        <f>VLOOKUP($A296,referencia!$F$2:$Z$640,3,0)</f>
        <v>Chaco</v>
      </c>
      <c r="D296" s="9">
        <f>VLOOKUP($A296,referencia!$F$2:$Z$640,9,0)</f>
        <v>2015</v>
      </c>
      <c r="E296" s="9" t="str">
        <f>VLOOKUP($A296,referencia!$F$2:$Z$640,4,0)</f>
        <v>Domingo Peppo</v>
      </c>
      <c r="F296" s="9" t="str">
        <f>VLOOKUP($A296,referencia!$F$2:$Z$640,7,0)</f>
        <v>Chaco Merece Más</v>
      </c>
      <c r="G296" s="9" t="str">
        <f>VLOOKUP($A296,referencia!$F$2:$Z$640,6,0)</f>
        <v>Guillermo Monzón</v>
      </c>
      <c r="H296" s="9" t="str">
        <f>VLOOKUP($A296,referencia!$F$2:$Z$640,16,0)</f>
        <v>M</v>
      </c>
      <c r="I296" s="9">
        <f>VLOOKUP($A296,referencia!$F$2:$Z$640,17,0)</f>
        <v>0</v>
      </c>
      <c r="J296" s="9" t="str">
        <f>VLOOKUP($A296,referencia!$F$2:$Z$640,18,0)</f>
        <v>Ministerio de Desarrollo Urbano y Ordenamiento Territorial</v>
      </c>
      <c r="K296" s="9">
        <f>VLOOKUP($A296,referencia!$F$2:$Z$640,19,0)</f>
        <v>0</v>
      </c>
    </row>
    <row r="297" spans="1:11" ht="15.75" customHeight="1">
      <c r="A297" t="s">
        <v>1029</v>
      </c>
      <c r="B297" s="9">
        <f>VLOOKUP($A297,referencia!$F$2:$Z$640,2,0)</f>
        <v>4</v>
      </c>
      <c r="C297" s="9" t="str">
        <f>VLOOKUP($A297,referencia!$F$2:$Z$640,3,0)</f>
        <v>Chaco</v>
      </c>
      <c r="D297" s="9">
        <f>VLOOKUP($A297,referencia!$F$2:$Z$640,9,0)</f>
        <v>2015</v>
      </c>
      <c r="E297" s="9" t="str">
        <f>VLOOKUP($A297,referencia!$F$2:$Z$640,4,0)</f>
        <v>Domingo Peppo</v>
      </c>
      <c r="F297" s="9" t="str">
        <f>VLOOKUP($A297,referencia!$F$2:$Z$640,7,0)</f>
        <v>Chaco Merece Más</v>
      </c>
      <c r="G297" s="9" t="str">
        <f>VLOOKUP($A297,referencia!$F$2:$Z$640,6,0)</f>
        <v>Gustavo Rubén Ferrer</v>
      </c>
      <c r="H297" s="9" t="str">
        <f>VLOOKUP($A297,referencia!$F$2:$Z$640,16,0)</f>
        <v>M</v>
      </c>
      <c r="I297" s="9">
        <f>VLOOKUP($A297,referencia!$F$2:$Z$640,17,0)</f>
        <v>0</v>
      </c>
      <c r="J297" s="9" t="str">
        <f>VLOOKUP($A297,referencia!$F$2:$Z$640,18,0)</f>
        <v>Ministerio de Industria, Comercio y Servicios</v>
      </c>
      <c r="K297" s="9">
        <f>VLOOKUP($A297,referencia!$F$2:$Z$640,19,0)</f>
        <v>0</v>
      </c>
    </row>
    <row r="298" spans="1:11" ht="15.75" customHeight="1">
      <c r="A298" t="s">
        <v>1033</v>
      </c>
      <c r="B298" s="9">
        <f>VLOOKUP($A298,referencia!$F$2:$Z$640,2,0)</f>
        <v>4</v>
      </c>
      <c r="C298" s="9" t="str">
        <f>VLOOKUP($A298,referencia!$F$2:$Z$640,3,0)</f>
        <v>Chaco</v>
      </c>
      <c r="D298" s="9">
        <f>VLOOKUP($A298,referencia!$F$2:$Z$640,9,0)</f>
        <v>2015</v>
      </c>
      <c r="E298" s="9" t="str">
        <f>VLOOKUP($A298,referencia!$F$2:$Z$640,4,0)</f>
        <v>Domingo Peppo</v>
      </c>
      <c r="F298" s="9" t="str">
        <f>VLOOKUP($A298,referencia!$F$2:$Z$640,7,0)</f>
        <v>Chaco Merece Más</v>
      </c>
      <c r="G298" s="9" t="str">
        <f>VLOOKUP($A298,referencia!$F$2:$Z$640,6,0)</f>
        <v>Horacio Rey</v>
      </c>
      <c r="H298" s="9" t="str">
        <f>VLOOKUP($A298,referencia!$F$2:$Z$640,16,0)</f>
        <v>M</v>
      </c>
      <c r="I298" s="9">
        <f>VLOOKUP($A298,referencia!$F$2:$Z$640,17,0)</f>
        <v>0</v>
      </c>
      <c r="J298" s="9" t="str">
        <f>VLOOKUP($A298,referencia!$F$2:$Z$640,18,0)</f>
        <v>Secretaría General de Gobierno y Coordinación</v>
      </c>
      <c r="K298" s="9">
        <f>VLOOKUP($A298,referencia!$F$2:$Z$640,19,0)</f>
        <v>0</v>
      </c>
    </row>
    <row r="299" spans="1:11" ht="15.75" customHeight="1">
      <c r="A299" t="s">
        <v>1024</v>
      </c>
      <c r="B299" s="9">
        <f>VLOOKUP($A299,referencia!$F$2:$Z$640,2,0)</f>
        <v>4</v>
      </c>
      <c r="C299" s="9" t="str">
        <f>VLOOKUP($A299,referencia!$F$2:$Z$640,3,0)</f>
        <v>Chaco</v>
      </c>
      <c r="D299" s="9">
        <f>VLOOKUP($A299,referencia!$F$2:$Z$640,9,0)</f>
        <v>2015</v>
      </c>
      <c r="E299" s="9" t="str">
        <f>VLOOKUP($A299,referencia!$F$2:$Z$640,4,0)</f>
        <v>Domingo Peppo</v>
      </c>
      <c r="F299" s="9" t="str">
        <f>VLOOKUP($A299,referencia!$F$2:$Z$640,7,0)</f>
        <v>Chaco Merece Más</v>
      </c>
      <c r="G299" s="9" t="str">
        <f>VLOOKUP($A299,referencia!$F$2:$Z$640,6,0)</f>
        <v>Humberto Fabián Echezarreta</v>
      </c>
      <c r="H299" s="9" t="str">
        <f>VLOOKUP($A299,referencia!$F$2:$Z$640,16,0)</f>
        <v>M</v>
      </c>
      <c r="I299" s="9">
        <f>VLOOKUP($A299,referencia!$F$2:$Z$640,17,0)</f>
        <v>0</v>
      </c>
      <c r="J299" s="9" t="str">
        <f>VLOOKUP($A299,referencia!$F$2:$Z$640,18,0)</f>
        <v>Ministerio de Infraestructura y Sevicios Públicos</v>
      </c>
      <c r="K299" s="9">
        <f>VLOOKUP($A299,referencia!$F$2:$Z$640,19,0)</f>
        <v>0</v>
      </c>
    </row>
    <row r="300" spans="1:11" ht="15.75" customHeight="1">
      <c r="A300" t="s">
        <v>1022</v>
      </c>
      <c r="B300" s="9">
        <f>VLOOKUP($A300,referencia!$F$2:$Z$640,2,0)</f>
        <v>4</v>
      </c>
      <c r="C300" s="9" t="str">
        <f>VLOOKUP($A300,referencia!$F$2:$Z$640,3,0)</f>
        <v>Chaco</v>
      </c>
      <c r="D300" s="9">
        <f>VLOOKUP($A300,referencia!$F$2:$Z$640,9,0)</f>
        <v>2015</v>
      </c>
      <c r="E300" s="9" t="str">
        <f>VLOOKUP($A300,referencia!$F$2:$Z$640,4,0)</f>
        <v>Domingo Peppo</v>
      </c>
      <c r="F300" s="9" t="str">
        <f>VLOOKUP($A300,referencia!$F$2:$Z$640,7,0)</f>
        <v>Chaco Merece Más</v>
      </c>
      <c r="G300" s="9" t="str">
        <f>VLOOKUP($A300,referencia!$F$2:$Z$640,6,0)</f>
        <v>Juan José Bergia</v>
      </c>
      <c r="H300" s="9" t="str">
        <f>VLOOKUP($A300,referencia!$F$2:$Z$640,16,0)</f>
        <v>M</v>
      </c>
      <c r="I300" s="9">
        <f>VLOOKUP($A300,referencia!$F$2:$Z$640,17,0)</f>
        <v>0</v>
      </c>
      <c r="J300" s="9" t="str">
        <f>VLOOKUP($A300,referencia!$F$2:$Z$640,18,0)</f>
        <v>Ministerio de Gobierno, Justicia y Relación con la Comunidad</v>
      </c>
      <c r="K300" s="9">
        <f>VLOOKUP($A300,referencia!$F$2:$Z$640,19,0)</f>
        <v>1</v>
      </c>
    </row>
    <row r="301" spans="1:11" ht="15.75" customHeight="1">
      <c r="A301" t="s">
        <v>1027</v>
      </c>
      <c r="B301" s="9">
        <f>VLOOKUP($A301,referencia!$F$2:$Z$640,2,0)</f>
        <v>4</v>
      </c>
      <c r="C301" s="9" t="str">
        <f>VLOOKUP($A301,referencia!$F$2:$Z$640,3,0)</f>
        <v>Chaco</v>
      </c>
      <c r="D301" s="9">
        <f>VLOOKUP($A301,referencia!$F$2:$Z$640,9,0)</f>
        <v>2015</v>
      </c>
      <c r="E301" s="9" t="str">
        <f>VLOOKUP($A301,referencia!$F$2:$Z$640,4,0)</f>
        <v>Domingo Peppo</v>
      </c>
      <c r="F301" s="9" t="str">
        <f>VLOOKUP($A301,referencia!$F$2:$Z$640,7,0)</f>
        <v>Chaco Merece Más</v>
      </c>
      <c r="G301" s="9" t="str">
        <f>VLOOKUP($A301,referencia!$F$2:$Z$640,6,0)</f>
        <v>Luis Alberto Gómez Samela</v>
      </c>
      <c r="H301" s="9" t="str">
        <f>VLOOKUP($A301,referencia!$F$2:$Z$640,16,0)</f>
        <v>M</v>
      </c>
      <c r="I301" s="9">
        <f>VLOOKUP($A301,referencia!$F$2:$Z$640,17,0)</f>
        <v>0</v>
      </c>
      <c r="J301" s="9" t="str">
        <f>VLOOKUP($A301,referencia!$F$2:$Z$640,18,0)</f>
        <v>Ministerio de Salud</v>
      </c>
      <c r="K301" s="9">
        <f>VLOOKUP($A301,referencia!$F$2:$Z$640,19,0)</f>
        <v>1</v>
      </c>
    </row>
    <row r="302" spans="1:11" ht="15.75" customHeight="1">
      <c r="A302" t="s">
        <v>1031</v>
      </c>
      <c r="B302" s="9">
        <f>VLOOKUP($A302,referencia!$F$2:$Z$640,2,0)</f>
        <v>4</v>
      </c>
      <c r="C302" s="9" t="str">
        <f>VLOOKUP($A302,referencia!$F$2:$Z$640,3,0)</f>
        <v>Chaco</v>
      </c>
      <c r="D302" s="9">
        <f>VLOOKUP($A302,referencia!$F$2:$Z$640,9,0)</f>
        <v>2015</v>
      </c>
      <c r="E302" s="9" t="str">
        <f>VLOOKUP($A302,referencia!$F$2:$Z$640,4,0)</f>
        <v>Domingo Peppo</v>
      </c>
      <c r="F302" s="9" t="str">
        <f>VLOOKUP($A302,referencia!$F$2:$Z$640,7,0)</f>
        <v>Chaco Merece Más</v>
      </c>
      <c r="G302" s="9" t="str">
        <f>VLOOKUP($A302,referencia!$F$2:$Z$640,6,0)</f>
        <v>María Elina Serrano</v>
      </c>
      <c r="H302" s="9" t="str">
        <f>VLOOKUP($A302,referencia!$F$2:$Z$640,16,0)</f>
        <v>F</v>
      </c>
      <c r="I302" s="9">
        <f>VLOOKUP($A302,referencia!$F$2:$Z$640,17,0)</f>
        <v>1</v>
      </c>
      <c r="J302" s="9" t="str">
        <f>VLOOKUP($A302,referencia!$F$2:$Z$640,18,0)</f>
        <v>Ministerio de Planificación, Ambiente e Innovación Tecnológica</v>
      </c>
      <c r="K302" s="9">
        <f>VLOOKUP($A302,referencia!$F$2:$Z$640,19,0)</f>
        <v>0</v>
      </c>
    </row>
    <row r="303" spans="1:11" ht="15.75" customHeight="1">
      <c r="A303" t="s">
        <v>1032</v>
      </c>
      <c r="B303" s="9">
        <f>VLOOKUP($A303,referencia!$F$2:$Z$640,2,0)</f>
        <v>4</v>
      </c>
      <c r="C303" s="9" t="str">
        <f>VLOOKUP($A303,referencia!$F$2:$Z$640,3,0)</f>
        <v>Chaco</v>
      </c>
      <c r="D303" s="9">
        <f>VLOOKUP($A303,referencia!$F$2:$Z$640,9,0)</f>
        <v>2015</v>
      </c>
      <c r="E303" s="9" t="str">
        <f>VLOOKUP($A303,referencia!$F$2:$Z$640,4,0)</f>
        <v>Domingo Peppo</v>
      </c>
      <c r="F303" s="9" t="str">
        <f>VLOOKUP($A303,referencia!$F$2:$Z$640,7,0)</f>
        <v>Chaco Merece Más</v>
      </c>
      <c r="G303" s="9" t="str">
        <f>VLOOKUP($A303,referencia!$F$2:$Z$640,6,0)</f>
        <v>Martín Nievas</v>
      </c>
      <c r="H303" s="9" t="str">
        <f>VLOOKUP($A303,referencia!$F$2:$Z$640,16,0)</f>
        <v>M</v>
      </c>
      <c r="I303" s="9">
        <f>VLOOKUP($A303,referencia!$F$2:$Z$640,17,0)</f>
        <v>0</v>
      </c>
      <c r="J303" s="9" t="str">
        <f>VLOOKUP($A303,referencia!$F$2:$Z$640,18,0)</f>
        <v>Ministerio de Seguridad Pública</v>
      </c>
      <c r="K303" s="9">
        <f>VLOOKUP($A303,referencia!$F$2:$Z$640,19,0)</f>
        <v>1</v>
      </c>
    </row>
    <row r="304" spans="1:11" ht="15.75" customHeight="1">
      <c r="A304" t="s">
        <v>1025</v>
      </c>
      <c r="B304" s="9">
        <f>VLOOKUP($A304,referencia!$F$2:$Z$640,2,0)</f>
        <v>4</v>
      </c>
      <c r="C304" s="9" t="str">
        <f>VLOOKUP($A304,referencia!$F$2:$Z$640,3,0)</f>
        <v>Chaco</v>
      </c>
      <c r="D304" s="9">
        <f>VLOOKUP($A304,referencia!$F$2:$Z$640,9,0)</f>
        <v>2015</v>
      </c>
      <c r="E304" s="9" t="str">
        <f>VLOOKUP($A304,referencia!$F$2:$Z$640,4,0)</f>
        <v>Domingo Peppo</v>
      </c>
      <c r="F304" s="9" t="str">
        <f>VLOOKUP($A304,referencia!$F$2:$Z$640,7,0)</f>
        <v>Chaco Merece Más</v>
      </c>
      <c r="G304" s="9" t="str">
        <f>VLOOKUP($A304,referencia!$F$2:$Z$640,6,0)</f>
        <v>Roberto Acosta</v>
      </c>
      <c r="H304" s="9" t="str">
        <f>VLOOKUP($A304,referencia!$F$2:$Z$640,16,0)</f>
        <v>M</v>
      </c>
      <c r="I304" s="9">
        <f>VLOOKUP($A304,referencia!$F$2:$Z$640,17,0)</f>
        <v>0</v>
      </c>
      <c r="J304" s="9" t="str">
        <f>VLOOKUP($A304,referencia!$F$2:$Z$640,18,0)</f>
        <v>Ministerio de Desarrollo Social</v>
      </c>
      <c r="K304" s="9">
        <f>VLOOKUP($A304,referencia!$F$2:$Z$640,19,0)</f>
        <v>1</v>
      </c>
    </row>
    <row r="305" spans="1:11" ht="15.75" customHeight="1">
      <c r="A305" t="s">
        <v>1567</v>
      </c>
      <c r="B305" s="9">
        <f>VLOOKUP($A305,referencia!$E$2:$Z$640,3,0)</f>
        <v>4</v>
      </c>
      <c r="C305" s="9" t="str">
        <f>VLOOKUP($A305,referencia!$E$2:$Z$640,4,0)</f>
        <v>Chaco</v>
      </c>
      <c r="D305" s="9">
        <f>VLOOKUP($A305,referencia!$E$2:$Z$640,11,0)</f>
        <v>2016</v>
      </c>
      <c r="E305" s="9" t="str">
        <f>VLOOKUP($A305,referencia!$E$2:$Z$640,5,0)</f>
        <v>Domingo Peppo</v>
      </c>
      <c r="F305" s="9" t="str">
        <f>VLOOKUP($A305,referencia!$E$2:$Z$640,8,0)</f>
        <v>Chaco Merece Más</v>
      </c>
      <c r="G305" s="9" t="str">
        <f>VLOOKUP($A305,referencia!$E$2:$Z$640,7,0)</f>
        <v>Juan José Bergia</v>
      </c>
      <c r="H305" s="9" t="str">
        <f>VLOOKUP($A305,referencia!$E$2:$Z$640,17,0)</f>
        <v>M</v>
      </c>
      <c r="I305" s="9">
        <f>VLOOKUP($A305,referencia!$E$2:$Z$640,18,0)</f>
        <v>0</v>
      </c>
      <c r="J305" s="9" t="str">
        <f>VLOOKUP($A305,referencia!$E$2:$Z$640,19,0)</f>
        <v>Ministerio de Gobierno, Justicia y Relación con la Comunidad</v>
      </c>
      <c r="K305" s="9">
        <f>VLOOKUP($A305,referencia!$E$2:$Z$640,20,0)</f>
        <v>1</v>
      </c>
    </row>
    <row r="306" spans="1:11" ht="15.75" customHeight="1">
      <c r="A306" t="s">
        <v>1568</v>
      </c>
      <c r="B306" s="9">
        <f>VLOOKUP($A306,referencia!$E$2:$Z$640,3,0)</f>
        <v>4</v>
      </c>
      <c r="C306" s="9" t="str">
        <f>VLOOKUP($A306,referencia!$E$2:$Z$640,4,0)</f>
        <v>Chaco</v>
      </c>
      <c r="D306" s="9">
        <f>VLOOKUP($A306,referencia!$E$2:$Z$640,11,0)</f>
        <v>2016</v>
      </c>
      <c r="E306" s="9" t="str">
        <f>VLOOKUP($A306,referencia!$E$2:$Z$640,5,0)</f>
        <v>Domingo Peppo</v>
      </c>
      <c r="F306" s="9" t="str">
        <f>VLOOKUP($A306,referencia!$E$2:$Z$640,8,0)</f>
        <v>Chaco Merece Más</v>
      </c>
      <c r="G306" s="9" t="str">
        <f>VLOOKUP($A306,referencia!$E$2:$Z$640,7,0)</f>
        <v>Daniel Oscar Farías</v>
      </c>
      <c r="H306" s="9" t="str">
        <f>VLOOKUP($A306,referencia!$E$2:$Z$640,17,0)</f>
        <v>M</v>
      </c>
      <c r="I306" s="9">
        <f>VLOOKUP($A306,referencia!$E$2:$Z$640,18,0)</f>
        <v>0</v>
      </c>
      <c r="J306" s="9" t="str">
        <f>VLOOKUP($A306,referencia!$E$2:$Z$640,19,0)</f>
        <v>Ministerio de Educación, Cultura, Ciencia y Tecnología</v>
      </c>
      <c r="K306" s="9">
        <f>VLOOKUP($A306,referencia!$E$2:$Z$640,20,0)</f>
        <v>1</v>
      </c>
    </row>
    <row r="307" spans="1:11" ht="15.75" customHeight="1">
      <c r="A307" t="s">
        <v>1569</v>
      </c>
      <c r="B307" s="9">
        <f>VLOOKUP($A307,referencia!$E$2:$Z$640,3,0)</f>
        <v>4</v>
      </c>
      <c r="C307" s="9" t="str">
        <f>VLOOKUP($A307,referencia!$E$2:$Z$640,4,0)</f>
        <v>Chaco</v>
      </c>
      <c r="D307" s="9">
        <f>VLOOKUP($A307,referencia!$E$2:$Z$640,11,0)</f>
        <v>2016</v>
      </c>
      <c r="E307" s="9" t="str">
        <f>VLOOKUP($A307,referencia!$E$2:$Z$640,5,0)</f>
        <v>Domingo Peppo</v>
      </c>
      <c r="F307" s="9" t="str">
        <f>VLOOKUP($A307,referencia!$E$2:$Z$640,8,0)</f>
        <v>Chaco Merece Más</v>
      </c>
      <c r="G307" s="9" t="str">
        <f>VLOOKUP($A307,referencia!$E$2:$Z$640,7,0)</f>
        <v>Humberto Fabián Echezarreta</v>
      </c>
      <c r="H307" s="9" t="str">
        <f>VLOOKUP($A307,referencia!$E$2:$Z$640,17,0)</f>
        <v>M</v>
      </c>
      <c r="I307" s="9">
        <f>VLOOKUP($A307,referencia!$E$2:$Z$640,18,0)</f>
        <v>0</v>
      </c>
      <c r="J307" s="9" t="str">
        <f>VLOOKUP($A307,referencia!$E$2:$Z$640,19,0)</f>
        <v>Ministerio de Infraestructura y Sevicios Públicos</v>
      </c>
      <c r="K307" s="9">
        <f>VLOOKUP($A307,referencia!$E$2:$Z$640,20,0)</f>
        <v>0</v>
      </c>
    </row>
    <row r="308" spans="1:11" ht="15.75" customHeight="1">
      <c r="A308" t="s">
        <v>1570</v>
      </c>
      <c r="B308" s="9">
        <f>VLOOKUP($A308,referencia!$E$2:$Z$640,3,0)</f>
        <v>4</v>
      </c>
      <c r="C308" s="9" t="str">
        <f>VLOOKUP($A308,referencia!$E$2:$Z$640,4,0)</f>
        <v>Chaco</v>
      </c>
      <c r="D308" s="9">
        <f>VLOOKUP($A308,referencia!$E$2:$Z$640,11,0)</f>
        <v>2016</v>
      </c>
      <c r="E308" s="9" t="str">
        <f>VLOOKUP($A308,referencia!$E$2:$Z$640,5,0)</f>
        <v>Domingo Peppo</v>
      </c>
      <c r="F308" s="9" t="str">
        <f>VLOOKUP($A308,referencia!$E$2:$Z$640,8,0)</f>
        <v>Chaco Merece Más</v>
      </c>
      <c r="G308" s="9" t="str">
        <f>VLOOKUP($A308,referencia!$E$2:$Z$640,7,0)</f>
        <v>Roberto Acosta</v>
      </c>
      <c r="H308" s="9" t="str">
        <f>VLOOKUP($A308,referencia!$E$2:$Z$640,17,0)</f>
        <v>M</v>
      </c>
      <c r="I308" s="9">
        <f>VLOOKUP($A308,referencia!$E$2:$Z$640,18,0)</f>
        <v>0</v>
      </c>
      <c r="J308" s="9" t="str">
        <f>VLOOKUP($A308,referencia!$E$2:$Z$640,19,0)</f>
        <v>Ministerio de Desarrollo Social</v>
      </c>
      <c r="K308" s="9">
        <f>VLOOKUP($A308,referencia!$E$2:$Z$640,20,0)</f>
        <v>1</v>
      </c>
    </row>
    <row r="309" spans="1:11" ht="15.75" customHeight="1">
      <c r="A309" t="s">
        <v>1571</v>
      </c>
      <c r="B309" s="9">
        <f>VLOOKUP($A309,referencia!$E$2:$Z$640,3,0)</f>
        <v>4</v>
      </c>
      <c r="C309" s="9" t="str">
        <f>VLOOKUP($A309,referencia!$E$2:$Z$640,4,0)</f>
        <v>Chaco</v>
      </c>
      <c r="D309" s="9">
        <f>VLOOKUP($A309,referencia!$E$2:$Z$640,11,0)</f>
        <v>2016</v>
      </c>
      <c r="E309" s="9" t="str">
        <f>VLOOKUP($A309,referencia!$E$2:$Z$640,5,0)</f>
        <v>Domingo Peppo</v>
      </c>
      <c r="F309" s="9" t="str">
        <f>VLOOKUP($A309,referencia!$E$2:$Z$640,8,0)</f>
        <v>Chaco Merece Más</v>
      </c>
      <c r="G309" s="9" t="str">
        <f>VLOOKUP($A309,referencia!$E$2:$Z$640,7,0)</f>
        <v>Gabriel Tortarolo</v>
      </c>
      <c r="H309" s="9" t="str">
        <f>VLOOKUP($A309,referencia!$E$2:$Z$640,17,0)</f>
        <v>M</v>
      </c>
      <c r="I309" s="9">
        <f>VLOOKUP($A309,referencia!$E$2:$Z$640,18,0)</f>
        <v>0</v>
      </c>
      <c r="J309" s="9" t="str">
        <f>VLOOKUP($A309,referencia!$E$2:$Z$640,19,0)</f>
        <v>Ministerio de Producción</v>
      </c>
      <c r="K309" s="9">
        <f>VLOOKUP($A309,referencia!$E$2:$Z$640,20,0)</f>
        <v>1</v>
      </c>
    </row>
    <row r="310" spans="1:11" ht="15.75" customHeight="1">
      <c r="A310" t="s">
        <v>1572</v>
      </c>
      <c r="B310" s="9">
        <f>VLOOKUP($A310,referencia!$E$2:$Z$640,3,0)</f>
        <v>4</v>
      </c>
      <c r="C310" s="9" t="str">
        <f>VLOOKUP($A310,referencia!$E$2:$Z$640,4,0)</f>
        <v>Chaco</v>
      </c>
      <c r="D310" s="9">
        <f>VLOOKUP($A310,referencia!$E$2:$Z$640,11,0)</f>
        <v>2016</v>
      </c>
      <c r="E310" s="9" t="str">
        <f>VLOOKUP($A310,referencia!$E$2:$Z$640,5,0)</f>
        <v>Domingo Peppo</v>
      </c>
      <c r="F310" s="9" t="str">
        <f>VLOOKUP($A310,referencia!$E$2:$Z$640,8,0)</f>
        <v>Chaco Merece Más</v>
      </c>
      <c r="G310" s="9" t="str">
        <f>VLOOKUP($A310,referencia!$E$2:$Z$640,7,0)</f>
        <v>Luis Alberto Gómez Samela</v>
      </c>
      <c r="H310" s="9" t="str">
        <f>VLOOKUP($A310,referencia!$E$2:$Z$640,17,0)</f>
        <v>M</v>
      </c>
      <c r="I310" s="9">
        <f>VLOOKUP($A310,referencia!$E$2:$Z$640,18,0)</f>
        <v>0</v>
      </c>
      <c r="J310" s="9" t="str">
        <f>VLOOKUP($A310,referencia!$E$2:$Z$640,19,0)</f>
        <v>Ministerio de Salud</v>
      </c>
      <c r="K310" s="9">
        <f>VLOOKUP($A310,referencia!$E$2:$Z$640,20,0)</f>
        <v>1</v>
      </c>
    </row>
    <row r="311" spans="1:11" ht="15.75" customHeight="1">
      <c r="A311" t="s">
        <v>1573</v>
      </c>
      <c r="B311" s="9">
        <f>VLOOKUP($A311,referencia!$E$2:$Z$640,3,0)</f>
        <v>4</v>
      </c>
      <c r="C311" s="9" t="str">
        <f>VLOOKUP($A311,referencia!$E$2:$Z$640,4,0)</f>
        <v>Chaco</v>
      </c>
      <c r="D311" s="9">
        <f>VLOOKUP($A311,referencia!$E$2:$Z$640,11,0)</f>
        <v>2016</v>
      </c>
      <c r="E311" s="9" t="str">
        <f>VLOOKUP($A311,referencia!$E$2:$Z$640,5,0)</f>
        <v>Domingo Peppo</v>
      </c>
      <c r="F311" s="9" t="str">
        <f>VLOOKUP($A311,referencia!$E$2:$Z$640,8,0)</f>
        <v>Chaco Merece Más</v>
      </c>
      <c r="G311" s="9" t="str">
        <f>VLOOKUP($A311,referencia!$E$2:$Z$640,7,0)</f>
        <v>Cristian Ocampo</v>
      </c>
      <c r="H311" s="9" t="str">
        <f>VLOOKUP($A311,referencia!$E$2:$Z$640,17,0)</f>
        <v>M</v>
      </c>
      <c r="I311" s="9">
        <f>VLOOKUP($A311,referencia!$E$2:$Z$640,18,0)</f>
        <v>0</v>
      </c>
      <c r="J311" s="9" t="str">
        <f>VLOOKUP($A311,referencia!$E$2:$Z$640,19,0)</f>
        <v>Ministerio de Hacienda y Finanzas Públicas</v>
      </c>
      <c r="K311" s="9">
        <f>VLOOKUP($A311,referencia!$E$2:$Z$640,20,0)</f>
        <v>0</v>
      </c>
    </row>
    <row r="312" spans="1:11" ht="15.75" customHeight="1">
      <c r="A312" t="s">
        <v>1574</v>
      </c>
      <c r="B312" s="9">
        <f>VLOOKUP($A312,referencia!$E$2:$Z$640,3,0)</f>
        <v>4</v>
      </c>
      <c r="C312" s="9" t="str">
        <f>VLOOKUP($A312,referencia!$E$2:$Z$640,4,0)</f>
        <v>Chaco</v>
      </c>
      <c r="D312" s="9">
        <f>VLOOKUP($A312,referencia!$E$2:$Z$640,11,0)</f>
        <v>2016</v>
      </c>
      <c r="E312" s="9" t="str">
        <f>VLOOKUP($A312,referencia!$E$2:$Z$640,5,0)</f>
        <v>Domingo Peppo</v>
      </c>
      <c r="F312" s="9" t="str">
        <f>VLOOKUP($A312,referencia!$E$2:$Z$640,8,0)</f>
        <v>Chaco Merece Más</v>
      </c>
      <c r="G312" s="9" t="str">
        <f>VLOOKUP($A312,referencia!$E$2:$Z$640,7,0)</f>
        <v>Gustavo Rubén Ferrer</v>
      </c>
      <c r="H312" s="9" t="str">
        <f>VLOOKUP($A312,referencia!$E$2:$Z$640,17,0)</f>
        <v>M</v>
      </c>
      <c r="I312" s="9">
        <f>VLOOKUP($A312,referencia!$E$2:$Z$640,18,0)</f>
        <v>0</v>
      </c>
      <c r="J312" s="9" t="str">
        <f>VLOOKUP($A312,referencia!$E$2:$Z$640,19,0)</f>
        <v>Ministerio de Industria, Comercio y Servicios</v>
      </c>
      <c r="K312" s="9">
        <f>VLOOKUP($A312,referencia!$E$2:$Z$640,20,0)</f>
        <v>0</v>
      </c>
    </row>
    <row r="313" spans="1:11" ht="15.75" customHeight="1">
      <c r="A313" t="s">
        <v>1575</v>
      </c>
      <c r="B313" s="9">
        <f>VLOOKUP($A313,referencia!$E$2:$Z$640,3,0)</f>
        <v>4</v>
      </c>
      <c r="C313" s="9" t="str">
        <f>VLOOKUP($A313,referencia!$E$2:$Z$640,4,0)</f>
        <v>Chaco</v>
      </c>
      <c r="D313" s="9">
        <f>VLOOKUP($A313,referencia!$E$2:$Z$640,11,0)</f>
        <v>2016</v>
      </c>
      <c r="E313" s="9" t="str">
        <f>VLOOKUP($A313,referencia!$E$2:$Z$640,5,0)</f>
        <v>Domingo Peppo</v>
      </c>
      <c r="F313" s="9" t="str">
        <f>VLOOKUP($A313,referencia!$E$2:$Z$640,8,0)</f>
        <v>Chaco Merece Más</v>
      </c>
      <c r="G313" s="9" t="str">
        <f>VLOOKUP($A313,referencia!$E$2:$Z$640,7,0)</f>
        <v>Guillermo Monzón</v>
      </c>
      <c r="H313" s="9" t="str">
        <f>VLOOKUP($A313,referencia!$E$2:$Z$640,17,0)</f>
        <v>M</v>
      </c>
      <c r="I313" s="9">
        <f>VLOOKUP($A313,referencia!$E$2:$Z$640,18,0)</f>
        <v>0</v>
      </c>
      <c r="J313" s="9" t="str">
        <f>VLOOKUP($A313,referencia!$E$2:$Z$640,19,0)</f>
        <v>Ministerio de Desarrollo Urbano y Ordenamiento Territorial</v>
      </c>
      <c r="K313" s="9">
        <f>VLOOKUP($A313,referencia!$E$2:$Z$640,20,0)</f>
        <v>0</v>
      </c>
    </row>
    <row r="314" spans="1:11" ht="15.75" customHeight="1">
      <c r="A314" t="s">
        <v>1576</v>
      </c>
      <c r="B314" s="9">
        <f>VLOOKUP($A314,referencia!$E$2:$Z$640,3,0)</f>
        <v>4</v>
      </c>
      <c r="C314" s="9" t="str">
        <f>VLOOKUP($A314,referencia!$E$2:$Z$640,4,0)</f>
        <v>Chaco</v>
      </c>
      <c r="D314" s="9">
        <f>VLOOKUP($A314,referencia!$E$2:$Z$640,11,0)</f>
        <v>2016</v>
      </c>
      <c r="E314" s="9" t="str">
        <f>VLOOKUP($A314,referencia!$E$2:$Z$640,5,0)</f>
        <v>Domingo Peppo</v>
      </c>
      <c r="F314" s="9" t="str">
        <f>VLOOKUP($A314,referencia!$E$2:$Z$640,8,0)</f>
        <v>Chaco Merece Más</v>
      </c>
      <c r="G314" s="9" t="str">
        <f>VLOOKUP($A314,referencia!$E$2:$Z$640,7,0)</f>
        <v>María Elina Serrano</v>
      </c>
      <c r="H314" s="9" t="str">
        <f>VLOOKUP($A314,referencia!$E$2:$Z$640,17,0)</f>
        <v>F</v>
      </c>
      <c r="I314" s="9">
        <f>VLOOKUP($A314,referencia!$E$2:$Z$640,18,0)</f>
        <v>1</v>
      </c>
      <c r="J314" s="9" t="str">
        <f>VLOOKUP($A314,referencia!$E$2:$Z$640,19,0)</f>
        <v>Ministerio de Planificación, Ambiente e Innovación Tecnológica</v>
      </c>
      <c r="K314" s="9">
        <f>VLOOKUP($A314,referencia!$E$2:$Z$640,20,0)</f>
        <v>0</v>
      </c>
    </row>
    <row r="315" spans="1:11" ht="15.75" customHeight="1">
      <c r="A315" t="s">
        <v>1577</v>
      </c>
      <c r="B315" s="9">
        <f>VLOOKUP($A315,referencia!$E$2:$Z$640,3,0)</f>
        <v>4</v>
      </c>
      <c r="C315" s="9" t="str">
        <f>VLOOKUP($A315,referencia!$E$2:$Z$640,4,0)</f>
        <v>Chaco</v>
      </c>
      <c r="D315" s="9">
        <f>VLOOKUP($A315,referencia!$E$2:$Z$640,11,0)</f>
        <v>2016</v>
      </c>
      <c r="E315" s="9" t="str">
        <f>VLOOKUP($A315,referencia!$E$2:$Z$640,5,0)</f>
        <v>Domingo Peppo</v>
      </c>
      <c r="F315" s="9" t="str">
        <f>VLOOKUP($A315,referencia!$E$2:$Z$640,8,0)</f>
        <v>Chaco Merece Más</v>
      </c>
      <c r="G315" s="9" t="str">
        <f>VLOOKUP($A315,referencia!$E$2:$Z$640,7,0)</f>
        <v>Martín Nievas</v>
      </c>
      <c r="H315" s="9" t="str">
        <f>VLOOKUP($A315,referencia!$E$2:$Z$640,17,0)</f>
        <v>M</v>
      </c>
      <c r="I315" s="9">
        <f>VLOOKUP($A315,referencia!$E$2:$Z$640,18,0)</f>
        <v>0</v>
      </c>
      <c r="J315" s="9" t="str">
        <f>VLOOKUP($A315,referencia!$E$2:$Z$640,19,0)</f>
        <v>Ministerio de Seguridad Pública</v>
      </c>
      <c r="K315" s="9">
        <f>VLOOKUP($A315,referencia!$E$2:$Z$640,20,0)</f>
        <v>1</v>
      </c>
    </row>
    <row r="316" spans="1:11" ht="15.75" customHeight="1">
      <c r="A316" t="s">
        <v>1578</v>
      </c>
      <c r="B316" s="9">
        <f>VLOOKUP($A316,referencia!$E$2:$Z$640,3,0)</f>
        <v>4</v>
      </c>
      <c r="C316" s="9" t="str">
        <f>VLOOKUP($A316,referencia!$E$2:$Z$640,4,0)</f>
        <v>Chaco</v>
      </c>
      <c r="D316" s="9">
        <f>VLOOKUP($A316,referencia!$E$2:$Z$640,11,0)</f>
        <v>2016</v>
      </c>
      <c r="E316" s="9" t="str">
        <f>VLOOKUP($A316,referencia!$E$2:$Z$640,5,0)</f>
        <v>Domingo Peppo</v>
      </c>
      <c r="F316" s="9" t="str">
        <f>VLOOKUP($A316,referencia!$E$2:$Z$640,8,0)</f>
        <v>Chaco Merece Más</v>
      </c>
      <c r="G316" s="9" t="str">
        <f>VLOOKUP($A316,referencia!$E$2:$Z$640,7,0)</f>
        <v>Horacio Rey</v>
      </c>
      <c r="H316" s="9" t="str">
        <f>VLOOKUP($A316,referencia!$E$2:$Z$640,17,0)</f>
        <v>M</v>
      </c>
      <c r="I316" s="9">
        <f>VLOOKUP($A316,referencia!$E$2:$Z$640,18,0)</f>
        <v>0</v>
      </c>
      <c r="J316" s="9" t="str">
        <f>VLOOKUP($A316,referencia!$E$2:$Z$640,19,0)</f>
        <v>Secretaría General de Gobierno y Coordinación</v>
      </c>
      <c r="K316" s="9">
        <f>VLOOKUP($A316,referencia!$E$2:$Z$640,20,0)</f>
        <v>0</v>
      </c>
    </row>
    <row r="317" spans="1:11" ht="15.75" customHeight="1">
      <c r="A317" t="s">
        <v>1579</v>
      </c>
      <c r="B317" s="9">
        <f>VLOOKUP($A317,referencia!$E$2:$Z$640,3,0)</f>
        <v>4</v>
      </c>
      <c r="C317" s="9" t="str">
        <f>VLOOKUP($A317,referencia!$E$2:$Z$640,4,0)</f>
        <v>Chaco</v>
      </c>
      <c r="D317" s="9">
        <f>VLOOKUP($A317,referencia!$E$2:$Z$640,11,0)</f>
        <v>2016</v>
      </c>
      <c r="E317" s="9" t="str">
        <f>VLOOKUP($A317,referencia!$E$2:$Z$640,5,0)</f>
        <v>Domingo Peppo</v>
      </c>
      <c r="F317" s="9" t="str">
        <f>VLOOKUP($A317,referencia!$E$2:$Z$640,8,0)</f>
        <v>Chaco Merece Más</v>
      </c>
      <c r="G317" s="9" t="str">
        <f>VLOOKUP($A317,referencia!$E$2:$Z$640,7,0)</f>
        <v>Mariel Crespo</v>
      </c>
      <c r="H317" s="9" t="str">
        <f>VLOOKUP($A317,referencia!$E$2:$Z$640,17,0)</f>
        <v>F</v>
      </c>
      <c r="I317" s="9">
        <f>VLOOKUP($A317,referencia!$E$2:$Z$640,18,0)</f>
        <v>1</v>
      </c>
      <c r="J317" s="9" t="str">
        <f>VLOOKUP($A317,referencia!$E$2:$Z$640,19,0)</f>
        <v>Ministerio de Salud</v>
      </c>
      <c r="K317" s="9">
        <f>VLOOKUP($A317,referencia!$E$2:$Z$640,20,0)</f>
        <v>1</v>
      </c>
    </row>
    <row r="318" spans="1:11" ht="15.75" customHeight="1">
      <c r="A318" t="s">
        <v>1828</v>
      </c>
      <c r="B318" s="9">
        <f>VLOOKUP($A318,referencia!$D$2:$Z$640,4,0)</f>
        <v>4</v>
      </c>
      <c r="C318" s="9" t="str">
        <f>VLOOKUP($A318,referencia!$D$2:$Z$640,5,0)</f>
        <v>Chaco</v>
      </c>
      <c r="D318" s="9">
        <f>VLOOKUP($A318,referencia!$D$2:$Z$640,13,0)</f>
        <v>2017</v>
      </c>
      <c r="E318" s="9" t="str">
        <f>VLOOKUP($A318,referencia!$D$2:$Z$640,6,0)</f>
        <v>Domingo Peppo</v>
      </c>
      <c r="F318" s="9" t="str">
        <f>VLOOKUP($A318,referencia!$D$2:$Z$640,9,0)</f>
        <v>Chaco Merece Más</v>
      </c>
      <c r="G318" s="9" t="str">
        <f>VLOOKUP($A318,referencia!$D$2:$Z$640,8,0)</f>
        <v>Juan José Bergia</v>
      </c>
      <c r="H318" s="9" t="str">
        <f>VLOOKUP($A318,referencia!$D$2:$Z$640,18,0)</f>
        <v>M</v>
      </c>
      <c r="I318" s="9">
        <f>VLOOKUP($A318,referencia!$D$2:$Z$640,19,0)</f>
        <v>0</v>
      </c>
      <c r="J318" s="9" t="str">
        <f>VLOOKUP($A318,referencia!$D$2:$Z$640,20,0)</f>
        <v>Ministerio de Gobierno, Justicia y Relación con la Comunidad</v>
      </c>
      <c r="K318" s="9">
        <f>VLOOKUP($A318,referencia!$D$2:$Z$640,21,0)</f>
        <v>1</v>
      </c>
    </row>
    <row r="319" spans="1:11" ht="15.75" customHeight="1">
      <c r="A319" t="s">
        <v>1829</v>
      </c>
      <c r="B319" s="9">
        <f>VLOOKUP($A319,referencia!$D$2:$Z$640,4,0)</f>
        <v>4</v>
      </c>
      <c r="C319" s="9" t="str">
        <f>VLOOKUP($A319,referencia!$D$2:$Z$640,5,0)</f>
        <v>Chaco</v>
      </c>
      <c r="D319" s="9">
        <f>VLOOKUP($A319,referencia!$D$2:$Z$640,13,0)</f>
        <v>2017</v>
      </c>
      <c r="E319" s="9" t="str">
        <f>VLOOKUP($A319,referencia!$D$2:$Z$640,6,0)</f>
        <v>Domingo Peppo</v>
      </c>
      <c r="F319" s="9" t="str">
        <f>VLOOKUP($A319,referencia!$D$2:$Z$640,9,0)</f>
        <v>Chaco Merece Más</v>
      </c>
      <c r="G319" s="9" t="str">
        <f>VLOOKUP($A319,referencia!$D$2:$Z$640,8,0)</f>
        <v>Daniel Oscar Farías</v>
      </c>
      <c r="H319" s="9" t="str">
        <f>VLOOKUP($A319,referencia!$D$2:$Z$640,18,0)</f>
        <v>M</v>
      </c>
      <c r="I319" s="9">
        <f>VLOOKUP($A319,referencia!$D$2:$Z$640,19,0)</f>
        <v>0</v>
      </c>
      <c r="J319" s="9" t="str">
        <f>VLOOKUP($A319,referencia!$D$2:$Z$640,20,0)</f>
        <v>Ministerio de Educación, Cultura, Ciencia y Tecnología</v>
      </c>
      <c r="K319" s="9">
        <f>VLOOKUP($A319,referencia!$D$2:$Z$640,21,0)</f>
        <v>1</v>
      </c>
    </row>
    <row r="320" spans="1:11" ht="15.75" customHeight="1">
      <c r="A320" t="s">
        <v>1830</v>
      </c>
      <c r="B320" s="9">
        <f>VLOOKUP($A320,referencia!$D$2:$Z$640,4,0)</f>
        <v>4</v>
      </c>
      <c r="C320" s="9" t="str">
        <f>VLOOKUP($A320,referencia!$D$2:$Z$640,5,0)</f>
        <v>Chaco</v>
      </c>
      <c r="D320" s="9">
        <f>VLOOKUP($A320,referencia!$D$2:$Z$640,13,0)</f>
        <v>2017</v>
      </c>
      <c r="E320" s="9" t="str">
        <f>VLOOKUP($A320,referencia!$D$2:$Z$640,6,0)</f>
        <v>Domingo Peppo</v>
      </c>
      <c r="F320" s="9" t="str">
        <f>VLOOKUP($A320,referencia!$D$2:$Z$640,9,0)</f>
        <v>Chaco Merece Más</v>
      </c>
      <c r="G320" s="9" t="str">
        <f>VLOOKUP($A320,referencia!$D$2:$Z$640,8,0)</f>
        <v>Humberto Fabián Echezarreta</v>
      </c>
      <c r="H320" s="9" t="str">
        <f>VLOOKUP($A320,referencia!$D$2:$Z$640,18,0)</f>
        <v>M</v>
      </c>
      <c r="I320" s="9">
        <f>VLOOKUP($A320,referencia!$D$2:$Z$640,19,0)</f>
        <v>0</v>
      </c>
      <c r="J320" s="9" t="str">
        <f>VLOOKUP($A320,referencia!$D$2:$Z$640,20,0)</f>
        <v>Ministerio de Infraestructura y Sevicios Públicos</v>
      </c>
      <c r="K320" s="9">
        <f>VLOOKUP($A320,referencia!$D$2:$Z$640,21,0)</f>
        <v>0</v>
      </c>
    </row>
    <row r="321" spans="1:11" ht="15.75" customHeight="1">
      <c r="A321" t="s">
        <v>1831</v>
      </c>
      <c r="B321" s="9">
        <f>VLOOKUP($A321,referencia!$D$2:$Z$640,4,0)</f>
        <v>4</v>
      </c>
      <c r="C321" s="9" t="str">
        <f>VLOOKUP($A321,referencia!$D$2:$Z$640,5,0)</f>
        <v>Chaco</v>
      </c>
      <c r="D321" s="9">
        <f>VLOOKUP($A321,referencia!$D$2:$Z$640,13,0)</f>
        <v>2017</v>
      </c>
      <c r="E321" s="9" t="str">
        <f>VLOOKUP($A321,referencia!$D$2:$Z$640,6,0)</f>
        <v>Domingo Peppo</v>
      </c>
      <c r="F321" s="9" t="str">
        <f>VLOOKUP($A321,referencia!$D$2:$Z$640,9,0)</f>
        <v>Chaco Merece Más</v>
      </c>
      <c r="G321" s="9" t="str">
        <f>VLOOKUP($A321,referencia!$D$2:$Z$640,8,0)</f>
        <v>Roberto Acosta</v>
      </c>
      <c r="H321" s="9" t="str">
        <f>VLOOKUP($A321,referencia!$D$2:$Z$640,18,0)</f>
        <v>M</v>
      </c>
      <c r="I321" s="9">
        <f>VLOOKUP($A321,referencia!$D$2:$Z$640,19,0)</f>
        <v>0</v>
      </c>
      <c r="J321" s="9" t="str">
        <f>VLOOKUP($A321,referencia!$D$2:$Z$640,20,0)</f>
        <v>Ministerio de Desarrollo Social</v>
      </c>
      <c r="K321" s="9">
        <f>VLOOKUP($A321,referencia!$D$2:$Z$640,21,0)</f>
        <v>1</v>
      </c>
    </row>
    <row r="322" spans="1:11" ht="15.75" customHeight="1">
      <c r="A322" t="s">
        <v>1832</v>
      </c>
      <c r="B322" s="9">
        <f>VLOOKUP($A322,referencia!$D$2:$Z$640,4,0)</f>
        <v>4</v>
      </c>
      <c r="C322" s="9" t="str">
        <f>VLOOKUP($A322,referencia!$D$2:$Z$640,5,0)</f>
        <v>Chaco</v>
      </c>
      <c r="D322" s="9">
        <f>VLOOKUP($A322,referencia!$D$2:$Z$640,13,0)</f>
        <v>2017</v>
      </c>
      <c r="E322" s="9" t="str">
        <f>VLOOKUP($A322,referencia!$D$2:$Z$640,6,0)</f>
        <v>Domingo Peppo</v>
      </c>
      <c r="F322" s="9" t="str">
        <f>VLOOKUP($A322,referencia!$D$2:$Z$640,9,0)</f>
        <v>Chaco Merece Más</v>
      </c>
      <c r="G322" s="9" t="str">
        <f>VLOOKUP($A322,referencia!$D$2:$Z$640,8,0)</f>
        <v>Gabriel Tortarolo</v>
      </c>
      <c r="H322" s="9" t="str">
        <f>VLOOKUP($A322,referencia!$D$2:$Z$640,18,0)</f>
        <v>M</v>
      </c>
      <c r="I322" s="9">
        <f>VLOOKUP($A322,referencia!$D$2:$Z$640,19,0)</f>
        <v>0</v>
      </c>
      <c r="J322" s="9" t="str">
        <f>VLOOKUP($A322,referencia!$D$2:$Z$640,20,0)</f>
        <v>Ministerio de Producción</v>
      </c>
      <c r="K322" s="9">
        <f>VLOOKUP($A322,referencia!$D$2:$Z$640,21,0)</f>
        <v>1</v>
      </c>
    </row>
    <row r="323" spans="1:11" ht="15.75" customHeight="1">
      <c r="A323" t="s">
        <v>1834</v>
      </c>
      <c r="B323" s="9">
        <f>VLOOKUP($A323,referencia!$D$2:$Z$640,4,0)</f>
        <v>4</v>
      </c>
      <c r="C323" s="9" t="str">
        <f>VLOOKUP($A323,referencia!$D$2:$Z$640,5,0)</f>
        <v>Chaco</v>
      </c>
      <c r="D323" s="9">
        <f>VLOOKUP($A323,referencia!$D$2:$Z$640,13,0)</f>
        <v>2017</v>
      </c>
      <c r="E323" s="9" t="str">
        <f>VLOOKUP($A323,referencia!$D$2:$Z$640,6,0)</f>
        <v>Domingo Peppo</v>
      </c>
      <c r="F323" s="9" t="str">
        <f>VLOOKUP($A323,referencia!$D$2:$Z$640,9,0)</f>
        <v>Chaco Merece Más</v>
      </c>
      <c r="G323" s="9" t="str">
        <f>VLOOKUP($A323,referencia!$D$2:$Z$640,8,0)</f>
        <v>Cristian Ocampo</v>
      </c>
      <c r="H323" s="9" t="str">
        <f>VLOOKUP($A323,referencia!$D$2:$Z$640,18,0)</f>
        <v>M</v>
      </c>
      <c r="I323" s="9">
        <f>VLOOKUP($A323,referencia!$D$2:$Z$640,19,0)</f>
        <v>0</v>
      </c>
      <c r="J323" s="9" t="str">
        <f>VLOOKUP($A323,referencia!$D$2:$Z$640,20,0)</f>
        <v>Ministerio de Hacienda y Finanzas Públicas</v>
      </c>
      <c r="K323" s="9">
        <f>VLOOKUP($A323,referencia!$D$2:$Z$640,21,0)</f>
        <v>0</v>
      </c>
    </row>
    <row r="324" spans="1:11" ht="15.75" customHeight="1">
      <c r="A324" t="s">
        <v>1835</v>
      </c>
      <c r="B324" s="9">
        <f>VLOOKUP($A324,referencia!$D$2:$Z$640,4,0)</f>
        <v>4</v>
      </c>
      <c r="C324" s="9" t="str">
        <f>VLOOKUP($A324,referencia!$D$2:$Z$640,5,0)</f>
        <v>Chaco</v>
      </c>
      <c r="D324" s="9">
        <f>VLOOKUP($A324,referencia!$D$2:$Z$640,13,0)</f>
        <v>2017</v>
      </c>
      <c r="E324" s="9" t="str">
        <f>VLOOKUP($A324,referencia!$D$2:$Z$640,6,0)</f>
        <v>Domingo Peppo</v>
      </c>
      <c r="F324" s="9" t="str">
        <f>VLOOKUP($A324,referencia!$D$2:$Z$640,9,0)</f>
        <v>Chaco Merece Más</v>
      </c>
      <c r="G324" s="9" t="str">
        <f>VLOOKUP($A324,referencia!$D$2:$Z$640,8,0)</f>
        <v>Gustavo Rubén Ferrer</v>
      </c>
      <c r="H324" s="9" t="str">
        <f>VLOOKUP($A324,referencia!$D$2:$Z$640,18,0)</f>
        <v>M</v>
      </c>
      <c r="I324" s="9">
        <f>VLOOKUP($A324,referencia!$D$2:$Z$640,19,0)</f>
        <v>0</v>
      </c>
      <c r="J324" s="9" t="str">
        <f>VLOOKUP($A324,referencia!$D$2:$Z$640,20,0)</f>
        <v>Ministerio de Industria, Comercio y Servicios</v>
      </c>
      <c r="K324" s="9">
        <f>VLOOKUP($A324,referencia!$D$2:$Z$640,21,0)</f>
        <v>0</v>
      </c>
    </row>
    <row r="325" spans="1:11" ht="15.75" customHeight="1">
      <c r="A325" t="s">
        <v>1836</v>
      </c>
      <c r="B325" s="9">
        <f>VLOOKUP($A325,referencia!$D$2:$Z$640,4,0)</f>
        <v>4</v>
      </c>
      <c r="C325" s="9" t="str">
        <f>VLOOKUP($A325,referencia!$D$2:$Z$640,5,0)</f>
        <v>Chaco</v>
      </c>
      <c r="D325" s="9">
        <f>VLOOKUP($A325,referencia!$D$2:$Z$640,13,0)</f>
        <v>2017</v>
      </c>
      <c r="E325" s="9" t="str">
        <f>VLOOKUP($A325,referencia!$D$2:$Z$640,6,0)</f>
        <v>Domingo Peppo</v>
      </c>
      <c r="F325" s="9" t="str">
        <f>VLOOKUP($A325,referencia!$D$2:$Z$640,9,0)</f>
        <v>Chaco Merece Más</v>
      </c>
      <c r="G325" s="9" t="str">
        <f>VLOOKUP($A325,referencia!$D$2:$Z$640,8,0)</f>
        <v>Guillermo Monzón</v>
      </c>
      <c r="H325" s="9" t="str">
        <f>VLOOKUP($A325,referencia!$D$2:$Z$640,18,0)</f>
        <v>M</v>
      </c>
      <c r="I325" s="9">
        <f>VLOOKUP($A325,referencia!$D$2:$Z$640,19,0)</f>
        <v>0</v>
      </c>
      <c r="J325" s="9" t="str">
        <f>VLOOKUP($A325,referencia!$D$2:$Z$640,20,0)</f>
        <v>Ministerio de Desarrollo Urbano y Ordenamiento Territorial</v>
      </c>
      <c r="K325" s="9">
        <f>VLOOKUP($A325,referencia!$D$2:$Z$640,21,0)</f>
        <v>0</v>
      </c>
    </row>
    <row r="326" spans="1:11" ht="15.75" customHeight="1">
      <c r="A326" t="s">
        <v>1837</v>
      </c>
      <c r="B326" s="9">
        <f>VLOOKUP($A326,referencia!$D$2:$Z$640,4,0)</f>
        <v>4</v>
      </c>
      <c r="C326" s="9" t="str">
        <f>VLOOKUP($A326,referencia!$D$2:$Z$640,5,0)</f>
        <v>Chaco</v>
      </c>
      <c r="D326" s="9">
        <f>VLOOKUP($A326,referencia!$D$2:$Z$640,13,0)</f>
        <v>2017</v>
      </c>
      <c r="E326" s="9" t="str">
        <f>VLOOKUP($A326,referencia!$D$2:$Z$640,6,0)</f>
        <v>Domingo Peppo</v>
      </c>
      <c r="F326" s="9" t="str">
        <f>VLOOKUP($A326,referencia!$D$2:$Z$640,9,0)</f>
        <v>Chaco Merece Más</v>
      </c>
      <c r="G326" s="9" t="str">
        <f>VLOOKUP($A326,referencia!$D$2:$Z$640,8,0)</f>
        <v>María Elina Serrano</v>
      </c>
      <c r="H326" s="9" t="str">
        <f>VLOOKUP($A326,referencia!$D$2:$Z$640,18,0)</f>
        <v>F</v>
      </c>
      <c r="I326" s="9">
        <f>VLOOKUP($A326,referencia!$D$2:$Z$640,19,0)</f>
        <v>1</v>
      </c>
      <c r="J326" s="9" t="str">
        <f>VLOOKUP($A326,referencia!$D$2:$Z$640,20,0)</f>
        <v>Ministerio de Planificación, Ambiente e Innovación Tecnológica</v>
      </c>
      <c r="K326" s="9">
        <f>VLOOKUP($A326,referencia!$D$2:$Z$640,21,0)</f>
        <v>0</v>
      </c>
    </row>
    <row r="327" spans="1:11" ht="15.75" customHeight="1">
      <c r="A327" t="s">
        <v>1838</v>
      </c>
      <c r="B327" s="9">
        <f>VLOOKUP($A327,referencia!$D$2:$Z$640,4,0)</f>
        <v>4</v>
      </c>
      <c r="C327" s="9" t="str">
        <f>VLOOKUP($A327,referencia!$D$2:$Z$640,5,0)</f>
        <v>Chaco</v>
      </c>
      <c r="D327" s="9">
        <f>VLOOKUP($A327,referencia!$D$2:$Z$640,13,0)</f>
        <v>2017</v>
      </c>
      <c r="E327" s="9" t="str">
        <f>VLOOKUP($A327,referencia!$D$2:$Z$640,6,0)</f>
        <v>Domingo Peppo</v>
      </c>
      <c r="F327" s="9" t="str">
        <f>VLOOKUP($A327,referencia!$D$2:$Z$640,9,0)</f>
        <v>Chaco Merece Más</v>
      </c>
      <c r="G327" s="9" t="str">
        <f>VLOOKUP($A327,referencia!$D$2:$Z$640,8,0)</f>
        <v>Martín Nievas</v>
      </c>
      <c r="H327" s="9" t="str">
        <f>VLOOKUP($A327,referencia!$D$2:$Z$640,18,0)</f>
        <v>M</v>
      </c>
      <c r="I327" s="9">
        <f>VLOOKUP($A327,referencia!$D$2:$Z$640,19,0)</f>
        <v>0</v>
      </c>
      <c r="J327" s="9" t="str">
        <f>VLOOKUP($A327,referencia!$D$2:$Z$640,20,0)</f>
        <v>Ministerio de Seguridad Pública</v>
      </c>
      <c r="K327" s="9">
        <f>VLOOKUP($A327,referencia!$D$2:$Z$640,21,0)</f>
        <v>1</v>
      </c>
    </row>
    <row r="328" spans="1:11" ht="15.75" customHeight="1">
      <c r="A328" t="s">
        <v>1839</v>
      </c>
      <c r="B328" s="9">
        <f>VLOOKUP($A328,referencia!$D$2:$Z$640,4,0)</f>
        <v>4</v>
      </c>
      <c r="C328" s="9" t="str">
        <f>VLOOKUP($A328,referencia!$D$2:$Z$640,5,0)</f>
        <v>Chaco</v>
      </c>
      <c r="D328" s="9">
        <f>VLOOKUP($A328,referencia!$D$2:$Z$640,13,0)</f>
        <v>2017</v>
      </c>
      <c r="E328" s="9" t="str">
        <f>VLOOKUP($A328,referencia!$D$2:$Z$640,6,0)</f>
        <v>Domingo Peppo</v>
      </c>
      <c r="F328" s="9" t="str">
        <f>VLOOKUP($A328,referencia!$D$2:$Z$640,9,0)</f>
        <v>Chaco Merece Más</v>
      </c>
      <c r="G328" s="9" t="str">
        <f>VLOOKUP($A328,referencia!$D$2:$Z$640,8,0)</f>
        <v>Horacio Rey</v>
      </c>
      <c r="H328" s="9" t="str">
        <f>VLOOKUP($A328,referencia!$D$2:$Z$640,18,0)</f>
        <v>M</v>
      </c>
      <c r="I328" s="9">
        <f>VLOOKUP($A328,referencia!$D$2:$Z$640,19,0)</f>
        <v>0</v>
      </c>
      <c r="J328" s="9" t="str">
        <f>VLOOKUP($A328,referencia!$D$2:$Z$640,20,0)</f>
        <v>Secretaría General de Gobierno y Coordinación</v>
      </c>
      <c r="K328" s="9">
        <f>VLOOKUP($A328,referencia!$D$2:$Z$640,21,0)</f>
        <v>0</v>
      </c>
    </row>
    <row r="329" spans="1:11" ht="15.75" customHeight="1">
      <c r="A329" t="s">
        <v>1840</v>
      </c>
      <c r="B329" s="9">
        <f>VLOOKUP($A329,referencia!$D$2:$Z$640,4,0)</f>
        <v>4</v>
      </c>
      <c r="C329" s="9" t="str">
        <f>VLOOKUP($A329,referencia!$D$2:$Z$640,5,0)</f>
        <v>Chaco</v>
      </c>
      <c r="D329" s="9">
        <f>VLOOKUP($A329,referencia!$D$2:$Z$640,13,0)</f>
        <v>2017</v>
      </c>
      <c r="E329" s="9" t="str">
        <f>VLOOKUP($A329,referencia!$D$2:$Z$640,6,0)</f>
        <v>Domingo Peppo</v>
      </c>
      <c r="F329" s="9" t="str">
        <f>VLOOKUP($A329,referencia!$D$2:$Z$640,9,0)</f>
        <v>Chaco Merece Más</v>
      </c>
      <c r="G329" s="9" t="str">
        <f>VLOOKUP($A329,referencia!$D$2:$Z$640,8,0)</f>
        <v>Mariel Crespo</v>
      </c>
      <c r="H329" s="9" t="str">
        <f>VLOOKUP($A329,referencia!$D$2:$Z$640,18,0)</f>
        <v>F</v>
      </c>
      <c r="I329" s="9">
        <f>VLOOKUP($A329,referencia!$D$2:$Z$640,19,0)</f>
        <v>1</v>
      </c>
      <c r="J329" s="9" t="str">
        <f>VLOOKUP($A329,referencia!$D$2:$Z$640,20,0)</f>
        <v>Ministerio de Salud</v>
      </c>
      <c r="K329" s="9">
        <f>VLOOKUP($A329,referencia!$D$2:$Z$640,21,0)</f>
        <v>1</v>
      </c>
    </row>
    <row r="330" spans="1:11" ht="15.75" customHeight="1">
      <c r="A330" t="s">
        <v>1838</v>
      </c>
      <c r="B330" s="9">
        <f>VLOOKUP($A330,referencia!$D$2:$Z$640,4,0)</f>
        <v>4</v>
      </c>
      <c r="C330" s="9" t="str">
        <f>VLOOKUP($A330,referencia!$D$2:$Z$640,5,0)</f>
        <v>Chaco</v>
      </c>
      <c r="D330" s="9">
        <f>VLOOKUP($A330,referencia!$D$2:$Z$640,13,0)</f>
        <v>2017</v>
      </c>
      <c r="E330" s="9" t="str">
        <f>VLOOKUP($A330,referencia!$D$2:$Z$640,6,0)</f>
        <v>Domingo Peppo</v>
      </c>
      <c r="F330" s="9" t="str">
        <f>VLOOKUP($A330,referencia!$D$2:$Z$640,9,0)</f>
        <v>Chaco Merece Más</v>
      </c>
      <c r="G330" s="9" t="str">
        <f>VLOOKUP($A330,referencia!$D$2:$Z$640,8,0)</f>
        <v>Martín Nievas</v>
      </c>
      <c r="H330" s="9" t="str">
        <f>VLOOKUP($A330,referencia!$D$2:$Z$640,18,0)</f>
        <v>M</v>
      </c>
      <c r="I330" s="9">
        <f>VLOOKUP($A330,referencia!$D$2:$Z$640,19,0)</f>
        <v>0</v>
      </c>
      <c r="J330" s="9" t="str">
        <f>VLOOKUP($A330,referencia!$D$2:$Z$640,20,0)</f>
        <v>Ministerio de Seguridad Pública</v>
      </c>
      <c r="K330" s="9">
        <f>VLOOKUP($A330,referencia!$D$2:$Z$640,21,0)</f>
        <v>1</v>
      </c>
    </row>
    <row r="331" spans="1:11" ht="15.75" customHeight="1">
      <c r="A331" t="s">
        <v>1841</v>
      </c>
      <c r="B331" s="9">
        <f>VLOOKUP($A331,referencia!$D$2:$Z$640,4,0)</f>
        <v>4</v>
      </c>
      <c r="C331" s="9" t="str">
        <f>VLOOKUP($A331,referencia!$D$2:$Z$640,5,0)</f>
        <v>Chaco</v>
      </c>
      <c r="D331" s="9">
        <f>VLOOKUP($A331,referencia!$D$2:$Z$640,13,0)</f>
        <v>2017</v>
      </c>
      <c r="E331" s="9" t="str">
        <f>VLOOKUP($A331,referencia!$D$2:$Z$640,6,0)</f>
        <v>Domingo Peppo</v>
      </c>
      <c r="F331" s="9" t="str">
        <f>VLOOKUP($A331,referencia!$D$2:$Z$640,9,0)</f>
        <v>Chaco Merece Más</v>
      </c>
      <c r="G331" s="9" t="str">
        <f>VLOOKUP($A331,referencia!$D$2:$Z$640,8,0)</f>
        <v>Luis Zapico</v>
      </c>
      <c r="H331" s="9" t="str">
        <f>VLOOKUP($A331,referencia!$D$2:$Z$640,18,0)</f>
        <v>M</v>
      </c>
      <c r="I331" s="9">
        <f>VLOOKUP($A331,referencia!$D$2:$Z$640,19,0)</f>
        <v>0</v>
      </c>
      <c r="J331" s="9" t="str">
        <f>VLOOKUP($A331,referencia!$D$2:$Z$640,20,0)</f>
        <v>Ministerio de Salud</v>
      </c>
      <c r="K331" s="9">
        <f>VLOOKUP($A331,referencia!$D$2:$Z$640,21,0)</f>
        <v>0</v>
      </c>
    </row>
    <row r="332" spans="1:11" ht="15.75" customHeight="1">
      <c r="A332" t="s">
        <v>1842</v>
      </c>
      <c r="B332" s="9">
        <f>VLOOKUP($A332,referencia!$D$2:$Z$640,4,0)</f>
        <v>4</v>
      </c>
      <c r="C332" s="9" t="str">
        <f>VLOOKUP($A332,referencia!$D$2:$Z$640,5,0)</f>
        <v>Chaco</v>
      </c>
      <c r="D332" s="9">
        <f>VLOOKUP($A332,referencia!$D$2:$Z$640,13,0)</f>
        <v>2017</v>
      </c>
      <c r="E332" s="9" t="str">
        <f>VLOOKUP($A332,referencia!$D$2:$Z$640,6,0)</f>
        <v>Domingo Peppo</v>
      </c>
      <c r="F332" s="9" t="str">
        <f>VLOOKUP($A332,referencia!$D$2:$Z$640,9,0)</f>
        <v>Chaco Merece Más</v>
      </c>
      <c r="G332" s="9" t="str">
        <f>VLOOKUP($A332,referencia!$D$2:$Z$640,8,0)</f>
        <v>Marcelo Repetto</v>
      </c>
      <c r="H332" s="9" t="str">
        <f>VLOOKUP($A332,referencia!$D$2:$Z$640,18,0)</f>
        <v>M</v>
      </c>
      <c r="I332" s="9">
        <f>VLOOKUP($A332,referencia!$D$2:$Z$640,19,0)</f>
        <v>0</v>
      </c>
      <c r="J332" s="9" t="str">
        <f>VLOOKUP($A332,referencia!$D$2:$Z$640,20,0)</f>
        <v>Ministerio de Producción</v>
      </c>
      <c r="K332" s="9">
        <f>VLOOKUP($A332,referencia!$D$2:$Z$640,21,0)</f>
        <v>0</v>
      </c>
    </row>
    <row r="333" spans="1:11" ht="15.75" customHeight="1">
      <c r="A333" t="s">
        <v>1843</v>
      </c>
      <c r="B333" s="9">
        <f>VLOOKUP($A333,referencia!$D$2:$Z$640,4,0)</f>
        <v>4</v>
      </c>
      <c r="C333" s="9" t="str">
        <f>VLOOKUP($A333,referencia!$D$2:$Z$640,5,0)</f>
        <v>Chaco</v>
      </c>
      <c r="D333" s="9">
        <f>VLOOKUP($A333,referencia!$D$2:$Z$640,13,0)</f>
        <v>2017</v>
      </c>
      <c r="E333" s="9" t="str">
        <f>VLOOKUP($A333,referencia!$D$2:$Z$640,6,0)</f>
        <v>Domingo Peppo</v>
      </c>
      <c r="F333" s="9" t="str">
        <f>VLOOKUP($A333,referencia!$D$2:$Z$640,9,0)</f>
        <v>Chaco Merece Más</v>
      </c>
      <c r="G333" s="9" t="str">
        <f>VLOOKUP($A333,referencia!$D$2:$Z$640,8,0)</f>
        <v>Carlos Barsesa</v>
      </c>
      <c r="H333" s="9" t="str">
        <f>VLOOKUP($A333,referencia!$D$2:$Z$640,18,0)</f>
        <v>M</v>
      </c>
      <c r="I333" s="9">
        <f>VLOOKUP($A333,referencia!$D$2:$Z$640,19,0)</f>
        <v>0</v>
      </c>
      <c r="J333" s="9" t="str">
        <f>VLOOKUP($A333,referencia!$D$2:$Z$640,20,0)</f>
        <v>Ministerio de Seguridad Pública</v>
      </c>
      <c r="K333" s="9">
        <f>VLOOKUP($A333,referencia!$D$2:$Z$640,21,0)</f>
        <v>1</v>
      </c>
    </row>
    <row r="334" spans="1:11" ht="15.75" customHeight="1">
      <c r="A334" t="s">
        <v>2128</v>
      </c>
      <c r="B334" s="9">
        <f>VLOOKUP($A334,referencia!$C$2:$Z$640,5,0)</f>
        <v>4</v>
      </c>
      <c r="C334" s="9" t="str">
        <f>VLOOKUP($A334,referencia!$C$2:$Z$640,6,0)</f>
        <v>Chaco</v>
      </c>
      <c r="D334" s="9">
        <f>VLOOKUP($A334,referencia!$C$2:$Z$640,15,0)</f>
        <v>2018</v>
      </c>
      <c r="E334" s="9" t="str">
        <f>VLOOKUP($A334,referencia!$C$2:$Z$640,7,0)</f>
        <v>Domingo Peppo</v>
      </c>
      <c r="F334" s="9" t="str">
        <f>VLOOKUP($A334,referencia!$C$2:$Z$640,10,0)</f>
        <v>Chaco Merece Más</v>
      </c>
      <c r="G334" s="9" t="str">
        <f>VLOOKUP($A334,referencia!$C$2:$Z$640,9,0)</f>
        <v>Humberto Fabián Echezarreta</v>
      </c>
      <c r="H334" s="9" t="str">
        <f>VLOOKUP($A334,referencia!$C$2:$Z$640,19,0)</f>
        <v>M</v>
      </c>
      <c r="I334" s="9">
        <f>VLOOKUP($A334,referencia!$C$2:$Z$640,20,0)</f>
        <v>0</v>
      </c>
      <c r="J334" s="9" t="str">
        <f>VLOOKUP($A334,referencia!$C$2:$Z$640,21,0)</f>
        <v>Ministerio de Infraestructura y Sevicios Públicos</v>
      </c>
      <c r="K334" s="9">
        <f>VLOOKUP($A334,referencia!$C$2:$Z$640,22,0)</f>
        <v>0</v>
      </c>
    </row>
    <row r="335" spans="1:11" ht="15.75" customHeight="1">
      <c r="A335" t="s">
        <v>2129</v>
      </c>
      <c r="B335" s="9">
        <f>VLOOKUP($A335,referencia!$C$2:$Z$640,5,0)</f>
        <v>4</v>
      </c>
      <c r="C335" s="9" t="str">
        <f>VLOOKUP($A335,referencia!$C$2:$Z$640,6,0)</f>
        <v>Chaco</v>
      </c>
      <c r="D335" s="9">
        <f>VLOOKUP($A335,referencia!$C$2:$Z$640,15,0)</f>
        <v>2018</v>
      </c>
      <c r="E335" s="9" t="str">
        <f>VLOOKUP($A335,referencia!$C$2:$Z$640,7,0)</f>
        <v>Domingo Peppo</v>
      </c>
      <c r="F335" s="9" t="str">
        <f>VLOOKUP($A335,referencia!$C$2:$Z$640,10,0)</f>
        <v>Chaco Merece Más</v>
      </c>
      <c r="G335" s="9" t="str">
        <f>VLOOKUP($A335,referencia!$C$2:$Z$640,9,0)</f>
        <v>Roberto Acosta</v>
      </c>
      <c r="H335" s="9" t="str">
        <f>VLOOKUP($A335,referencia!$C$2:$Z$640,19,0)</f>
        <v>M</v>
      </c>
      <c r="I335" s="9">
        <f>VLOOKUP($A335,referencia!$C$2:$Z$640,20,0)</f>
        <v>0</v>
      </c>
      <c r="J335" s="9" t="str">
        <f>VLOOKUP($A335,referencia!$C$2:$Z$640,21,0)</f>
        <v>Ministerio de Desarrollo Social</v>
      </c>
      <c r="K335" s="9">
        <f>VLOOKUP($A335,referencia!$C$2:$Z$640,22,0)</f>
        <v>1</v>
      </c>
    </row>
    <row r="336" spans="1:11" ht="15.75" customHeight="1">
      <c r="A336" t="s">
        <v>2131</v>
      </c>
      <c r="B336" s="9">
        <f>VLOOKUP($A336,referencia!$C$2:$Z$640,5,0)</f>
        <v>4</v>
      </c>
      <c r="C336" s="9" t="str">
        <f>VLOOKUP($A336,referencia!$C$2:$Z$640,6,0)</f>
        <v>Chaco</v>
      </c>
      <c r="D336" s="9">
        <f>VLOOKUP($A336,referencia!$C$2:$Z$640,15,0)</f>
        <v>2018</v>
      </c>
      <c r="E336" s="9" t="str">
        <f>VLOOKUP($A336,referencia!$C$2:$Z$640,7,0)</f>
        <v>Domingo Peppo</v>
      </c>
      <c r="F336" s="9" t="str">
        <f>VLOOKUP($A336,referencia!$C$2:$Z$640,10,0)</f>
        <v>Chaco Merece Más</v>
      </c>
      <c r="G336" s="9" t="str">
        <f>VLOOKUP($A336,referencia!$C$2:$Z$640,9,0)</f>
        <v>Cristian Ocampo</v>
      </c>
      <c r="H336" s="9" t="str">
        <f>VLOOKUP($A336,referencia!$C$2:$Z$640,19,0)</f>
        <v>M</v>
      </c>
      <c r="I336" s="9">
        <f>VLOOKUP($A336,referencia!$C$2:$Z$640,20,0)</f>
        <v>0</v>
      </c>
      <c r="J336" s="9" t="str">
        <f>VLOOKUP($A336,referencia!$C$2:$Z$640,21,0)</f>
        <v>Ministerio de Hacienda y Finanzas Públicas</v>
      </c>
      <c r="K336" s="9">
        <f>VLOOKUP($A336,referencia!$C$2:$Z$640,22,0)</f>
        <v>0</v>
      </c>
    </row>
    <row r="337" spans="1:11" ht="15.75" customHeight="1">
      <c r="A337" t="s">
        <v>2132</v>
      </c>
      <c r="B337" s="9">
        <f>VLOOKUP($A337,referencia!$C$2:$Z$640,5,0)</f>
        <v>4</v>
      </c>
      <c r="C337" s="9" t="str">
        <f>VLOOKUP($A337,referencia!$C$2:$Z$640,6,0)</f>
        <v>Chaco</v>
      </c>
      <c r="D337" s="9">
        <f>VLOOKUP($A337,referencia!$C$2:$Z$640,15,0)</f>
        <v>2018</v>
      </c>
      <c r="E337" s="9" t="str">
        <f>VLOOKUP($A337,referencia!$C$2:$Z$640,7,0)</f>
        <v>Domingo Peppo</v>
      </c>
      <c r="F337" s="9" t="str">
        <f>VLOOKUP($A337,referencia!$C$2:$Z$640,10,0)</f>
        <v>Chaco Merece Más</v>
      </c>
      <c r="G337" s="9" t="str">
        <f>VLOOKUP($A337,referencia!$C$2:$Z$640,9,0)</f>
        <v>Gustavo Rubén Ferrer</v>
      </c>
      <c r="H337" s="9" t="str">
        <f>VLOOKUP($A337,referencia!$C$2:$Z$640,19,0)</f>
        <v>M</v>
      </c>
      <c r="I337" s="9">
        <f>VLOOKUP($A337,referencia!$C$2:$Z$640,20,0)</f>
        <v>0</v>
      </c>
      <c r="J337" s="9" t="str">
        <f>VLOOKUP($A337,referencia!$C$2:$Z$640,21,0)</f>
        <v>Ministerio de Industria, Comercio y Servicios</v>
      </c>
      <c r="K337" s="9">
        <f>VLOOKUP($A337,referencia!$C$2:$Z$640,22,0)</f>
        <v>0</v>
      </c>
    </row>
    <row r="338" spans="1:11" ht="15.75" customHeight="1">
      <c r="A338" t="s">
        <v>2133</v>
      </c>
      <c r="B338" s="9">
        <f>VLOOKUP($A338,referencia!$C$2:$Z$640,5,0)</f>
        <v>4</v>
      </c>
      <c r="C338" s="9" t="str">
        <f>VLOOKUP($A338,referencia!$C$2:$Z$640,6,0)</f>
        <v>Chaco</v>
      </c>
      <c r="D338" s="9">
        <f>VLOOKUP($A338,referencia!$C$2:$Z$640,15,0)</f>
        <v>2018</v>
      </c>
      <c r="E338" s="9" t="str">
        <f>VLOOKUP($A338,referencia!$C$2:$Z$640,7,0)</f>
        <v>Domingo Peppo</v>
      </c>
      <c r="F338" s="9" t="str">
        <f>VLOOKUP($A338,referencia!$C$2:$Z$640,10,0)</f>
        <v>Chaco Merece Más</v>
      </c>
      <c r="G338" s="9" t="str">
        <f>VLOOKUP($A338,referencia!$C$2:$Z$640,9,0)</f>
        <v>Guillermo Monzón</v>
      </c>
      <c r="H338" s="9" t="str">
        <f>VLOOKUP($A338,referencia!$C$2:$Z$640,19,0)</f>
        <v>M</v>
      </c>
      <c r="I338" s="9">
        <f>VLOOKUP($A338,referencia!$C$2:$Z$640,20,0)</f>
        <v>0</v>
      </c>
      <c r="J338" s="9" t="str">
        <f>VLOOKUP($A338,referencia!$C$2:$Z$640,21,0)</f>
        <v>Ministerio de Desarrollo Urbano y Ordenamiento Territorial</v>
      </c>
      <c r="K338" s="9">
        <f>VLOOKUP($A338,referencia!$C$2:$Z$640,22,0)</f>
        <v>0</v>
      </c>
    </row>
    <row r="339" spans="1:11" ht="15.75" customHeight="1">
      <c r="A339" t="s">
        <v>2134</v>
      </c>
      <c r="B339" s="9">
        <f>VLOOKUP($A339,referencia!$C$2:$Z$640,5,0)</f>
        <v>4</v>
      </c>
      <c r="C339" s="9" t="str">
        <f>VLOOKUP($A339,referencia!$C$2:$Z$640,6,0)</f>
        <v>Chaco</v>
      </c>
      <c r="D339" s="9">
        <f>VLOOKUP($A339,referencia!$C$2:$Z$640,15,0)</f>
        <v>2018</v>
      </c>
      <c r="E339" s="9" t="str">
        <f>VLOOKUP($A339,referencia!$C$2:$Z$640,7,0)</f>
        <v>Domingo Peppo</v>
      </c>
      <c r="F339" s="9" t="str">
        <f>VLOOKUP($A339,referencia!$C$2:$Z$640,10,0)</f>
        <v>Chaco Merece Más</v>
      </c>
      <c r="G339" s="9" t="str">
        <f>VLOOKUP($A339,referencia!$C$2:$Z$640,9,0)</f>
        <v>María Elina Serrano</v>
      </c>
      <c r="H339" s="9" t="str">
        <f>VLOOKUP($A339,referencia!$C$2:$Z$640,19,0)</f>
        <v>F</v>
      </c>
      <c r="I339" s="9">
        <f>VLOOKUP($A339,referencia!$C$2:$Z$640,20,0)</f>
        <v>1</v>
      </c>
      <c r="J339" s="9" t="str">
        <f>VLOOKUP($A339,referencia!$C$2:$Z$640,21,0)</f>
        <v>Ministerio de Planificación, Ambiente e Innovación Tecnológica</v>
      </c>
      <c r="K339" s="9">
        <f>VLOOKUP($A339,referencia!$C$2:$Z$640,22,0)</f>
        <v>0</v>
      </c>
    </row>
    <row r="340" spans="1:11" ht="15.75" customHeight="1">
      <c r="A340" t="s">
        <v>2135</v>
      </c>
      <c r="B340" s="9">
        <f>VLOOKUP($A340,referencia!$C$2:$Z$640,5,0)</f>
        <v>4</v>
      </c>
      <c r="C340" s="9" t="str">
        <f>VLOOKUP($A340,referencia!$C$2:$Z$640,6,0)</f>
        <v>Chaco</v>
      </c>
      <c r="D340" s="9">
        <f>VLOOKUP($A340,referencia!$C$2:$Z$640,15,0)</f>
        <v>2018</v>
      </c>
      <c r="E340" s="9" t="str">
        <f>VLOOKUP($A340,referencia!$C$2:$Z$640,7,0)</f>
        <v>Domingo Peppo</v>
      </c>
      <c r="F340" s="9" t="str">
        <f>VLOOKUP($A340,referencia!$C$2:$Z$640,10,0)</f>
        <v>Chaco Merece Más</v>
      </c>
      <c r="G340" s="9" t="str">
        <f>VLOOKUP($A340,referencia!$C$2:$Z$640,9,0)</f>
        <v>Horacio Rey</v>
      </c>
      <c r="H340" s="9" t="str">
        <f>VLOOKUP($A340,referencia!$C$2:$Z$640,19,0)</f>
        <v>M</v>
      </c>
      <c r="I340" s="9">
        <f>VLOOKUP($A340,referencia!$C$2:$Z$640,20,0)</f>
        <v>0</v>
      </c>
      <c r="J340" s="9" t="str">
        <f>VLOOKUP($A340,referencia!$C$2:$Z$640,21,0)</f>
        <v>Secretaría General de Gobierno y Coordinación</v>
      </c>
      <c r="K340" s="9">
        <f>VLOOKUP($A340,referencia!$C$2:$Z$640,22,0)</f>
        <v>0</v>
      </c>
    </row>
    <row r="341" spans="1:11" ht="15.75" customHeight="1">
      <c r="A341" t="s">
        <v>2136</v>
      </c>
      <c r="B341" s="9">
        <f>VLOOKUP($A341,referencia!$C$2:$Z$640,5,0)</f>
        <v>4</v>
      </c>
      <c r="C341" s="9" t="str">
        <f>VLOOKUP($A341,referencia!$C$2:$Z$640,6,0)</f>
        <v>Chaco</v>
      </c>
      <c r="D341" s="9">
        <f>VLOOKUP($A341,referencia!$C$2:$Z$640,15,0)</f>
        <v>2018</v>
      </c>
      <c r="E341" s="9" t="str">
        <f>VLOOKUP($A341,referencia!$C$2:$Z$640,7,0)</f>
        <v>Domingo Peppo</v>
      </c>
      <c r="F341" s="9" t="str">
        <f>VLOOKUP($A341,referencia!$C$2:$Z$640,10,0)</f>
        <v>Chaco Merece Más</v>
      </c>
      <c r="G341" s="9" t="str">
        <f>VLOOKUP($A341,referencia!$C$2:$Z$640,9,0)</f>
        <v>Martín Nievas</v>
      </c>
      <c r="H341" s="9" t="str">
        <f>VLOOKUP($A341,referencia!$C$2:$Z$640,19,0)</f>
        <v>M</v>
      </c>
      <c r="I341" s="9">
        <f>VLOOKUP($A341,referencia!$C$2:$Z$640,20,0)</f>
        <v>0</v>
      </c>
      <c r="J341" s="9" t="str">
        <f>VLOOKUP($A341,referencia!$C$2:$Z$640,21,0)</f>
        <v>Ministerio de Gobierno, Justicia y Relación con la Comunidad</v>
      </c>
      <c r="K341" s="9">
        <f>VLOOKUP($A341,referencia!$C$2:$Z$640,22,0)</f>
        <v>1</v>
      </c>
    </row>
    <row r="342" spans="1:11" ht="15.75" customHeight="1">
      <c r="A342" t="s">
        <v>2137</v>
      </c>
      <c r="B342" s="9">
        <f>VLOOKUP($A342,referencia!$C$2:$Z$640,5,0)</f>
        <v>4</v>
      </c>
      <c r="C342" s="9" t="str">
        <f>VLOOKUP($A342,referencia!$C$2:$Z$640,6,0)</f>
        <v>Chaco</v>
      </c>
      <c r="D342" s="9">
        <f>VLOOKUP($A342,referencia!$C$2:$Z$640,15,0)</f>
        <v>2018</v>
      </c>
      <c r="E342" s="9" t="str">
        <f>VLOOKUP($A342,referencia!$C$2:$Z$640,7,0)</f>
        <v>Domingo Peppo</v>
      </c>
      <c r="F342" s="9" t="str">
        <f>VLOOKUP($A342,referencia!$C$2:$Z$640,10,0)</f>
        <v>Chaco Merece Más</v>
      </c>
      <c r="G342" s="9" t="str">
        <f>VLOOKUP($A342,referencia!$C$2:$Z$640,9,0)</f>
        <v>Luis Zapico</v>
      </c>
      <c r="H342" s="9" t="str">
        <f>VLOOKUP($A342,referencia!$C$2:$Z$640,19,0)</f>
        <v>M</v>
      </c>
      <c r="I342" s="9">
        <f>VLOOKUP($A342,referencia!$C$2:$Z$640,20,0)</f>
        <v>0</v>
      </c>
      <c r="J342" s="9" t="str">
        <f>VLOOKUP($A342,referencia!$C$2:$Z$640,21,0)</f>
        <v>Ministerio de Salud</v>
      </c>
      <c r="K342" s="9">
        <f>VLOOKUP($A342,referencia!$C$2:$Z$640,22,0)</f>
        <v>0</v>
      </c>
    </row>
    <row r="343" spans="1:11" ht="15.75" customHeight="1">
      <c r="A343" t="s">
        <v>2138</v>
      </c>
      <c r="B343" s="9">
        <f>VLOOKUP($A343,referencia!$C$2:$Z$640,5,0)</f>
        <v>4</v>
      </c>
      <c r="C343" s="9" t="str">
        <f>VLOOKUP($A343,referencia!$C$2:$Z$640,6,0)</f>
        <v>Chaco</v>
      </c>
      <c r="D343" s="9">
        <f>VLOOKUP($A343,referencia!$C$2:$Z$640,15,0)</f>
        <v>2018</v>
      </c>
      <c r="E343" s="9" t="str">
        <f>VLOOKUP($A343,referencia!$C$2:$Z$640,7,0)</f>
        <v>Domingo Peppo</v>
      </c>
      <c r="F343" s="9" t="str">
        <f>VLOOKUP($A343,referencia!$C$2:$Z$640,10,0)</f>
        <v>Chaco Merece Más</v>
      </c>
      <c r="G343" s="9" t="str">
        <f>VLOOKUP($A343,referencia!$C$2:$Z$640,9,0)</f>
        <v>Marcelo Repetto</v>
      </c>
      <c r="H343" s="9" t="str">
        <f>VLOOKUP($A343,referencia!$C$2:$Z$640,19,0)</f>
        <v>M</v>
      </c>
      <c r="I343" s="9">
        <f>VLOOKUP($A343,referencia!$C$2:$Z$640,20,0)</f>
        <v>0</v>
      </c>
      <c r="J343" s="9" t="str">
        <f>VLOOKUP($A343,referencia!$C$2:$Z$640,21,0)</f>
        <v>Ministerio de Producción</v>
      </c>
      <c r="K343" s="9">
        <f>VLOOKUP($A343,referencia!$C$2:$Z$640,22,0)</f>
        <v>0</v>
      </c>
    </row>
    <row r="344" spans="1:11" ht="15.75" customHeight="1">
      <c r="A344" t="s">
        <v>2139</v>
      </c>
      <c r="B344" s="9">
        <f>VLOOKUP($A344,referencia!$C$2:$Z$640,5,0)</f>
        <v>4</v>
      </c>
      <c r="C344" s="9" t="str">
        <f>VLOOKUP($A344,referencia!$C$2:$Z$640,6,0)</f>
        <v>Chaco</v>
      </c>
      <c r="D344" s="9">
        <f>VLOOKUP($A344,referencia!$C$2:$Z$640,15,0)</f>
        <v>2018</v>
      </c>
      <c r="E344" s="9" t="str">
        <f>VLOOKUP($A344,referencia!$C$2:$Z$640,7,0)</f>
        <v>Domingo Peppo</v>
      </c>
      <c r="F344" s="9" t="str">
        <f>VLOOKUP($A344,referencia!$C$2:$Z$640,10,0)</f>
        <v>Chaco Merece Más</v>
      </c>
      <c r="G344" s="9" t="str">
        <f>VLOOKUP($A344,referencia!$C$2:$Z$640,9,0)</f>
        <v>Carlos Barsesa</v>
      </c>
      <c r="H344" s="9" t="str">
        <f>VLOOKUP($A344,referencia!$C$2:$Z$640,19,0)</f>
        <v>M</v>
      </c>
      <c r="I344" s="9">
        <f>VLOOKUP($A344,referencia!$C$2:$Z$640,20,0)</f>
        <v>0</v>
      </c>
      <c r="J344" s="9" t="str">
        <f>VLOOKUP($A344,referencia!$C$2:$Z$640,21,0)</f>
        <v>Ministerio de Seguridad Pública</v>
      </c>
      <c r="K344" s="9">
        <f>VLOOKUP($A344,referencia!$C$2:$Z$640,22,0)</f>
        <v>1</v>
      </c>
    </row>
    <row r="345" spans="1:11" ht="15.75" customHeight="1">
      <c r="A345" t="s">
        <v>2421</v>
      </c>
      <c r="B345" s="9">
        <f>VLOOKUP($A345,referencia!$B$2:$Z$640,6,0)</f>
        <v>4</v>
      </c>
      <c r="C345" s="9" t="str">
        <f>VLOOKUP($A345,referencia!$B$2:$Z$640,7,0)</f>
        <v>Chaco</v>
      </c>
      <c r="D345" s="9">
        <f>VLOOKUP($A345,referencia!$B$2:$Z$640,17,0)</f>
        <v>2019</v>
      </c>
      <c r="E345" s="9" t="str">
        <f>VLOOKUP($A345,referencia!$B$2:$Z$640,8,0)</f>
        <v>Domingo Peppo</v>
      </c>
      <c r="F345" s="9" t="str">
        <f>VLOOKUP($A345,referencia!$B$2:$Z$640,11,0)</f>
        <v>Chaco Merece Más</v>
      </c>
      <c r="G345" s="9" t="str">
        <f>VLOOKUP($A345,referencia!$B$2:$Z$640,10,0)</f>
        <v>Humberto Fabián Echezarreta</v>
      </c>
      <c r="H345" s="9" t="str">
        <f>VLOOKUP($A345,referencia!$B$2:$Z$640,20,0)</f>
        <v>M</v>
      </c>
      <c r="I345" s="9">
        <f>VLOOKUP($A345,referencia!$B$2:$Z$640,21,0)</f>
        <v>0</v>
      </c>
      <c r="J345" s="9" t="str">
        <f>VLOOKUP($A345,referencia!$B$2:$Z$640,22,0)</f>
        <v>Ministerio de Infraestructura y Sevicios Públicos</v>
      </c>
      <c r="K345" s="9">
        <f>VLOOKUP($A345,referencia!$B$2:$Z$640,23,0)</f>
        <v>0</v>
      </c>
    </row>
    <row r="346" spans="1:11" ht="15.75" customHeight="1">
      <c r="A346" t="s">
        <v>2422</v>
      </c>
      <c r="B346" s="9">
        <f>VLOOKUP($A346,referencia!$B$2:$Z$640,6,0)</f>
        <v>4</v>
      </c>
      <c r="C346" s="9" t="str">
        <f>VLOOKUP($A346,referencia!$B$2:$Z$640,7,0)</f>
        <v>Chaco</v>
      </c>
      <c r="D346" s="9">
        <f>VLOOKUP($A346,referencia!$B$2:$Z$640,17,0)</f>
        <v>2019</v>
      </c>
      <c r="E346" s="9" t="str">
        <f>VLOOKUP($A346,referencia!$B$2:$Z$640,8,0)</f>
        <v>Domingo Peppo</v>
      </c>
      <c r="F346" s="9" t="str">
        <f>VLOOKUP($A346,referencia!$B$2:$Z$640,11,0)</f>
        <v>Chaco Merece Más</v>
      </c>
      <c r="G346" s="9" t="str">
        <f>VLOOKUP($A346,referencia!$B$2:$Z$640,10,0)</f>
        <v>Roberto Acosta</v>
      </c>
      <c r="H346" s="9" t="str">
        <f>VLOOKUP($A346,referencia!$B$2:$Z$640,20,0)</f>
        <v>M</v>
      </c>
      <c r="I346" s="9">
        <f>VLOOKUP($A346,referencia!$B$2:$Z$640,21,0)</f>
        <v>0</v>
      </c>
      <c r="J346" s="9" t="str">
        <f>VLOOKUP($A346,referencia!$B$2:$Z$640,22,0)</f>
        <v>Ministerio de Desarrollo Social</v>
      </c>
      <c r="K346" s="9">
        <f>VLOOKUP($A346,referencia!$B$2:$Z$640,23,0)</f>
        <v>1</v>
      </c>
    </row>
    <row r="347" spans="1:11" ht="15.75" customHeight="1">
      <c r="A347" t="s">
        <v>2423</v>
      </c>
      <c r="B347" s="9">
        <f>VLOOKUP($A347,referencia!$B$2:$Z$640,6,0)</f>
        <v>4</v>
      </c>
      <c r="C347" s="9" t="str">
        <f>VLOOKUP($A347,referencia!$B$2:$Z$640,7,0)</f>
        <v>Chaco</v>
      </c>
      <c r="D347" s="9">
        <f>VLOOKUP($A347,referencia!$B$2:$Z$640,17,0)</f>
        <v>2019</v>
      </c>
      <c r="E347" s="9" t="str">
        <f>VLOOKUP($A347,referencia!$B$2:$Z$640,8,0)</f>
        <v>Domingo Peppo</v>
      </c>
      <c r="F347" s="9" t="str">
        <f>VLOOKUP($A347,referencia!$B$2:$Z$640,11,0)</f>
        <v>Chaco Merece Más</v>
      </c>
      <c r="G347" s="9" t="str">
        <f>VLOOKUP($A347,referencia!$B$2:$Z$640,10,0)</f>
        <v>Cristian Ocampo</v>
      </c>
      <c r="H347" s="9" t="str">
        <f>VLOOKUP($A347,referencia!$B$2:$Z$640,20,0)</f>
        <v>M</v>
      </c>
      <c r="I347" s="9">
        <f>VLOOKUP($A347,referencia!$B$2:$Z$640,21,0)</f>
        <v>0</v>
      </c>
      <c r="J347" s="9" t="str">
        <f>VLOOKUP($A347,referencia!$B$2:$Z$640,22,0)</f>
        <v>Ministerio de Hacienda y Finanzas Públicas</v>
      </c>
      <c r="K347" s="9">
        <f>VLOOKUP($A347,referencia!$B$2:$Z$640,23,0)</f>
        <v>0</v>
      </c>
    </row>
    <row r="348" spans="1:11" ht="15.75" customHeight="1">
      <c r="A348" t="s">
        <v>2424</v>
      </c>
      <c r="B348" s="9">
        <f>VLOOKUP($A348,referencia!$B$2:$Z$640,6,0)</f>
        <v>4</v>
      </c>
      <c r="C348" s="9" t="str">
        <f>VLOOKUP($A348,referencia!$B$2:$Z$640,7,0)</f>
        <v>Chaco</v>
      </c>
      <c r="D348" s="9">
        <f>VLOOKUP($A348,referencia!$B$2:$Z$640,17,0)</f>
        <v>2019</v>
      </c>
      <c r="E348" s="9" t="str">
        <f>VLOOKUP($A348,referencia!$B$2:$Z$640,8,0)</f>
        <v>Domingo Peppo</v>
      </c>
      <c r="F348" s="9" t="str">
        <f>VLOOKUP($A348,referencia!$B$2:$Z$640,11,0)</f>
        <v>Chaco Merece Más</v>
      </c>
      <c r="G348" s="9" t="str">
        <f>VLOOKUP($A348,referencia!$B$2:$Z$640,10,0)</f>
        <v>Gustavo Rubén Ferrer</v>
      </c>
      <c r="H348" s="9" t="str">
        <f>VLOOKUP($A348,referencia!$B$2:$Z$640,20,0)</f>
        <v>M</v>
      </c>
      <c r="I348" s="9">
        <f>VLOOKUP($A348,referencia!$B$2:$Z$640,21,0)</f>
        <v>0</v>
      </c>
      <c r="J348" s="9" t="str">
        <f>VLOOKUP($A348,referencia!$B$2:$Z$640,22,0)</f>
        <v>Ministerio de Industria, Comercio y Servicios</v>
      </c>
      <c r="K348" s="9">
        <f>VLOOKUP($A348,referencia!$B$2:$Z$640,23,0)</f>
        <v>0</v>
      </c>
    </row>
    <row r="349" spans="1:11" ht="15.75" customHeight="1">
      <c r="A349" t="s">
        <v>2425</v>
      </c>
      <c r="B349" s="9">
        <f>VLOOKUP($A349,referencia!$B$2:$Z$640,6,0)</f>
        <v>4</v>
      </c>
      <c r="C349" s="9" t="str">
        <f>VLOOKUP($A349,referencia!$B$2:$Z$640,7,0)</f>
        <v>Chaco</v>
      </c>
      <c r="D349" s="9">
        <f>VLOOKUP($A349,referencia!$B$2:$Z$640,17,0)</f>
        <v>2019</v>
      </c>
      <c r="E349" s="9" t="str">
        <f>VLOOKUP($A349,referencia!$B$2:$Z$640,8,0)</f>
        <v>Domingo Peppo</v>
      </c>
      <c r="F349" s="9" t="str">
        <f>VLOOKUP($A349,referencia!$B$2:$Z$640,11,0)</f>
        <v>Chaco Merece Más</v>
      </c>
      <c r="G349" s="9" t="str">
        <f>VLOOKUP($A349,referencia!$B$2:$Z$640,10,0)</f>
        <v>Guillermo Monzón</v>
      </c>
      <c r="H349" s="9" t="str">
        <f>VLOOKUP($A349,referencia!$B$2:$Z$640,20,0)</f>
        <v>M</v>
      </c>
      <c r="I349" s="9">
        <f>VLOOKUP($A349,referencia!$B$2:$Z$640,21,0)</f>
        <v>0</v>
      </c>
      <c r="J349" s="9" t="str">
        <f>VLOOKUP($A349,referencia!$B$2:$Z$640,22,0)</f>
        <v>Ministerio de Desarrollo Urbano y Ordenamiento Territorial</v>
      </c>
      <c r="K349" s="9">
        <f>VLOOKUP($A349,referencia!$B$2:$Z$640,23,0)</f>
        <v>0</v>
      </c>
    </row>
    <row r="350" spans="1:11" ht="15.75" customHeight="1">
      <c r="A350" t="s">
        <v>2426</v>
      </c>
      <c r="B350" s="9">
        <f>VLOOKUP($A350,referencia!$B$2:$Z$640,6,0)</f>
        <v>4</v>
      </c>
      <c r="C350" s="9" t="str">
        <f>VLOOKUP($A350,referencia!$B$2:$Z$640,7,0)</f>
        <v>Chaco</v>
      </c>
      <c r="D350" s="9">
        <f>VLOOKUP($A350,referencia!$B$2:$Z$640,17,0)</f>
        <v>2019</v>
      </c>
      <c r="E350" s="9" t="str">
        <f>VLOOKUP($A350,referencia!$B$2:$Z$640,8,0)</f>
        <v>Domingo Peppo</v>
      </c>
      <c r="F350" s="9" t="str">
        <f>VLOOKUP($A350,referencia!$B$2:$Z$640,11,0)</f>
        <v>Chaco Merece Más</v>
      </c>
      <c r="G350" s="9" t="str">
        <f>VLOOKUP($A350,referencia!$B$2:$Z$640,10,0)</f>
        <v>María Elina Serrano</v>
      </c>
      <c r="H350" s="9" t="str">
        <f>VLOOKUP($A350,referencia!$B$2:$Z$640,20,0)</f>
        <v>F</v>
      </c>
      <c r="I350" s="9">
        <f>VLOOKUP($A350,referencia!$B$2:$Z$640,21,0)</f>
        <v>1</v>
      </c>
      <c r="J350" s="9" t="str">
        <f>VLOOKUP($A350,referencia!$B$2:$Z$640,22,0)</f>
        <v>Ministerio de Planificación, Ambiente e Innovación Tecnológica</v>
      </c>
      <c r="K350" s="9">
        <f>VLOOKUP($A350,referencia!$B$2:$Z$640,23,0)</f>
        <v>0</v>
      </c>
    </row>
    <row r="351" spans="1:11" ht="15.75" customHeight="1">
      <c r="A351" t="s">
        <v>2427</v>
      </c>
      <c r="B351" s="9">
        <f>VLOOKUP($A351,referencia!$B$2:$Z$640,6,0)</f>
        <v>4</v>
      </c>
      <c r="C351" s="9" t="str">
        <f>VLOOKUP($A351,referencia!$B$2:$Z$640,7,0)</f>
        <v>Chaco</v>
      </c>
      <c r="D351" s="9">
        <f>VLOOKUP($A351,referencia!$B$2:$Z$640,17,0)</f>
        <v>2019</v>
      </c>
      <c r="E351" s="9" t="str">
        <f>VLOOKUP($A351,referencia!$B$2:$Z$640,8,0)</f>
        <v>Domingo Peppo</v>
      </c>
      <c r="F351" s="9" t="str">
        <f>VLOOKUP($A351,referencia!$B$2:$Z$640,11,0)</f>
        <v>Chaco Merece Más</v>
      </c>
      <c r="G351" s="9" t="str">
        <f>VLOOKUP($A351,referencia!$B$2:$Z$640,10,0)</f>
        <v>Horacio Rey</v>
      </c>
      <c r="H351" s="9" t="str">
        <f>VLOOKUP($A351,referencia!$B$2:$Z$640,20,0)</f>
        <v>M</v>
      </c>
      <c r="I351" s="9">
        <f>VLOOKUP($A351,referencia!$B$2:$Z$640,21,0)</f>
        <v>0</v>
      </c>
      <c r="J351" s="9" t="str">
        <f>VLOOKUP($A351,referencia!$B$2:$Z$640,22,0)</f>
        <v>Secretaría General de Gobierno y Coordinación</v>
      </c>
      <c r="K351" s="9">
        <f>VLOOKUP($A351,referencia!$B$2:$Z$640,23,0)</f>
        <v>0</v>
      </c>
    </row>
    <row r="352" spans="1:11" ht="15.75" customHeight="1">
      <c r="A352" t="s">
        <v>2428</v>
      </c>
      <c r="B352" s="9">
        <f>VLOOKUP($A352,referencia!$B$2:$Z$640,6,0)</f>
        <v>4</v>
      </c>
      <c r="C352" s="9" t="str">
        <f>VLOOKUP($A352,referencia!$B$2:$Z$640,7,0)</f>
        <v>Chaco</v>
      </c>
      <c r="D352" s="9">
        <f>VLOOKUP($A352,referencia!$B$2:$Z$640,17,0)</f>
        <v>2019</v>
      </c>
      <c r="E352" s="9" t="str">
        <f>VLOOKUP($A352,referencia!$B$2:$Z$640,8,0)</f>
        <v>Domingo Peppo</v>
      </c>
      <c r="F352" s="9" t="str">
        <f>VLOOKUP($A352,referencia!$B$2:$Z$640,11,0)</f>
        <v>Chaco Merece Más</v>
      </c>
      <c r="G352" s="9" t="str">
        <f>VLOOKUP($A352,referencia!$B$2:$Z$640,10,0)</f>
        <v>Martín Nievas</v>
      </c>
      <c r="H352" s="9" t="str">
        <f>VLOOKUP($A352,referencia!$B$2:$Z$640,20,0)</f>
        <v>M</v>
      </c>
      <c r="I352" s="9">
        <f>VLOOKUP($A352,referencia!$B$2:$Z$640,21,0)</f>
        <v>0</v>
      </c>
      <c r="J352" s="9" t="str">
        <f>VLOOKUP($A352,referencia!$B$2:$Z$640,22,0)</f>
        <v>Ministerio de Gobierno, Justicia y Relación con la Comunidad</v>
      </c>
      <c r="K352" s="9">
        <f>VLOOKUP($A352,referencia!$B$2:$Z$640,23,0)</f>
        <v>1</v>
      </c>
    </row>
    <row r="353" spans="1:11" ht="15.75" customHeight="1">
      <c r="A353" t="s">
        <v>2429</v>
      </c>
      <c r="B353" s="9">
        <f>VLOOKUP($A353,referencia!$B$2:$Z$640,6,0)</f>
        <v>4</v>
      </c>
      <c r="C353" s="9" t="str">
        <f>VLOOKUP($A353,referencia!$B$2:$Z$640,7,0)</f>
        <v>Chaco</v>
      </c>
      <c r="D353" s="9">
        <f>VLOOKUP($A353,referencia!$B$2:$Z$640,17,0)</f>
        <v>2019</v>
      </c>
      <c r="E353" s="9" t="str">
        <f>VLOOKUP($A353,referencia!$B$2:$Z$640,8,0)</f>
        <v>Domingo Peppo</v>
      </c>
      <c r="F353" s="9" t="str">
        <f>VLOOKUP($A353,referencia!$B$2:$Z$640,11,0)</f>
        <v>Chaco Merece Más</v>
      </c>
      <c r="G353" s="9" t="str">
        <f>VLOOKUP($A353,referencia!$B$2:$Z$640,10,0)</f>
        <v>Luis Zapico</v>
      </c>
      <c r="H353" s="9" t="str">
        <f>VLOOKUP($A353,referencia!$B$2:$Z$640,20,0)</f>
        <v>M</v>
      </c>
      <c r="I353" s="9">
        <f>VLOOKUP($A353,referencia!$B$2:$Z$640,21,0)</f>
        <v>0</v>
      </c>
      <c r="J353" s="9" t="str">
        <f>VLOOKUP($A353,referencia!$B$2:$Z$640,22,0)</f>
        <v>Ministerio de Salud</v>
      </c>
      <c r="K353" s="9">
        <f>VLOOKUP($A353,referencia!$B$2:$Z$640,23,0)</f>
        <v>0</v>
      </c>
    </row>
    <row r="354" spans="1:11" ht="15.75" customHeight="1">
      <c r="A354" t="s">
        <v>2430</v>
      </c>
      <c r="B354" s="9">
        <f>VLOOKUP($A354,referencia!$B$2:$Z$640,6,0)</f>
        <v>4</v>
      </c>
      <c r="C354" s="9" t="str">
        <f>VLOOKUP($A354,referencia!$B$2:$Z$640,7,0)</f>
        <v>Chaco</v>
      </c>
      <c r="D354" s="9">
        <f>VLOOKUP($A354,referencia!$B$2:$Z$640,17,0)</f>
        <v>2019</v>
      </c>
      <c r="E354" s="9" t="str">
        <f>VLOOKUP($A354,referencia!$B$2:$Z$640,8,0)</f>
        <v>Domingo Peppo</v>
      </c>
      <c r="F354" s="9" t="str">
        <f>VLOOKUP($A354,referencia!$B$2:$Z$640,11,0)</f>
        <v>Chaco Merece Más</v>
      </c>
      <c r="G354" s="9" t="str">
        <f>VLOOKUP($A354,referencia!$B$2:$Z$640,10,0)</f>
        <v>Marcelo Repetto</v>
      </c>
      <c r="H354" s="9" t="str">
        <f>VLOOKUP($A354,referencia!$B$2:$Z$640,20,0)</f>
        <v>M</v>
      </c>
      <c r="I354" s="9">
        <f>VLOOKUP($A354,referencia!$B$2:$Z$640,21,0)</f>
        <v>0</v>
      </c>
      <c r="J354" s="9" t="str">
        <f>VLOOKUP($A354,referencia!$B$2:$Z$640,22,0)</f>
        <v>Ministerio de Producción</v>
      </c>
      <c r="K354" s="9">
        <f>VLOOKUP($A354,referencia!$B$2:$Z$640,23,0)</f>
        <v>0</v>
      </c>
    </row>
    <row r="355" spans="1:11" ht="15.75" customHeight="1">
      <c r="A355" t="s">
        <v>2431</v>
      </c>
      <c r="B355" s="9">
        <f>VLOOKUP($A355,referencia!$B$2:$Z$640,6,0)</f>
        <v>4</v>
      </c>
      <c r="C355" s="9" t="str">
        <f>VLOOKUP($A355,referencia!$B$2:$Z$640,7,0)</f>
        <v>Chaco</v>
      </c>
      <c r="D355" s="9">
        <f>VLOOKUP($A355,referencia!$B$2:$Z$640,17,0)</f>
        <v>2019</v>
      </c>
      <c r="E355" s="9" t="str">
        <f>VLOOKUP($A355,referencia!$B$2:$Z$640,8,0)</f>
        <v>Domingo Peppo</v>
      </c>
      <c r="F355" s="9" t="str">
        <f>VLOOKUP($A355,referencia!$B$2:$Z$640,11,0)</f>
        <v>Chaco Merece Más</v>
      </c>
      <c r="G355" s="9" t="str">
        <f>VLOOKUP($A355,referencia!$B$2:$Z$640,10,0)</f>
        <v>Carlos Barsesa</v>
      </c>
      <c r="H355" s="9" t="str">
        <f>VLOOKUP($A355,referencia!$B$2:$Z$640,20,0)</f>
        <v>M</v>
      </c>
      <c r="I355" s="9">
        <f>VLOOKUP($A355,referencia!$B$2:$Z$640,21,0)</f>
        <v>0</v>
      </c>
      <c r="J355" s="9" t="str">
        <f>VLOOKUP($A355,referencia!$B$2:$Z$640,22,0)</f>
        <v>Ministerio de Seguridad Pública</v>
      </c>
      <c r="K355" s="9">
        <f>VLOOKUP($A355,referencia!$B$2:$Z$640,23,0)</f>
        <v>1</v>
      </c>
    </row>
    <row r="356" spans="1:11" ht="15.75" customHeight="1">
      <c r="B356" s="9">
        <v>4</v>
      </c>
      <c r="C356" s="9" t="s">
        <v>162</v>
      </c>
      <c r="D356" s="9">
        <v>2019</v>
      </c>
      <c r="E356" s="9" t="s">
        <v>163</v>
      </c>
      <c r="F356" s="9" t="s">
        <v>165</v>
      </c>
      <c r="G356" s="9" t="s">
        <v>900</v>
      </c>
      <c r="H356" s="9" t="s">
        <v>34</v>
      </c>
      <c r="I356" s="9">
        <v>1</v>
      </c>
      <c r="J356" s="9" t="s">
        <v>189</v>
      </c>
      <c r="K356" s="9">
        <v>1</v>
      </c>
    </row>
    <row r="357" spans="1:11" ht="15.75" customHeight="1">
      <c r="B357" s="9">
        <v>4</v>
      </c>
      <c r="C357" s="9" t="s">
        <v>162</v>
      </c>
      <c r="D357" s="9">
        <v>2019</v>
      </c>
      <c r="E357" s="9" t="s">
        <v>163</v>
      </c>
      <c r="F357" s="9" t="s">
        <v>165</v>
      </c>
      <c r="G357" s="9" t="s">
        <v>190</v>
      </c>
      <c r="H357" s="9" t="s">
        <v>18</v>
      </c>
      <c r="I357" s="9">
        <v>0</v>
      </c>
      <c r="J357" s="9" t="s">
        <v>182</v>
      </c>
      <c r="K357" s="9">
        <v>0</v>
      </c>
    </row>
    <row r="358" spans="1:11" ht="15.75" customHeight="1">
      <c r="B358" s="9">
        <v>4</v>
      </c>
      <c r="C358" s="9" t="s">
        <v>162</v>
      </c>
      <c r="D358" s="9">
        <v>2019</v>
      </c>
      <c r="E358" s="9" t="s">
        <v>163</v>
      </c>
      <c r="F358" s="9" t="s">
        <v>165</v>
      </c>
      <c r="G358" s="9" t="s">
        <v>181</v>
      </c>
      <c r="H358" s="9" t="s">
        <v>18</v>
      </c>
      <c r="I358" s="9">
        <v>0</v>
      </c>
      <c r="J358" s="9" t="s">
        <v>191</v>
      </c>
      <c r="K358" s="9">
        <v>0</v>
      </c>
    </row>
    <row r="359" spans="1:11" ht="15.75" customHeight="1">
      <c r="B359" s="9">
        <v>4</v>
      </c>
      <c r="C359" s="9" t="s">
        <v>162</v>
      </c>
      <c r="D359" s="9">
        <v>2019</v>
      </c>
      <c r="E359" s="9" t="s">
        <v>163</v>
      </c>
      <c r="F359" s="9" t="s">
        <v>165</v>
      </c>
      <c r="G359" s="9" t="s">
        <v>192</v>
      </c>
      <c r="H359" s="9" t="s">
        <v>34</v>
      </c>
      <c r="I359" s="9">
        <v>1</v>
      </c>
      <c r="J359" s="9" t="s">
        <v>32</v>
      </c>
      <c r="K359" s="9">
        <v>0</v>
      </c>
    </row>
    <row r="360" spans="1:11" ht="15.75" customHeight="1">
      <c r="B360" s="9">
        <v>4</v>
      </c>
      <c r="C360" s="9" t="s">
        <v>162</v>
      </c>
      <c r="D360" s="9">
        <v>2019</v>
      </c>
      <c r="E360" s="9" t="s">
        <v>163</v>
      </c>
      <c r="F360" s="9" t="s">
        <v>165</v>
      </c>
      <c r="G360" s="9" t="s">
        <v>901</v>
      </c>
      <c r="H360" s="9" t="s">
        <v>18</v>
      </c>
      <c r="I360" s="9">
        <v>0</v>
      </c>
      <c r="J360" s="9" t="s">
        <v>189</v>
      </c>
      <c r="K360" s="9">
        <v>0</v>
      </c>
    </row>
    <row r="361" spans="1:11" ht="15.75" customHeight="1">
      <c r="A361" t="s">
        <v>2126</v>
      </c>
      <c r="B361" s="9">
        <f>VLOOKUP($A361,referencia!$B$2:$Z$640,6,0)</f>
        <v>4</v>
      </c>
      <c r="C361" s="9" t="str">
        <f>VLOOKUP($A361,referencia!$B$2:$Z$640,7,0)</f>
        <v>Chaco</v>
      </c>
      <c r="D361" s="9" t="str">
        <f>VLOOKUP($A361,referencia!$B$2:$Z$640,17,0)</f>
        <v>no</v>
      </c>
      <c r="E361" s="9" t="str">
        <f>VLOOKUP($A361,referencia!$B$2:$Z$640,8,0)</f>
        <v>Domingo Peppo</v>
      </c>
      <c r="F361" s="9" t="str">
        <f>VLOOKUP($A361,referencia!$B$2:$Z$640,11,0)</f>
        <v>Chaco Merece Más</v>
      </c>
      <c r="G361" s="9" t="str">
        <f>VLOOKUP($A361,referencia!$B$2:$Z$640,10,0)</f>
        <v>Juan José Bergia</v>
      </c>
      <c r="H361" s="9" t="str">
        <f>VLOOKUP($A361,referencia!$B$2:$Z$640,20,0)</f>
        <v>M</v>
      </c>
      <c r="I361" s="9">
        <f>VLOOKUP($A361,referencia!$B$2:$Z$640,21,0)</f>
        <v>0</v>
      </c>
      <c r="J361" s="9" t="str">
        <f>VLOOKUP($A361,referencia!$B$2:$Z$640,22,0)</f>
        <v>Ministerio de Gobierno, Justicia y Relación con la Comunidad</v>
      </c>
      <c r="K361" s="9">
        <f>VLOOKUP($A361,referencia!$B$2:$Z$640,23,0)</f>
        <v>1</v>
      </c>
    </row>
    <row r="362" spans="1:11" ht="15.75" customHeight="1">
      <c r="A362" t="s">
        <v>2127</v>
      </c>
      <c r="B362" s="9">
        <f>VLOOKUP($A362,referencia!$B$2:$Z$640,6,0)</f>
        <v>4</v>
      </c>
      <c r="C362" s="9" t="str">
        <f>VLOOKUP($A362,referencia!$B$2:$Z$640,7,0)</f>
        <v>Chaco</v>
      </c>
      <c r="D362" s="9" t="str">
        <f>VLOOKUP($A362,referencia!$B$2:$Z$640,17,0)</f>
        <v>no</v>
      </c>
      <c r="E362" s="9" t="str">
        <f>VLOOKUP($A362,referencia!$B$2:$Z$640,8,0)</f>
        <v>Domingo Peppo</v>
      </c>
      <c r="F362" s="9" t="str">
        <f>VLOOKUP($A362,referencia!$B$2:$Z$640,11,0)</f>
        <v>Chaco Merece Más</v>
      </c>
      <c r="G362" s="9" t="str">
        <f>VLOOKUP($A362,referencia!$B$2:$Z$640,10,0)</f>
        <v>Daniel Oscar Farías</v>
      </c>
      <c r="H362" s="9" t="str">
        <f>VLOOKUP($A362,referencia!$B$2:$Z$640,20,0)</f>
        <v>M</v>
      </c>
      <c r="I362" s="9">
        <f>VLOOKUP($A362,referencia!$B$2:$Z$640,21,0)</f>
        <v>0</v>
      </c>
      <c r="J362" s="9" t="str">
        <f>VLOOKUP($A362,referencia!$B$2:$Z$640,22,0)</f>
        <v>Ministerio de Educación, Cultura, Ciencia y Tecnología</v>
      </c>
      <c r="K362" s="9">
        <f>VLOOKUP($A362,referencia!$B$2:$Z$640,23,0)</f>
        <v>1</v>
      </c>
    </row>
    <row r="363" spans="1:11" ht="15.75" customHeight="1">
      <c r="A363" t="s">
        <v>2130</v>
      </c>
      <c r="B363" s="9">
        <f>VLOOKUP($A363,referencia!$B$2:$Z$640,6,0)</f>
        <v>4</v>
      </c>
      <c r="C363" s="9" t="str">
        <f>VLOOKUP($A363,referencia!$B$2:$Z$640,7,0)</f>
        <v>Chaco</v>
      </c>
      <c r="D363" s="9" t="str">
        <f>VLOOKUP($A363,referencia!$B$2:$Z$640,17,0)</f>
        <v>no</v>
      </c>
      <c r="E363" s="9" t="str">
        <f>VLOOKUP($A363,referencia!$B$2:$Z$640,8,0)</f>
        <v>Domingo Peppo</v>
      </c>
      <c r="F363" s="9" t="str">
        <f>VLOOKUP($A363,referencia!$B$2:$Z$640,11,0)</f>
        <v>Chaco Merece Más</v>
      </c>
      <c r="G363" s="9" t="str">
        <f>VLOOKUP($A363,referencia!$B$2:$Z$640,10,0)</f>
        <v>Gabriel Tortarolo</v>
      </c>
      <c r="H363" s="9" t="str">
        <f>VLOOKUP($A363,referencia!$B$2:$Z$640,20,0)</f>
        <v>M</v>
      </c>
      <c r="I363" s="9">
        <f>VLOOKUP($A363,referencia!$B$2:$Z$640,21,0)</f>
        <v>0</v>
      </c>
      <c r="J363" s="9" t="str">
        <f>VLOOKUP($A363,referencia!$B$2:$Z$640,22,0)</f>
        <v>Ministerio de Producción</v>
      </c>
      <c r="K363" s="9">
        <f>VLOOKUP($A363,referencia!$B$2:$Z$640,23,0)</f>
        <v>1</v>
      </c>
    </row>
    <row r="364" spans="1:11" ht="15.75" customHeight="1">
      <c r="A364" t="s">
        <v>1833</v>
      </c>
      <c r="B364" s="9">
        <f>VLOOKUP($A364,referencia!$B$2:$Z$640,6,0)</f>
        <v>4</v>
      </c>
      <c r="C364" s="9" t="str">
        <f>VLOOKUP($A364,referencia!$B$2:$Z$640,7,0)</f>
        <v>Chaco</v>
      </c>
      <c r="D364" s="9" t="str">
        <f>VLOOKUP($A364,referencia!$B$2:$Z$640,17,0)</f>
        <v>no</v>
      </c>
      <c r="E364" s="9" t="str">
        <f>VLOOKUP($A364,referencia!$B$2:$Z$640,8,0)</f>
        <v>Domingo Peppo</v>
      </c>
      <c r="F364" s="9" t="str">
        <f>VLOOKUP($A364,referencia!$B$2:$Z$640,11,0)</f>
        <v>Chaco Merece Más</v>
      </c>
      <c r="G364" s="9" t="str">
        <f>VLOOKUP($A364,referencia!$B$2:$Z$640,10,0)</f>
        <v>Luis Alberto Gómez Samela</v>
      </c>
      <c r="H364" s="9" t="str">
        <f>VLOOKUP($A364,referencia!$B$2:$Z$640,20,0)</f>
        <v>M</v>
      </c>
      <c r="I364" s="9">
        <f>VLOOKUP($A364,referencia!$B$2:$Z$640,21,0)</f>
        <v>0</v>
      </c>
      <c r="J364" s="9" t="str">
        <f>VLOOKUP($A364,referencia!$B$2:$Z$640,22,0)</f>
        <v>Ministerio de Salud</v>
      </c>
      <c r="K364" s="9">
        <f>VLOOKUP($A364,referencia!$B$2:$Z$640,23,0)</f>
        <v>1</v>
      </c>
    </row>
    <row r="365" spans="1:11" ht="15.75" customHeight="1">
      <c r="A365" t="s">
        <v>1035</v>
      </c>
      <c r="B365" s="9">
        <f>VLOOKUP($A365,referencia!$B$2:$Z$640,6,0)</f>
        <v>4</v>
      </c>
      <c r="C365" s="9" t="str">
        <f>VLOOKUP($A365,referencia!$B$2:$Z$640,7,0)</f>
        <v>Chaco</v>
      </c>
      <c r="D365" s="9" t="str">
        <f>VLOOKUP($A365,referencia!$B$2:$Z$640,17,0)</f>
        <v>no</v>
      </c>
      <c r="E365" s="9" t="str">
        <f>VLOOKUP($A365,referencia!$B$2:$Z$640,8,0)</f>
        <v>Domingo Peppo</v>
      </c>
      <c r="F365" s="9" t="str">
        <f>VLOOKUP($A365,referencia!$B$2:$Z$640,11,0)</f>
        <v>Chaco Merece Más</v>
      </c>
      <c r="G365" s="9" t="str">
        <f>VLOOKUP($A365,referencia!$B$2:$Z$640,10,0)</f>
        <v>Martín Nievas</v>
      </c>
      <c r="H365" s="9" t="str">
        <f>VLOOKUP($A365,referencia!$B$2:$Z$640,20,0)</f>
        <v>M</v>
      </c>
      <c r="I365" s="9">
        <f>VLOOKUP($A365,referencia!$B$2:$Z$640,21,0)</f>
        <v>0</v>
      </c>
      <c r="J365" s="9" t="str">
        <f>VLOOKUP($A365,referencia!$B$2:$Z$640,22,0)</f>
        <v>Ministerio de Seguridad Pública</v>
      </c>
      <c r="K365" s="9">
        <f>VLOOKUP($A365,referencia!$B$2:$Z$640,23,0)</f>
        <v>1</v>
      </c>
    </row>
    <row r="366" spans="1:11" ht="15.75" customHeight="1">
      <c r="A366" t="s">
        <v>1034</v>
      </c>
      <c r="B366" s="9">
        <f>VLOOKUP($A366,referencia!$B$2:$Z$640,6,0)</f>
        <v>4</v>
      </c>
      <c r="C366" s="9" t="str">
        <f>VLOOKUP($A366,referencia!$B$2:$Z$640,7,0)</f>
        <v>Chaco</v>
      </c>
      <c r="D366" s="9" t="str">
        <f>VLOOKUP($A366,referencia!$B$2:$Z$640,17,0)</f>
        <v>no</v>
      </c>
      <c r="E366" s="9" t="str">
        <f>VLOOKUP($A366,referencia!$B$2:$Z$640,8,0)</f>
        <v>Domingo Peppo</v>
      </c>
      <c r="F366" s="9" t="str">
        <f>VLOOKUP($A366,referencia!$B$2:$Z$640,11,0)</f>
        <v>Chaco Merece Más</v>
      </c>
      <c r="G366" s="9" t="str">
        <f>VLOOKUP($A366,referencia!$B$2:$Z$640,10,0)</f>
        <v>Mariel Crespo</v>
      </c>
      <c r="H366" s="9" t="str">
        <f>VLOOKUP($A366,referencia!$B$2:$Z$640,20,0)</f>
        <v>F</v>
      </c>
      <c r="I366" s="9">
        <f>VLOOKUP($A366,referencia!$B$2:$Z$640,21,0)</f>
        <v>1</v>
      </c>
      <c r="J366" s="9" t="str">
        <f>VLOOKUP($A366,referencia!$B$2:$Z$640,22,0)</f>
        <v>Ministerio de Salud</v>
      </c>
      <c r="K366" s="9">
        <f>VLOOKUP($A366,referencia!$B$2:$Z$640,23,0)</f>
        <v>1</v>
      </c>
    </row>
    <row r="367" spans="1:11" ht="15.75" customHeight="1">
      <c r="A367" t="s">
        <v>1039</v>
      </c>
      <c r="B367" s="9">
        <f>VLOOKUP($A367,referencia!$B$2:$Z$640,6,0)</f>
        <v>4</v>
      </c>
      <c r="C367" s="9" t="str">
        <f>VLOOKUP($A367,referencia!$B$2:$Z$640,7,0)</f>
        <v>Chaco</v>
      </c>
      <c r="D367" s="9" t="str">
        <f>VLOOKUP($A367,referencia!$B$2:$Z$640,17,0)</f>
        <v>no</v>
      </c>
      <c r="E367" s="9" t="str">
        <f>VLOOKUP($A367,referencia!$B$2:$Z$640,8,0)</f>
        <v>Domingo Peppo</v>
      </c>
      <c r="F367" s="9" t="str">
        <f>VLOOKUP($A367,referencia!$B$2:$Z$640,11,0)</f>
        <v>Chaco Merece Más</v>
      </c>
      <c r="G367" s="9" t="str">
        <f>VLOOKUP($A367,referencia!$B$2:$Z$640,10,0)</f>
        <v>Jessica Ayala</v>
      </c>
      <c r="H367" s="9" t="str">
        <f>VLOOKUP($A367,referencia!$B$2:$Z$640,20,0)</f>
        <v>F</v>
      </c>
      <c r="I367" s="9">
        <f>VLOOKUP($A367,referencia!$B$2:$Z$640,21,0)</f>
        <v>1</v>
      </c>
      <c r="J367" s="9" t="str">
        <f>VLOOKUP($A367,referencia!$B$2:$Z$640,22,0)</f>
        <v>Ministerio de Gobierno, Justicia y relación con la Comunidad</v>
      </c>
      <c r="K367" s="9">
        <f>VLOOKUP($A367,referencia!$B$2:$Z$640,23,0)</f>
        <v>1</v>
      </c>
    </row>
    <row r="368" spans="1:11" ht="15.75" customHeight="1">
      <c r="A368" t="s">
        <v>1040</v>
      </c>
      <c r="B368" s="9">
        <f>VLOOKUP($A368,referencia!$B$2:$Z$640,6,0)</f>
        <v>4</v>
      </c>
      <c r="C368" s="9" t="str">
        <f>VLOOKUP($A368,referencia!$B$2:$Z$640,7,0)</f>
        <v>Chaco</v>
      </c>
      <c r="D368" s="9" t="str">
        <f>VLOOKUP($A368,referencia!$B$2:$Z$640,17,0)</f>
        <v>no</v>
      </c>
      <c r="E368" s="9" t="str">
        <f>VLOOKUP($A368,referencia!$B$2:$Z$640,8,0)</f>
        <v>Domingo Peppo</v>
      </c>
      <c r="F368" s="9" t="str">
        <f>VLOOKUP($A368,referencia!$B$2:$Z$640,11,0)</f>
        <v>Chaco Merece Más</v>
      </c>
      <c r="G368" s="9" t="str">
        <f>VLOOKUP($A368,referencia!$B$2:$Z$640,10,0)</f>
        <v>Daniel Chorvat</v>
      </c>
      <c r="H368" s="9" t="str">
        <f>VLOOKUP($A368,referencia!$B$2:$Z$640,20,0)</f>
        <v>M</v>
      </c>
      <c r="I368" s="9">
        <f>VLOOKUP($A368,referencia!$B$2:$Z$640,21,0)</f>
        <v>0</v>
      </c>
      <c r="J368" s="9" t="str">
        <f>VLOOKUP($A368,referencia!$B$2:$Z$640,22,0)</f>
        <v>Ministerio de Seguridad Pública</v>
      </c>
      <c r="K368" s="9">
        <f>VLOOKUP($A368,referencia!$B$2:$Z$640,23,0)</f>
        <v>0</v>
      </c>
    </row>
    <row r="369" spans="1:11" ht="15.75" customHeight="1">
      <c r="A369" t="s">
        <v>1035</v>
      </c>
      <c r="B369" s="9">
        <f>VLOOKUP($A369,referencia!$B$2:$Z$640,6,0)</f>
        <v>4</v>
      </c>
      <c r="C369" s="9" t="str">
        <f>VLOOKUP($A369,referencia!$B$2:$Z$640,7,0)</f>
        <v>Chaco</v>
      </c>
      <c r="D369" s="9" t="str">
        <f>VLOOKUP($A369,referencia!$B$2:$Z$640,17,0)</f>
        <v>no</v>
      </c>
      <c r="E369" s="9" t="str">
        <f>VLOOKUP($A369,referencia!$B$2:$Z$640,8,0)</f>
        <v>Domingo Peppo</v>
      </c>
      <c r="F369" s="9" t="str">
        <f>VLOOKUP($A369,referencia!$B$2:$Z$640,11,0)</f>
        <v>Chaco Merece Más</v>
      </c>
      <c r="G369" s="9" t="str">
        <f>VLOOKUP($A369,referencia!$B$2:$Z$640,10,0)</f>
        <v>Martín Nievas</v>
      </c>
      <c r="H369" s="9" t="str">
        <f>VLOOKUP($A369,referencia!$B$2:$Z$640,20,0)</f>
        <v>M</v>
      </c>
      <c r="I369" s="9">
        <f>VLOOKUP($A369,referencia!$B$2:$Z$640,21,0)</f>
        <v>0</v>
      </c>
      <c r="J369" s="9" t="str">
        <f>VLOOKUP($A369,referencia!$B$2:$Z$640,22,0)</f>
        <v>Ministerio de Seguridad Pública</v>
      </c>
      <c r="K369" s="9">
        <f>VLOOKUP($A369,referencia!$B$2:$Z$640,23,0)</f>
        <v>1</v>
      </c>
    </row>
    <row r="370" spans="1:11" ht="15.75" customHeight="1">
      <c r="A370" t="s">
        <v>1041</v>
      </c>
      <c r="B370" s="9">
        <f>VLOOKUP($A370,referencia!$B$2:$Z$640,6,0)</f>
        <v>4</v>
      </c>
      <c r="C370" s="9" t="str">
        <f>VLOOKUP($A370,referencia!$B$2:$Z$640,7,0)</f>
        <v>Chaco</v>
      </c>
      <c r="D370" s="9" t="str">
        <f>VLOOKUP($A370,referencia!$B$2:$Z$640,17,0)</f>
        <v>no</v>
      </c>
      <c r="E370" s="9" t="str">
        <f>VLOOKUP($A370,referencia!$B$2:$Z$640,8,0)</f>
        <v>Domingo Peppo</v>
      </c>
      <c r="F370" s="9" t="str">
        <f>VLOOKUP($A370,referencia!$B$2:$Z$640,11,0)</f>
        <v>Chaco Merece Más</v>
      </c>
      <c r="G370" s="9" t="str">
        <f>VLOOKUP($A370,referencia!$B$2:$Z$640,10,0)</f>
        <v>Silvana Tayara</v>
      </c>
      <c r="H370" s="9" t="str">
        <f>VLOOKUP($A370,referencia!$B$2:$Z$640,20,0)</f>
        <v>F</v>
      </c>
      <c r="I370" s="9">
        <f>VLOOKUP($A370,referencia!$B$2:$Z$640,21,0)</f>
        <v>1</v>
      </c>
      <c r="J370" s="9" t="str">
        <f>VLOOKUP($A370,referencia!$B$2:$Z$640,22,0)</f>
        <v>Ministerio de Desarrollo Social</v>
      </c>
      <c r="K370" s="9">
        <f>VLOOKUP($A370,referencia!$B$2:$Z$640,23,0)</f>
        <v>0</v>
      </c>
    </row>
    <row r="371" spans="1:11" ht="15.75" customHeight="1">
      <c r="A371" t="s">
        <v>1042</v>
      </c>
      <c r="B371" s="9">
        <f>VLOOKUP($A371,referencia!$B$2:$Z$640,6,0)</f>
        <v>4</v>
      </c>
      <c r="C371" s="9" t="str">
        <f>VLOOKUP($A371,referencia!$B$2:$Z$640,7,0)</f>
        <v>Chaco</v>
      </c>
      <c r="D371" s="9" t="str">
        <f>VLOOKUP($A371,referencia!$B$2:$Z$640,17,0)</f>
        <v>no</v>
      </c>
      <c r="E371" s="9" t="str">
        <f>VLOOKUP($A371,referencia!$B$2:$Z$640,8,0)</f>
        <v>Domingo Peppo</v>
      </c>
      <c r="F371" s="9" t="str">
        <f>VLOOKUP($A371,referencia!$B$2:$Z$640,11,0)</f>
        <v>Chaco Merece Más</v>
      </c>
      <c r="G371" s="9" t="str">
        <f>VLOOKUP($A371,referencia!$B$2:$Z$640,10,0)</f>
        <v>José María Quirós</v>
      </c>
      <c r="H371" s="9" t="str">
        <f>VLOOKUP($A371,referencia!$B$2:$Z$640,20,0)</f>
        <v>M</v>
      </c>
      <c r="I371" s="9">
        <f>VLOOKUP($A371,referencia!$B$2:$Z$640,21,0)</f>
        <v>0</v>
      </c>
      <c r="J371" s="9" t="str">
        <f>VLOOKUP($A371,referencia!$B$2:$Z$640,22,0)</f>
        <v>Ministerio de Gobierno, Justicia y relación con la Comunidad</v>
      </c>
      <c r="K371" s="9">
        <f>VLOOKUP($A371,referencia!$B$2:$Z$640,23,0)</f>
        <v>0</v>
      </c>
    </row>
    <row r="372" spans="1:11" ht="15.75" customHeight="1">
      <c r="A372" t="s">
        <v>1043</v>
      </c>
      <c r="B372" s="9">
        <f>VLOOKUP($A372,referencia!$B$2:$Z$640,6,0)</f>
        <v>4</v>
      </c>
      <c r="C372" s="9" t="str">
        <f>VLOOKUP($A372,referencia!$B$2:$Z$640,7,0)</f>
        <v>Chaco</v>
      </c>
      <c r="D372" s="9" t="str">
        <f>VLOOKUP($A372,referencia!$B$2:$Z$640,17,0)</f>
        <v>no</v>
      </c>
      <c r="E372" s="9" t="str">
        <f>VLOOKUP($A372,referencia!$B$2:$Z$640,8,0)</f>
        <v>Jorge Capitanich</v>
      </c>
      <c r="F372" s="9" t="str">
        <f>VLOOKUP($A372,referencia!$B$2:$Z$640,11,0)</f>
        <v>Frente Chaqueño</v>
      </c>
      <c r="G372" s="9" t="str">
        <f>VLOOKUP($A372,referencia!$B$2:$Z$640,10,0)</f>
        <v>Sebastián Lifton</v>
      </c>
      <c r="H372" s="9" t="str">
        <f>VLOOKUP($A372,referencia!$B$2:$Z$640,20,0)</f>
        <v>M</v>
      </c>
      <c r="I372" s="9">
        <f>VLOOKUP($A372,referencia!$B$2:$Z$640,21,0)</f>
        <v>0</v>
      </c>
      <c r="J372" s="9" t="str">
        <f>VLOOKUP($A372,referencia!$B$2:$Z$640,22,0)</f>
        <v>Ministerio de Industria, Producción y Empleo</v>
      </c>
      <c r="K372" s="9">
        <f>VLOOKUP($A372,referencia!$B$2:$Z$640,23,0)</f>
        <v>0</v>
      </c>
    </row>
    <row r="373" spans="1:11" ht="15.75" customHeight="1">
      <c r="A373" t="s">
        <v>1044</v>
      </c>
      <c r="B373" s="9">
        <f>VLOOKUP($A373,referencia!$B$2:$Z$640,6,0)</f>
        <v>4</v>
      </c>
      <c r="C373" s="9" t="str">
        <f>VLOOKUP($A373,referencia!$B$2:$Z$640,7,0)</f>
        <v>Chaco</v>
      </c>
      <c r="D373" s="9" t="str">
        <f>VLOOKUP($A373,referencia!$B$2:$Z$640,17,0)</f>
        <v>no</v>
      </c>
      <c r="E373" s="9" t="str">
        <f>VLOOKUP($A373,referencia!$B$2:$Z$640,8,0)</f>
        <v>Jorge Capitanich</v>
      </c>
      <c r="F373" s="9" t="str">
        <f>VLOOKUP($A373,referencia!$B$2:$Z$640,11,0)</f>
        <v>Frente Chaqueño</v>
      </c>
      <c r="G373" s="9" t="str">
        <f>VLOOKUP($A373,referencia!$B$2:$Z$640,10,0)</f>
        <v>Maia Woelflin</v>
      </c>
      <c r="H373" s="9" t="str">
        <f>VLOOKUP($A373,referencia!$B$2:$Z$640,20,0)</f>
        <v>F</v>
      </c>
      <c r="I373" s="9">
        <f>VLOOKUP($A373,referencia!$B$2:$Z$640,21,0)</f>
        <v>1</v>
      </c>
      <c r="J373" s="9" t="str">
        <f>VLOOKUP($A373,referencia!$B$2:$Z$640,22,0)</f>
        <v>Ministerio de Planificación y Economía</v>
      </c>
      <c r="K373" s="9">
        <f>VLOOKUP($A373,referencia!$B$2:$Z$640,23,0)</f>
        <v>0</v>
      </c>
    </row>
    <row r="374" spans="1:11" ht="15.75" customHeight="1">
      <c r="A374" t="s">
        <v>1045</v>
      </c>
      <c r="B374" s="9">
        <f>VLOOKUP($A374,referencia!$B$2:$Z$640,6,0)</f>
        <v>4</v>
      </c>
      <c r="C374" s="9" t="str">
        <f>VLOOKUP($A374,referencia!$B$2:$Z$640,7,0)</f>
        <v>Chaco</v>
      </c>
      <c r="D374" s="9" t="str">
        <f>VLOOKUP($A374,referencia!$B$2:$Z$640,17,0)</f>
        <v>no</v>
      </c>
      <c r="E374" s="9" t="str">
        <f>VLOOKUP($A374,referencia!$B$2:$Z$640,8,0)</f>
        <v>Jorge Capitanich</v>
      </c>
      <c r="F374" s="9" t="str">
        <f>VLOOKUP($A374,referencia!$B$2:$Z$640,11,0)</f>
        <v>Frente Chaqueño</v>
      </c>
      <c r="G374" s="9" t="str">
        <f>VLOOKUP($A374,referencia!$B$2:$Z$640,10,0)</f>
        <v>Maria Pia Chiachio Cavana</v>
      </c>
      <c r="H374" s="9" t="str">
        <f>VLOOKUP($A374,referencia!$B$2:$Z$640,20,0)</f>
        <v>F</v>
      </c>
      <c r="I374" s="9">
        <f>VLOOKUP($A374,referencia!$B$2:$Z$640,21,0)</f>
        <v>1</v>
      </c>
      <c r="J374" s="9" t="str">
        <f>VLOOKUP($A374,referencia!$B$2:$Z$640,22,0)</f>
        <v>Ministerio de Desarrollo Social</v>
      </c>
      <c r="K374" s="9">
        <f>VLOOKUP($A374,referencia!$B$2:$Z$640,23,0)</f>
        <v>0</v>
      </c>
    </row>
    <row r="375" spans="1:11" ht="15.75" customHeight="1">
      <c r="A375" t="s">
        <v>1046</v>
      </c>
      <c r="B375" s="9">
        <f>VLOOKUP($A375,referencia!$B$2:$Z$640,6,0)</f>
        <v>4</v>
      </c>
      <c r="C375" s="9" t="str">
        <f>VLOOKUP($A375,referencia!$B$2:$Z$640,7,0)</f>
        <v>Chaco</v>
      </c>
      <c r="D375" s="9" t="str">
        <f>VLOOKUP($A375,referencia!$B$2:$Z$640,17,0)</f>
        <v>no</v>
      </c>
      <c r="E375" s="9" t="str">
        <f>VLOOKUP($A375,referencia!$B$2:$Z$640,8,0)</f>
        <v>Jorge Capitanich</v>
      </c>
      <c r="F375" s="9" t="str">
        <f>VLOOKUP($A375,referencia!$B$2:$Z$640,11,0)</f>
        <v>Frente Chaqueño</v>
      </c>
      <c r="G375" s="9" t="str">
        <f>VLOOKUP($A375,referencia!$B$2:$Z$640,10,0)</f>
        <v>Daniela Torrente</v>
      </c>
      <c r="H375" s="9" t="str">
        <f>VLOOKUP($A375,referencia!$B$2:$Z$640,20,0)</f>
        <v>F</v>
      </c>
      <c r="I375" s="9">
        <f>VLOOKUP($A375,referencia!$B$2:$Z$640,21,0)</f>
        <v>1</v>
      </c>
      <c r="J375" s="9" t="str">
        <f>VLOOKUP($A375,referencia!$B$2:$Z$640,22,0)</f>
        <v>Ministerio de Educación, Ciencia y Tecnología</v>
      </c>
      <c r="K375" s="9">
        <f>VLOOKUP($A375,referencia!$B$2:$Z$640,23,0)</f>
        <v>0</v>
      </c>
    </row>
    <row r="376" spans="1:11" ht="15.75" customHeight="1">
      <c r="A376" t="s">
        <v>1047</v>
      </c>
      <c r="B376" s="9">
        <f>VLOOKUP($A376,referencia!$B$2:$Z$640,6,0)</f>
        <v>4</v>
      </c>
      <c r="C376" s="9" t="str">
        <f>VLOOKUP($A376,referencia!$B$2:$Z$640,7,0)</f>
        <v>Chaco</v>
      </c>
      <c r="D376" s="9" t="str">
        <f>VLOOKUP($A376,referencia!$B$2:$Z$640,17,0)</f>
        <v>no</v>
      </c>
      <c r="E376" s="9" t="str">
        <f>VLOOKUP($A376,referencia!$B$2:$Z$640,8,0)</f>
        <v>Jorge Capitanich</v>
      </c>
      <c r="F376" s="9" t="str">
        <f>VLOOKUP($A376,referencia!$B$2:$Z$640,11,0)</f>
        <v>Frente Chaqueño</v>
      </c>
      <c r="G376" s="9" t="str">
        <f>VLOOKUP($A376,referencia!$B$2:$Z$640,10,0)</f>
        <v>Gloria Zalazar</v>
      </c>
      <c r="H376" s="9" t="str">
        <f>VLOOKUP($A376,referencia!$B$2:$Z$640,20,0)</f>
        <v>F</v>
      </c>
      <c r="I376" s="9">
        <f>VLOOKUP($A376,referencia!$B$2:$Z$640,21,0)</f>
        <v>1</v>
      </c>
      <c r="J376" s="9" t="str">
        <f>VLOOKUP($A376,referencia!$B$2:$Z$640,22,0)</f>
        <v>Ministerio de Seguridad y Justicia</v>
      </c>
      <c r="K376" s="9">
        <f>VLOOKUP($A376,referencia!$B$2:$Z$640,23,0)</f>
        <v>0</v>
      </c>
    </row>
    <row r="377" spans="1:11" ht="15.75" customHeight="1">
      <c r="A377" t="s">
        <v>1048</v>
      </c>
      <c r="B377" s="9">
        <f>VLOOKUP($A377,referencia!$B$2:$Z$640,6,0)</f>
        <v>4</v>
      </c>
      <c r="C377" s="9" t="str">
        <f>VLOOKUP($A377,referencia!$B$2:$Z$640,7,0)</f>
        <v>Chaco</v>
      </c>
      <c r="D377" s="9" t="str">
        <f>VLOOKUP($A377,referencia!$B$2:$Z$640,17,0)</f>
        <v>no</v>
      </c>
      <c r="E377" s="9" t="str">
        <f>VLOOKUP($A377,referencia!$B$2:$Z$640,8,0)</f>
        <v>Jorge Capitanich</v>
      </c>
      <c r="F377" s="9" t="str">
        <f>VLOOKUP($A377,referencia!$B$2:$Z$640,11,0)</f>
        <v>Frente Chaqueño</v>
      </c>
      <c r="G377" s="9" t="str">
        <f>VLOOKUP($A377,referencia!$B$2:$Z$640,10,0)</f>
        <v>Juan Manuel Carreras</v>
      </c>
      <c r="H377" s="9" t="str">
        <f>VLOOKUP($A377,referencia!$B$2:$Z$640,20,0)</f>
        <v>M</v>
      </c>
      <c r="I377" s="9">
        <f>VLOOKUP($A377,referencia!$B$2:$Z$640,21,0)</f>
        <v>0</v>
      </c>
      <c r="J377" s="9" t="str">
        <f>VLOOKUP($A377,referencia!$B$2:$Z$640,22,0)</f>
        <v>Ministerio de Infraestructura, Logística y Servicios Públicos</v>
      </c>
      <c r="K377" s="9">
        <f>VLOOKUP($A377,referencia!$B$2:$Z$640,23,0)</f>
        <v>0</v>
      </c>
    </row>
    <row r="378" spans="1:11" ht="15.75" customHeight="1">
      <c r="A378" t="s">
        <v>1049</v>
      </c>
      <c r="B378" s="9">
        <f>VLOOKUP($A378,referencia!$B$2:$Z$640,6,0)</f>
        <v>4</v>
      </c>
      <c r="C378" s="9" t="str">
        <f>VLOOKUP($A378,referencia!$B$2:$Z$640,7,0)</f>
        <v>Chaco</v>
      </c>
      <c r="D378" s="9" t="str">
        <f>VLOOKUP($A378,referencia!$B$2:$Z$640,17,0)</f>
        <v>no</v>
      </c>
      <c r="E378" s="9" t="str">
        <f>VLOOKUP($A378,referencia!$B$2:$Z$640,8,0)</f>
        <v>Jorge Capitanich</v>
      </c>
      <c r="F378" s="9" t="str">
        <f>VLOOKUP($A378,referencia!$B$2:$Z$640,11,0)</f>
        <v>Frente Chaqueño</v>
      </c>
      <c r="G378" s="9" t="str">
        <f>VLOOKUP($A378,referencia!$B$2:$Z$640,10,0)</f>
        <v>Paola Benítez</v>
      </c>
      <c r="H378" s="9" t="str">
        <f>VLOOKUP($A378,referencia!$B$2:$Z$640,20,0)</f>
        <v>F</v>
      </c>
      <c r="I378" s="9">
        <f>VLOOKUP($A378,referencia!$B$2:$Z$640,21,0)</f>
        <v>1</v>
      </c>
      <c r="J378" s="9" t="str">
        <f>VLOOKUP($A378,referencia!$B$2:$Z$640,22,0)</f>
        <v>Ministerio de Salud</v>
      </c>
      <c r="K378" s="9">
        <f>VLOOKUP($A378,referencia!$B$2:$Z$640,23,0)</f>
        <v>0</v>
      </c>
    </row>
    <row r="379" spans="1:11" ht="15.75" customHeight="1">
      <c r="A379" t="s">
        <v>1050</v>
      </c>
      <c r="B379" s="9">
        <f>VLOOKUP($A379,referencia!$B$2:$Z$640,6,0)</f>
        <v>4</v>
      </c>
      <c r="C379" s="9" t="str">
        <f>VLOOKUP($A379,referencia!$B$2:$Z$640,7,0)</f>
        <v>Chaco</v>
      </c>
      <c r="D379" s="9" t="str">
        <f>VLOOKUP($A379,referencia!$B$2:$Z$640,17,0)</f>
        <v>no</v>
      </c>
      <c r="E379" s="9" t="str">
        <f>VLOOKUP($A379,referencia!$B$2:$Z$640,8,0)</f>
        <v>Jorge Capitanich</v>
      </c>
      <c r="F379" s="9" t="str">
        <f>VLOOKUP($A379,referencia!$B$2:$Z$640,11,0)</f>
        <v>Frente Chaqueño</v>
      </c>
      <c r="G379" s="9" t="str">
        <f>VLOOKUP($A379,referencia!$B$2:$Z$640,10,0)</f>
        <v>Juan Manuel Chapo</v>
      </c>
      <c r="H379" s="9" t="str">
        <f>VLOOKUP($A379,referencia!$B$2:$Z$640,20,0)</f>
        <v>M</v>
      </c>
      <c r="I379" s="9">
        <f>VLOOKUP($A379,referencia!$B$2:$Z$640,21,0)</f>
        <v>0</v>
      </c>
      <c r="J379" s="9" t="str">
        <f>VLOOKUP($A379,referencia!$B$2:$Z$640,22,0)</f>
        <v>Ministerio de Gobierno y Trabajo</v>
      </c>
      <c r="K379" s="9">
        <f>VLOOKUP($A379,referencia!$B$2:$Z$640,23,0)</f>
        <v>0</v>
      </c>
    </row>
    <row r="380" spans="1:11" ht="15.75" customHeight="1">
      <c r="A380" t="s">
        <v>2126</v>
      </c>
      <c r="B380" s="9">
        <f>VLOOKUP($A380,referencia!$A$2:$Z$640,7,0)</f>
        <v>4</v>
      </c>
      <c r="C380" s="9" t="str">
        <f>VLOOKUP($A380,referencia!$A$2:$Z$640,8,0)</f>
        <v>Chaco</v>
      </c>
      <c r="D380" s="9" t="str">
        <f>VLOOKUP($A380,referencia!$A$2:$Z$640,19,0)</f>
        <v>no</v>
      </c>
      <c r="E380" s="9" t="str">
        <f>VLOOKUP($A380,referencia!$A$2:$Z$640,9,0)</f>
        <v>Domingo Peppo</v>
      </c>
      <c r="F380" s="9" t="str">
        <f>VLOOKUP($A380,referencia!$A$2:$Z$640,12,0)</f>
        <v>Chaco Merece Más</v>
      </c>
      <c r="G380" s="9" t="str">
        <f>VLOOKUP($A380,referencia!$A$2:$Z$640,11,0)</f>
        <v>Juan José Bergia</v>
      </c>
      <c r="H380" s="9" t="str">
        <f>VLOOKUP($A380,referencia!$A$2:$Z$640,21,0)</f>
        <v>M</v>
      </c>
      <c r="I380" s="9">
        <f>VLOOKUP($A380,referencia!$A$2:$Z$640,22,0)</f>
        <v>0</v>
      </c>
      <c r="J380" s="9" t="str">
        <f>VLOOKUP($A380,referencia!$A$2:$Z$640,23,0)</f>
        <v>Ministerio de Gobierno, Justicia y Relación con la Comunidad</v>
      </c>
      <c r="K380" s="9">
        <f>VLOOKUP($A380,referencia!$A$2:$Z$640,24,0)</f>
        <v>1</v>
      </c>
    </row>
    <row r="381" spans="1:11" ht="15.75" customHeight="1">
      <c r="A381" t="s">
        <v>2127</v>
      </c>
      <c r="B381" s="9">
        <f>VLOOKUP($A381,referencia!$A$2:$Z$640,7,0)</f>
        <v>4</v>
      </c>
      <c r="C381" s="9" t="str">
        <f>VLOOKUP($A381,referencia!$A$2:$Z$640,8,0)</f>
        <v>Chaco</v>
      </c>
      <c r="D381" s="9" t="str">
        <f>VLOOKUP($A381,referencia!$A$2:$Z$640,19,0)</f>
        <v>no</v>
      </c>
      <c r="E381" s="9" t="str">
        <f>VLOOKUP($A381,referencia!$A$2:$Z$640,9,0)</f>
        <v>Domingo Peppo</v>
      </c>
      <c r="F381" s="9" t="str">
        <f>VLOOKUP($A381,referencia!$A$2:$Z$640,12,0)</f>
        <v>Chaco Merece Más</v>
      </c>
      <c r="G381" s="9" t="str">
        <f>VLOOKUP($A381,referencia!$A$2:$Z$640,11,0)</f>
        <v>Daniel Oscar Farías</v>
      </c>
      <c r="H381" s="9" t="str">
        <f>VLOOKUP($A381,referencia!$A$2:$Z$640,21,0)</f>
        <v>M</v>
      </c>
      <c r="I381" s="9">
        <f>VLOOKUP($A381,referencia!$A$2:$Z$640,22,0)</f>
        <v>0</v>
      </c>
      <c r="J381" s="9" t="str">
        <f>VLOOKUP($A381,referencia!$A$2:$Z$640,23,0)</f>
        <v>Ministerio de Educación, Cultura, Ciencia y Tecnología</v>
      </c>
      <c r="K381" s="9">
        <f>VLOOKUP($A381,referencia!$A$2:$Z$640,24,0)</f>
        <v>1</v>
      </c>
    </row>
    <row r="382" spans="1:11" ht="15.75" customHeight="1">
      <c r="A382" t="s">
        <v>2652</v>
      </c>
      <c r="B382" s="9">
        <f>VLOOKUP($A382,referencia!$A$2:$Z$640,7,0)</f>
        <v>4</v>
      </c>
      <c r="C382" s="9" t="str">
        <f>VLOOKUP($A382,referencia!$A$2:$Z$640,8,0)</f>
        <v>Chaco</v>
      </c>
      <c r="D382" s="9" t="str">
        <f>VLOOKUP($A382,referencia!$A$2:$Z$640,19,0)</f>
        <v>no</v>
      </c>
      <c r="E382" s="9" t="str">
        <f>VLOOKUP($A382,referencia!$A$2:$Z$640,9,0)</f>
        <v>Domingo Peppo</v>
      </c>
      <c r="F382" s="9" t="str">
        <f>VLOOKUP($A382,referencia!$A$2:$Z$640,12,0)</f>
        <v>Chaco Merece Más</v>
      </c>
      <c r="G382" s="9" t="str">
        <f>VLOOKUP($A382,referencia!$A$2:$Z$640,11,0)</f>
        <v>Humberto Fabián Echezarreta</v>
      </c>
      <c r="H382" s="9" t="str">
        <f>VLOOKUP($A382,referencia!$A$2:$Z$640,21,0)</f>
        <v>M</v>
      </c>
      <c r="I382" s="9">
        <f>VLOOKUP($A382,referencia!$A$2:$Z$640,22,0)</f>
        <v>0</v>
      </c>
      <c r="J382" s="9" t="str">
        <f>VLOOKUP($A382,referencia!$A$2:$Z$640,23,0)</f>
        <v>Ministerio de Infraestructura y Sevicios Públicos</v>
      </c>
      <c r="K382" s="9">
        <f>VLOOKUP($A382,referencia!$A$2:$Z$640,24,0)</f>
        <v>0</v>
      </c>
    </row>
    <row r="383" spans="1:11" ht="15.75" customHeight="1">
      <c r="A383" t="s">
        <v>2653</v>
      </c>
      <c r="B383" s="9">
        <f>VLOOKUP($A383,referencia!$A$2:$Z$640,7,0)</f>
        <v>4</v>
      </c>
      <c r="C383" s="9" t="str">
        <f>VLOOKUP($A383,referencia!$A$2:$Z$640,8,0)</f>
        <v>Chaco</v>
      </c>
      <c r="D383" s="9" t="str">
        <f>VLOOKUP($A383,referencia!$A$2:$Z$640,19,0)</f>
        <v>no</v>
      </c>
      <c r="E383" s="9" t="str">
        <f>VLOOKUP($A383,referencia!$A$2:$Z$640,9,0)</f>
        <v>Domingo Peppo</v>
      </c>
      <c r="F383" s="9" t="str">
        <f>VLOOKUP($A383,referencia!$A$2:$Z$640,12,0)</f>
        <v>Chaco Merece Más</v>
      </c>
      <c r="G383" s="9" t="str">
        <f>VLOOKUP($A383,referencia!$A$2:$Z$640,11,0)</f>
        <v>Roberto Acosta</v>
      </c>
      <c r="H383" s="9" t="str">
        <f>VLOOKUP($A383,referencia!$A$2:$Z$640,21,0)</f>
        <v>M</v>
      </c>
      <c r="I383" s="9">
        <f>VLOOKUP($A383,referencia!$A$2:$Z$640,22,0)</f>
        <v>0</v>
      </c>
      <c r="J383" s="9" t="str">
        <f>VLOOKUP($A383,referencia!$A$2:$Z$640,23,0)</f>
        <v>Ministerio de Desarrollo Social</v>
      </c>
      <c r="K383" s="9">
        <f>VLOOKUP($A383,referencia!$A$2:$Z$640,24,0)</f>
        <v>1</v>
      </c>
    </row>
    <row r="384" spans="1:11" ht="15.75" customHeight="1">
      <c r="A384" t="s">
        <v>2130</v>
      </c>
      <c r="B384" s="9">
        <f>VLOOKUP($A384,referencia!$A$2:$Z$640,7,0)</f>
        <v>4</v>
      </c>
      <c r="C384" s="9" t="str">
        <f>VLOOKUP($A384,referencia!$A$2:$Z$640,8,0)</f>
        <v>Chaco</v>
      </c>
      <c r="D384" s="9" t="str">
        <f>VLOOKUP($A384,referencia!$A$2:$Z$640,19,0)</f>
        <v>no</v>
      </c>
      <c r="E384" s="9" t="str">
        <f>VLOOKUP($A384,referencia!$A$2:$Z$640,9,0)</f>
        <v>Domingo Peppo</v>
      </c>
      <c r="F384" s="9" t="str">
        <f>VLOOKUP($A384,referencia!$A$2:$Z$640,12,0)</f>
        <v>Chaco Merece Más</v>
      </c>
      <c r="G384" s="9" t="str">
        <f>VLOOKUP($A384,referencia!$A$2:$Z$640,11,0)</f>
        <v>Gabriel Tortarolo</v>
      </c>
      <c r="H384" s="9" t="str">
        <f>VLOOKUP($A384,referencia!$A$2:$Z$640,21,0)</f>
        <v>M</v>
      </c>
      <c r="I384" s="9">
        <f>VLOOKUP($A384,referencia!$A$2:$Z$640,22,0)</f>
        <v>0</v>
      </c>
      <c r="J384" s="9" t="str">
        <f>VLOOKUP($A384,referencia!$A$2:$Z$640,23,0)</f>
        <v>Ministerio de Producción</v>
      </c>
      <c r="K384" s="9">
        <f>VLOOKUP($A384,referencia!$A$2:$Z$640,24,0)</f>
        <v>1</v>
      </c>
    </row>
    <row r="385" spans="1:11" ht="15.75" customHeight="1">
      <c r="A385" t="s">
        <v>1833</v>
      </c>
      <c r="B385" s="9">
        <f>VLOOKUP($A385,referencia!$A$2:$Z$640,7,0)</f>
        <v>4</v>
      </c>
      <c r="C385" s="9" t="str">
        <f>VLOOKUP($A385,referencia!$A$2:$Z$640,8,0)</f>
        <v>Chaco</v>
      </c>
      <c r="D385" s="9" t="str">
        <f>VLOOKUP($A385,referencia!$A$2:$Z$640,19,0)</f>
        <v>no</v>
      </c>
      <c r="E385" s="9" t="str">
        <f>VLOOKUP($A385,referencia!$A$2:$Z$640,9,0)</f>
        <v>Domingo Peppo</v>
      </c>
      <c r="F385" s="9" t="str">
        <f>VLOOKUP($A385,referencia!$A$2:$Z$640,12,0)</f>
        <v>Chaco Merece Más</v>
      </c>
      <c r="G385" s="9" t="str">
        <f>VLOOKUP($A385,referencia!$A$2:$Z$640,11,0)</f>
        <v>Luis Alberto Gómez Samela</v>
      </c>
      <c r="H385" s="9" t="str">
        <f>VLOOKUP($A385,referencia!$A$2:$Z$640,21,0)</f>
        <v>M</v>
      </c>
      <c r="I385" s="9">
        <f>VLOOKUP($A385,referencia!$A$2:$Z$640,22,0)</f>
        <v>0</v>
      </c>
      <c r="J385" s="9" t="str">
        <f>VLOOKUP($A385,referencia!$A$2:$Z$640,23,0)</f>
        <v>Ministerio de Salud</v>
      </c>
      <c r="K385" s="9">
        <f>VLOOKUP($A385,referencia!$A$2:$Z$640,24,0)</f>
        <v>1</v>
      </c>
    </row>
    <row r="386" spans="1:11" ht="15.75" customHeight="1">
      <c r="A386" t="s">
        <v>2654</v>
      </c>
      <c r="B386" s="9">
        <f>VLOOKUP($A386,referencia!$A$2:$Z$640,7,0)</f>
        <v>4</v>
      </c>
      <c r="C386" s="9" t="str">
        <f>VLOOKUP($A386,referencia!$A$2:$Z$640,8,0)</f>
        <v>Chaco</v>
      </c>
      <c r="D386" s="9" t="str">
        <f>VLOOKUP($A386,referencia!$A$2:$Z$640,19,0)</f>
        <v>no</v>
      </c>
      <c r="E386" s="9" t="str">
        <f>VLOOKUP($A386,referencia!$A$2:$Z$640,9,0)</f>
        <v>Domingo Peppo</v>
      </c>
      <c r="F386" s="9" t="str">
        <f>VLOOKUP($A386,referencia!$A$2:$Z$640,12,0)</f>
        <v>Chaco Merece Más</v>
      </c>
      <c r="G386" s="9" t="str">
        <f>VLOOKUP($A386,referencia!$A$2:$Z$640,11,0)</f>
        <v>Cristian Ocampo</v>
      </c>
      <c r="H386" s="9" t="str">
        <f>VLOOKUP($A386,referencia!$A$2:$Z$640,21,0)</f>
        <v>M</v>
      </c>
      <c r="I386" s="9">
        <f>VLOOKUP($A386,referencia!$A$2:$Z$640,22,0)</f>
        <v>0</v>
      </c>
      <c r="J386" s="9" t="str">
        <f>VLOOKUP($A386,referencia!$A$2:$Z$640,23,0)</f>
        <v>Ministerio de Hacienda y Finanzas Públicas</v>
      </c>
      <c r="K386" s="9">
        <f>VLOOKUP($A386,referencia!$A$2:$Z$640,24,0)</f>
        <v>0</v>
      </c>
    </row>
    <row r="387" spans="1:11" ht="15.75" customHeight="1">
      <c r="A387" t="s">
        <v>2655</v>
      </c>
      <c r="B387" s="9">
        <f>VLOOKUP($A387,referencia!$A$2:$Z$640,7,0)</f>
        <v>4</v>
      </c>
      <c r="C387" s="9" t="str">
        <f>VLOOKUP($A387,referencia!$A$2:$Z$640,8,0)</f>
        <v>Chaco</v>
      </c>
      <c r="D387" s="9" t="str">
        <f>VLOOKUP($A387,referencia!$A$2:$Z$640,19,0)</f>
        <v>no</v>
      </c>
      <c r="E387" s="9" t="str">
        <f>VLOOKUP($A387,referencia!$A$2:$Z$640,9,0)</f>
        <v>Domingo Peppo</v>
      </c>
      <c r="F387" s="9" t="str">
        <f>VLOOKUP($A387,referencia!$A$2:$Z$640,12,0)</f>
        <v>Chaco Merece Más</v>
      </c>
      <c r="G387" s="9" t="str">
        <f>VLOOKUP($A387,referencia!$A$2:$Z$640,11,0)</f>
        <v>Gustavo Rubén Ferrer</v>
      </c>
      <c r="H387" s="9" t="str">
        <f>VLOOKUP($A387,referencia!$A$2:$Z$640,21,0)</f>
        <v>M</v>
      </c>
      <c r="I387" s="9">
        <f>VLOOKUP($A387,referencia!$A$2:$Z$640,22,0)</f>
        <v>0</v>
      </c>
      <c r="J387" s="9" t="str">
        <f>VLOOKUP($A387,referencia!$A$2:$Z$640,23,0)</f>
        <v>Ministerio de Industria, Comercio y Servicios</v>
      </c>
      <c r="K387" s="9">
        <f>VLOOKUP($A387,referencia!$A$2:$Z$640,24,0)</f>
        <v>0</v>
      </c>
    </row>
    <row r="388" spans="1:11" ht="15.75" customHeight="1">
      <c r="A388" t="s">
        <v>2656</v>
      </c>
      <c r="B388" s="9">
        <f>VLOOKUP($A388,referencia!$A$2:$Z$640,7,0)</f>
        <v>4</v>
      </c>
      <c r="C388" s="9" t="str">
        <f>VLOOKUP($A388,referencia!$A$2:$Z$640,8,0)</f>
        <v>Chaco</v>
      </c>
      <c r="D388" s="9" t="str">
        <f>VLOOKUP($A388,referencia!$A$2:$Z$640,19,0)</f>
        <v>no</v>
      </c>
      <c r="E388" s="9" t="str">
        <f>VLOOKUP($A388,referencia!$A$2:$Z$640,9,0)</f>
        <v>Domingo Peppo</v>
      </c>
      <c r="F388" s="9" t="str">
        <f>VLOOKUP($A388,referencia!$A$2:$Z$640,12,0)</f>
        <v>Chaco Merece Más</v>
      </c>
      <c r="G388" s="9" t="str">
        <f>VLOOKUP($A388,referencia!$A$2:$Z$640,11,0)</f>
        <v>Guillermo Monzón</v>
      </c>
      <c r="H388" s="9" t="str">
        <f>VLOOKUP($A388,referencia!$A$2:$Z$640,21,0)</f>
        <v>M</v>
      </c>
      <c r="I388" s="9">
        <f>VLOOKUP($A388,referencia!$A$2:$Z$640,22,0)</f>
        <v>0</v>
      </c>
      <c r="J388" s="9" t="str">
        <f>VLOOKUP($A388,referencia!$A$2:$Z$640,23,0)</f>
        <v>Ministerio de Desarrollo Urbano y Ordenamiento Territorial</v>
      </c>
      <c r="K388" s="9">
        <f>VLOOKUP($A388,referencia!$A$2:$Z$640,24,0)</f>
        <v>0</v>
      </c>
    </row>
    <row r="389" spans="1:11" ht="15.75" customHeight="1">
      <c r="A389" t="s">
        <v>2657</v>
      </c>
      <c r="B389" s="9">
        <f>VLOOKUP($A389,referencia!$A$2:$Z$640,7,0)</f>
        <v>4</v>
      </c>
      <c r="C389" s="9" t="str">
        <f>VLOOKUP($A389,referencia!$A$2:$Z$640,8,0)</f>
        <v>Chaco</v>
      </c>
      <c r="D389" s="9" t="str">
        <f>VLOOKUP($A389,referencia!$A$2:$Z$640,19,0)</f>
        <v>no</v>
      </c>
      <c r="E389" s="9" t="str">
        <f>VLOOKUP($A389,referencia!$A$2:$Z$640,9,0)</f>
        <v>Domingo Peppo</v>
      </c>
      <c r="F389" s="9" t="str">
        <f>VLOOKUP($A389,referencia!$A$2:$Z$640,12,0)</f>
        <v>Chaco Merece Más</v>
      </c>
      <c r="G389" s="9" t="str">
        <f>VLOOKUP($A389,referencia!$A$2:$Z$640,11,0)</f>
        <v>María Elina Serrano</v>
      </c>
      <c r="H389" s="9" t="str">
        <f>VLOOKUP($A389,referencia!$A$2:$Z$640,21,0)</f>
        <v>F</v>
      </c>
      <c r="I389" s="9">
        <f>VLOOKUP($A389,referencia!$A$2:$Z$640,22,0)</f>
        <v>1</v>
      </c>
      <c r="J389" s="9" t="str">
        <f>VLOOKUP($A389,referencia!$A$2:$Z$640,23,0)</f>
        <v>Ministerio de Planificación, Ambiente e Innovación Tecnológica</v>
      </c>
      <c r="K389" s="9">
        <f>VLOOKUP($A389,referencia!$A$2:$Z$640,24,0)</f>
        <v>0</v>
      </c>
    </row>
    <row r="390" spans="1:11" ht="15.75" customHeight="1">
      <c r="A390" t="s">
        <v>1035</v>
      </c>
      <c r="B390" s="9">
        <f>VLOOKUP($A390,referencia!$A$2:$Z$640,7,0)</f>
        <v>4</v>
      </c>
      <c r="C390" s="9" t="str">
        <f>VLOOKUP($A390,referencia!$A$2:$Z$640,8,0)</f>
        <v>Chaco</v>
      </c>
      <c r="D390" s="9" t="str">
        <f>VLOOKUP($A390,referencia!$A$2:$Z$640,19,0)</f>
        <v>no</v>
      </c>
      <c r="E390" s="9" t="str">
        <f>VLOOKUP($A390,referencia!$A$2:$Z$640,9,0)</f>
        <v>Domingo Peppo</v>
      </c>
      <c r="F390" s="9" t="str">
        <f>VLOOKUP($A390,referencia!$A$2:$Z$640,12,0)</f>
        <v>Chaco Merece Más</v>
      </c>
      <c r="G390" s="9" t="str">
        <f>VLOOKUP($A390,referencia!$A$2:$Z$640,11,0)</f>
        <v>Martín Nievas</v>
      </c>
      <c r="H390" s="9" t="str">
        <f>VLOOKUP($A390,referencia!$A$2:$Z$640,21,0)</f>
        <v>M</v>
      </c>
      <c r="I390" s="9">
        <f>VLOOKUP($A390,referencia!$A$2:$Z$640,22,0)</f>
        <v>0</v>
      </c>
      <c r="J390" s="9" t="str">
        <f>VLOOKUP($A390,referencia!$A$2:$Z$640,23,0)</f>
        <v>Ministerio de Seguridad Pública</v>
      </c>
      <c r="K390" s="9">
        <f>VLOOKUP($A390,referencia!$A$2:$Z$640,24,0)</f>
        <v>1</v>
      </c>
    </row>
    <row r="391" spans="1:11" ht="15.75" customHeight="1">
      <c r="A391" t="s">
        <v>2658</v>
      </c>
      <c r="B391" s="9">
        <f>VLOOKUP($A391,referencia!$A$2:$Z$640,7,0)</f>
        <v>4</v>
      </c>
      <c r="C391" s="9" t="str">
        <f>VLOOKUP($A391,referencia!$A$2:$Z$640,8,0)</f>
        <v>Chaco</v>
      </c>
      <c r="D391" s="9" t="str">
        <f>VLOOKUP($A391,referencia!$A$2:$Z$640,19,0)</f>
        <v>no</v>
      </c>
      <c r="E391" s="9" t="str">
        <f>VLOOKUP($A391,referencia!$A$2:$Z$640,9,0)</f>
        <v>Domingo Peppo</v>
      </c>
      <c r="F391" s="9" t="str">
        <f>VLOOKUP($A391,referencia!$A$2:$Z$640,12,0)</f>
        <v>Chaco Merece Más</v>
      </c>
      <c r="G391" s="9" t="str">
        <f>VLOOKUP($A391,referencia!$A$2:$Z$640,11,0)</f>
        <v>Horacio Rey</v>
      </c>
      <c r="H391" s="9" t="str">
        <f>VLOOKUP($A391,referencia!$A$2:$Z$640,21,0)</f>
        <v>M</v>
      </c>
      <c r="I391" s="9">
        <f>VLOOKUP($A391,referencia!$A$2:$Z$640,22,0)</f>
        <v>0</v>
      </c>
      <c r="J391" s="9" t="str">
        <f>VLOOKUP($A391,referencia!$A$2:$Z$640,23,0)</f>
        <v>Secretaría General de Gobierno y Coordinación</v>
      </c>
      <c r="K391" s="9">
        <f>VLOOKUP($A391,referencia!$A$2:$Z$640,24,0)</f>
        <v>0</v>
      </c>
    </row>
    <row r="392" spans="1:11" ht="15.75" customHeight="1">
      <c r="A392" t="s">
        <v>1034</v>
      </c>
      <c r="B392" s="9">
        <f>VLOOKUP($A392,referencia!$A$2:$Z$640,7,0)</f>
        <v>4</v>
      </c>
      <c r="C392" s="9" t="str">
        <f>VLOOKUP($A392,referencia!$A$2:$Z$640,8,0)</f>
        <v>Chaco</v>
      </c>
      <c r="D392" s="9" t="str">
        <f>VLOOKUP($A392,referencia!$A$2:$Z$640,19,0)</f>
        <v>no</v>
      </c>
      <c r="E392" s="9" t="str">
        <f>VLOOKUP($A392,referencia!$A$2:$Z$640,9,0)</f>
        <v>Domingo Peppo</v>
      </c>
      <c r="F392" s="9" t="str">
        <f>VLOOKUP($A392,referencia!$A$2:$Z$640,12,0)</f>
        <v>Chaco Merece Más</v>
      </c>
      <c r="G392" s="9" t="str">
        <f>VLOOKUP($A392,referencia!$A$2:$Z$640,11,0)</f>
        <v>Mariel Crespo</v>
      </c>
      <c r="H392" s="9" t="str">
        <f>VLOOKUP($A392,referencia!$A$2:$Z$640,21,0)</f>
        <v>F</v>
      </c>
      <c r="I392" s="9">
        <f>VLOOKUP($A392,referencia!$A$2:$Z$640,22,0)</f>
        <v>1</v>
      </c>
      <c r="J392" s="9" t="str">
        <f>VLOOKUP($A392,referencia!$A$2:$Z$640,23,0)</f>
        <v>Ministerio de Salud</v>
      </c>
      <c r="K392" s="9">
        <f>VLOOKUP($A392,referencia!$A$2:$Z$640,24,0)</f>
        <v>1</v>
      </c>
    </row>
    <row r="393" spans="1:11" ht="15.75" customHeight="1">
      <c r="A393" t="s">
        <v>1035</v>
      </c>
      <c r="B393" s="9">
        <f>VLOOKUP($A393,referencia!$A$2:$Z$640,7,0)</f>
        <v>4</v>
      </c>
      <c r="C393" s="9" t="str">
        <f>VLOOKUP($A393,referencia!$A$2:$Z$640,8,0)</f>
        <v>Chaco</v>
      </c>
      <c r="D393" s="9" t="str">
        <f>VLOOKUP($A393,referencia!$A$2:$Z$640,19,0)</f>
        <v>no</v>
      </c>
      <c r="E393" s="9" t="str">
        <f>VLOOKUP($A393,referencia!$A$2:$Z$640,9,0)</f>
        <v>Domingo Peppo</v>
      </c>
      <c r="F393" s="9" t="str">
        <f>VLOOKUP($A393,referencia!$A$2:$Z$640,12,0)</f>
        <v>Chaco Merece Más</v>
      </c>
      <c r="G393" s="9" t="str">
        <f>VLOOKUP($A393,referencia!$A$2:$Z$640,11,0)</f>
        <v>Martín Nievas</v>
      </c>
      <c r="H393" s="9" t="str">
        <f>VLOOKUP($A393,referencia!$A$2:$Z$640,21,0)</f>
        <v>M</v>
      </c>
      <c r="I393" s="9">
        <f>VLOOKUP($A393,referencia!$A$2:$Z$640,22,0)</f>
        <v>0</v>
      </c>
      <c r="J393" s="9" t="str">
        <f>VLOOKUP($A393,referencia!$A$2:$Z$640,23,0)</f>
        <v>Ministerio de Seguridad Pública</v>
      </c>
      <c r="K393" s="9">
        <f>VLOOKUP($A393,referencia!$A$2:$Z$640,24,0)</f>
        <v>1</v>
      </c>
    </row>
    <row r="394" spans="1:11" ht="15.75" customHeight="1">
      <c r="A394" t="s">
        <v>1036</v>
      </c>
      <c r="B394" s="9">
        <f>VLOOKUP($A394,referencia!$A$2:$Z$640,7,0)</f>
        <v>4</v>
      </c>
      <c r="C394" s="9" t="str">
        <f>VLOOKUP($A394,referencia!$A$2:$Z$640,8,0)</f>
        <v>Chaco</v>
      </c>
      <c r="D394" s="9" t="str">
        <f>VLOOKUP($A394,referencia!$A$2:$Z$640,19,0)</f>
        <v>no</v>
      </c>
      <c r="E394" s="9" t="str">
        <f>VLOOKUP($A394,referencia!$A$2:$Z$640,9,0)</f>
        <v>Domingo Peppo</v>
      </c>
      <c r="F394" s="9" t="str">
        <f>VLOOKUP($A394,referencia!$A$2:$Z$640,12,0)</f>
        <v>Chaco Merece Más</v>
      </c>
      <c r="G394" s="9" t="str">
        <f>VLOOKUP($A394,referencia!$A$2:$Z$640,11,0)</f>
        <v>Luis Zapico</v>
      </c>
      <c r="H394" s="9" t="str">
        <f>VLOOKUP($A394,referencia!$A$2:$Z$640,21,0)</f>
        <v>M</v>
      </c>
      <c r="I394" s="9">
        <f>VLOOKUP($A394,referencia!$A$2:$Z$640,22,0)</f>
        <v>0</v>
      </c>
      <c r="J394" s="9" t="str">
        <f>VLOOKUP($A394,referencia!$A$2:$Z$640,23,0)</f>
        <v>Ministerio de Salud</v>
      </c>
      <c r="K394" s="9">
        <f>VLOOKUP($A394,referencia!$A$2:$Z$640,24,0)</f>
        <v>0</v>
      </c>
    </row>
    <row r="395" spans="1:11" ht="15.75" customHeight="1">
      <c r="A395" t="s">
        <v>1037</v>
      </c>
      <c r="B395" s="9">
        <f>VLOOKUP($A395,referencia!$A$2:$Z$640,7,0)</f>
        <v>4</v>
      </c>
      <c r="C395" s="9" t="str">
        <f>VLOOKUP($A395,referencia!$A$2:$Z$640,8,0)</f>
        <v>Chaco</v>
      </c>
      <c r="D395" s="9" t="str">
        <f>VLOOKUP($A395,referencia!$A$2:$Z$640,19,0)</f>
        <v>no</v>
      </c>
      <c r="E395" s="9" t="str">
        <f>VLOOKUP($A395,referencia!$A$2:$Z$640,9,0)</f>
        <v>Domingo Peppo</v>
      </c>
      <c r="F395" s="9" t="str">
        <f>VLOOKUP($A395,referencia!$A$2:$Z$640,12,0)</f>
        <v>Chaco Merece Más</v>
      </c>
      <c r="G395" s="9" t="str">
        <f>VLOOKUP($A395,referencia!$A$2:$Z$640,11,0)</f>
        <v>Marcelo Repetto</v>
      </c>
      <c r="H395" s="9" t="str">
        <f>VLOOKUP($A395,referencia!$A$2:$Z$640,21,0)</f>
        <v>M</v>
      </c>
      <c r="I395" s="9">
        <f>VLOOKUP($A395,referencia!$A$2:$Z$640,22,0)</f>
        <v>0</v>
      </c>
      <c r="J395" s="9" t="str">
        <f>VLOOKUP($A395,referencia!$A$2:$Z$640,23,0)</f>
        <v>Ministerio de Producción</v>
      </c>
      <c r="K395" s="9">
        <f>VLOOKUP($A395,referencia!$A$2:$Z$640,24,0)</f>
        <v>0</v>
      </c>
    </row>
    <row r="396" spans="1:11" ht="15.75" customHeight="1">
      <c r="A396" t="s">
        <v>1038</v>
      </c>
      <c r="B396" s="9">
        <f>VLOOKUP($A396,referencia!$A$2:$Z$640,7,0)</f>
        <v>4</v>
      </c>
      <c r="C396" s="9" t="str">
        <f>VLOOKUP($A396,referencia!$A$2:$Z$640,8,0)</f>
        <v>Chaco</v>
      </c>
      <c r="D396" s="9" t="str">
        <f>VLOOKUP($A396,referencia!$A$2:$Z$640,19,0)</f>
        <v>no</v>
      </c>
      <c r="E396" s="9" t="str">
        <f>VLOOKUP($A396,referencia!$A$2:$Z$640,9,0)</f>
        <v>Domingo Peppo</v>
      </c>
      <c r="F396" s="9" t="str">
        <f>VLOOKUP($A396,referencia!$A$2:$Z$640,12,0)</f>
        <v>Chaco Merece Más</v>
      </c>
      <c r="G396" s="9" t="str">
        <f>VLOOKUP($A396,referencia!$A$2:$Z$640,11,0)</f>
        <v>Carlos Barsesa</v>
      </c>
      <c r="H396" s="9" t="str">
        <f>VLOOKUP($A396,referencia!$A$2:$Z$640,21,0)</f>
        <v>M</v>
      </c>
      <c r="I396" s="9">
        <f>VLOOKUP($A396,referencia!$A$2:$Z$640,22,0)</f>
        <v>0</v>
      </c>
      <c r="J396" s="9" t="str">
        <f>VLOOKUP($A396,referencia!$A$2:$Z$640,23,0)</f>
        <v>Ministerio de Seguridad Pública</v>
      </c>
      <c r="K396" s="9">
        <f>VLOOKUP($A396,referencia!$A$2:$Z$640,24,0)</f>
        <v>1</v>
      </c>
    </row>
    <row r="397" spans="1:11" ht="15.75" customHeight="1">
      <c r="A397" t="s">
        <v>1039</v>
      </c>
      <c r="B397" s="9">
        <f>VLOOKUP($A397,referencia!$A$2:$Z$640,7,0)</f>
        <v>4</v>
      </c>
      <c r="C397" s="9" t="str">
        <f>VLOOKUP($A397,referencia!$A$2:$Z$640,8,0)</f>
        <v>Chaco</v>
      </c>
      <c r="D397" s="9" t="str">
        <f>VLOOKUP($A397,referencia!$A$2:$Z$640,19,0)</f>
        <v>no</v>
      </c>
      <c r="E397" s="9" t="str">
        <f>VLOOKUP($A397,referencia!$A$2:$Z$640,9,0)</f>
        <v>Domingo Peppo</v>
      </c>
      <c r="F397" s="9" t="str">
        <f>VLOOKUP($A397,referencia!$A$2:$Z$640,12,0)</f>
        <v>Chaco Merece Más</v>
      </c>
      <c r="G397" s="9" t="str">
        <f>VLOOKUP($A397,referencia!$A$2:$Z$640,11,0)</f>
        <v>Jessica Ayala</v>
      </c>
      <c r="H397" s="9" t="str">
        <f>VLOOKUP($A397,referencia!$A$2:$Z$640,21,0)</f>
        <v>F</v>
      </c>
      <c r="I397" s="9">
        <f>VLOOKUP($A397,referencia!$A$2:$Z$640,22,0)</f>
        <v>1</v>
      </c>
      <c r="J397" s="9" t="str">
        <f>VLOOKUP($A397,referencia!$A$2:$Z$640,23,0)</f>
        <v>Ministerio de Gobierno, Justicia y relación con la Comunidad</v>
      </c>
      <c r="K397" s="9">
        <f>VLOOKUP($A397,referencia!$A$2:$Z$640,24,0)</f>
        <v>1</v>
      </c>
    </row>
    <row r="398" spans="1:11" ht="15.75" customHeight="1">
      <c r="A398" t="s">
        <v>1040</v>
      </c>
      <c r="B398" s="9">
        <f>VLOOKUP($A398,referencia!$A$2:$Z$640,7,0)</f>
        <v>4</v>
      </c>
      <c r="C398" s="9" t="str">
        <f>VLOOKUP($A398,referencia!$A$2:$Z$640,8,0)</f>
        <v>Chaco</v>
      </c>
      <c r="D398" s="9" t="str">
        <f>VLOOKUP($A398,referencia!$A$2:$Z$640,19,0)</f>
        <v>no</v>
      </c>
      <c r="E398" s="9" t="str">
        <f>VLOOKUP($A398,referencia!$A$2:$Z$640,9,0)</f>
        <v>Domingo Peppo</v>
      </c>
      <c r="F398" s="9" t="str">
        <f>VLOOKUP($A398,referencia!$A$2:$Z$640,12,0)</f>
        <v>Chaco Merece Más</v>
      </c>
      <c r="G398" s="9" t="str">
        <f>VLOOKUP($A398,referencia!$A$2:$Z$640,11,0)</f>
        <v>Daniel Chorvat</v>
      </c>
      <c r="H398" s="9" t="str">
        <f>VLOOKUP($A398,referencia!$A$2:$Z$640,21,0)</f>
        <v>M</v>
      </c>
      <c r="I398" s="9">
        <f>VLOOKUP($A398,referencia!$A$2:$Z$640,22,0)</f>
        <v>0</v>
      </c>
      <c r="J398" s="9" t="str">
        <f>VLOOKUP($A398,referencia!$A$2:$Z$640,23,0)</f>
        <v>Ministerio de Seguridad Pública</v>
      </c>
      <c r="K398" s="9">
        <f>VLOOKUP($A398,referencia!$A$2:$Z$640,24,0)</f>
        <v>0</v>
      </c>
    </row>
    <row r="399" spans="1:11" ht="15.75" customHeight="1">
      <c r="A399" t="s">
        <v>1035</v>
      </c>
      <c r="B399" s="9">
        <f>VLOOKUP($A399,referencia!$A$2:$Z$640,7,0)</f>
        <v>4</v>
      </c>
      <c r="C399" s="9" t="str">
        <f>VLOOKUP($A399,referencia!$A$2:$Z$640,8,0)</f>
        <v>Chaco</v>
      </c>
      <c r="D399" s="9" t="str">
        <f>VLOOKUP($A399,referencia!$A$2:$Z$640,19,0)</f>
        <v>no</v>
      </c>
      <c r="E399" s="9" t="str">
        <f>VLOOKUP($A399,referencia!$A$2:$Z$640,9,0)</f>
        <v>Domingo Peppo</v>
      </c>
      <c r="F399" s="9" t="str">
        <f>VLOOKUP($A399,referencia!$A$2:$Z$640,12,0)</f>
        <v>Chaco Merece Más</v>
      </c>
      <c r="G399" s="9" t="str">
        <f>VLOOKUP($A399,referencia!$A$2:$Z$640,11,0)</f>
        <v>Martín Nievas</v>
      </c>
      <c r="H399" s="9" t="str">
        <f>VLOOKUP($A399,referencia!$A$2:$Z$640,21,0)</f>
        <v>M</v>
      </c>
      <c r="I399" s="9">
        <f>VLOOKUP($A399,referencia!$A$2:$Z$640,22,0)</f>
        <v>0</v>
      </c>
      <c r="J399" s="9" t="str">
        <f>VLOOKUP($A399,referencia!$A$2:$Z$640,23,0)</f>
        <v>Ministerio de Seguridad Pública</v>
      </c>
      <c r="K399" s="9">
        <f>VLOOKUP($A399,referencia!$A$2:$Z$640,24,0)</f>
        <v>1</v>
      </c>
    </row>
    <row r="400" spans="1:11" ht="15.75" customHeight="1">
      <c r="A400" t="s">
        <v>1041</v>
      </c>
      <c r="B400" s="9">
        <f>VLOOKUP($A400,referencia!$A$2:$Z$640,7,0)</f>
        <v>4</v>
      </c>
      <c r="C400" s="9" t="str">
        <f>VLOOKUP($A400,referencia!$A$2:$Z$640,8,0)</f>
        <v>Chaco</v>
      </c>
      <c r="D400" s="9" t="str">
        <f>VLOOKUP($A400,referencia!$A$2:$Z$640,19,0)</f>
        <v>no</v>
      </c>
      <c r="E400" s="9" t="str">
        <f>VLOOKUP($A400,referencia!$A$2:$Z$640,9,0)</f>
        <v>Domingo Peppo</v>
      </c>
      <c r="F400" s="9" t="str">
        <f>VLOOKUP($A400,referencia!$A$2:$Z$640,12,0)</f>
        <v>Chaco Merece Más</v>
      </c>
      <c r="G400" s="9" t="str">
        <f>VLOOKUP($A400,referencia!$A$2:$Z$640,11,0)</f>
        <v>Silvana Tayara</v>
      </c>
      <c r="H400" s="9" t="str">
        <f>VLOOKUP($A400,referencia!$A$2:$Z$640,21,0)</f>
        <v>F</v>
      </c>
      <c r="I400" s="9">
        <f>VLOOKUP($A400,referencia!$A$2:$Z$640,22,0)</f>
        <v>1</v>
      </c>
      <c r="J400" s="9" t="str">
        <f>VLOOKUP($A400,referencia!$A$2:$Z$640,23,0)</f>
        <v>Ministerio de Desarrollo Social</v>
      </c>
      <c r="K400" s="9">
        <f>VLOOKUP($A400,referencia!$A$2:$Z$640,24,0)</f>
        <v>0</v>
      </c>
    </row>
    <row r="401" spans="1:11" ht="15.75" customHeight="1">
      <c r="A401" t="s">
        <v>1042</v>
      </c>
      <c r="B401" s="9">
        <f>VLOOKUP($A401,referencia!$A$2:$Z$640,7,0)</f>
        <v>4</v>
      </c>
      <c r="C401" s="9" t="str">
        <f>VLOOKUP($A401,referencia!$A$2:$Z$640,8,0)</f>
        <v>Chaco</v>
      </c>
      <c r="D401" s="9" t="str">
        <f>VLOOKUP($A401,referencia!$A$2:$Z$640,19,0)</f>
        <v>no</v>
      </c>
      <c r="E401" s="9" t="str">
        <f>VLOOKUP($A401,referencia!$A$2:$Z$640,9,0)</f>
        <v>Domingo Peppo</v>
      </c>
      <c r="F401" s="9" t="str">
        <f>VLOOKUP($A401,referencia!$A$2:$Z$640,12,0)</f>
        <v>Chaco Merece Más</v>
      </c>
      <c r="G401" s="9" t="str">
        <f>VLOOKUP($A401,referencia!$A$2:$Z$640,11,0)</f>
        <v>José María Quirós</v>
      </c>
      <c r="H401" s="9" t="str">
        <f>VLOOKUP($A401,referencia!$A$2:$Z$640,21,0)</f>
        <v>M</v>
      </c>
      <c r="I401" s="9">
        <f>VLOOKUP($A401,referencia!$A$2:$Z$640,22,0)</f>
        <v>0</v>
      </c>
      <c r="J401" s="9" t="str">
        <f>VLOOKUP($A401,referencia!$A$2:$Z$640,23,0)</f>
        <v>Ministerio de Gobierno, Justicia y relación con la Comunidad</v>
      </c>
      <c r="K401" s="9">
        <f>VLOOKUP($A401,referencia!$A$2:$Z$640,24,0)</f>
        <v>0</v>
      </c>
    </row>
    <row r="402" spans="1:11" ht="15.75" customHeight="1">
      <c r="A402" t="s">
        <v>2659</v>
      </c>
      <c r="B402" s="9">
        <f>VLOOKUP($A402,referencia!$A$2:$Z$640,7,0)</f>
        <v>4</v>
      </c>
      <c r="C402" s="9" t="str">
        <f>VLOOKUP($A402,referencia!$A$2:$Z$640,8,0)</f>
        <v>Chaco</v>
      </c>
      <c r="D402" s="9">
        <f>VLOOKUP($A402,referencia!$A$2:$Z$640,19,0)</f>
        <v>2020</v>
      </c>
      <c r="E402" s="9" t="str">
        <f>VLOOKUP($A402,referencia!$A$2:$Z$640,9,0)</f>
        <v>Jorge Capitanich</v>
      </c>
      <c r="F402" s="9" t="str">
        <f>VLOOKUP($A402,referencia!$A$2:$Z$640,12,0)</f>
        <v>Frente Chaqueño</v>
      </c>
      <c r="G402" s="9" t="str">
        <f>VLOOKUP($A402,referencia!$A$2:$Z$640,11,0)</f>
        <v>Sebastián Lifton</v>
      </c>
      <c r="H402" s="9" t="str">
        <f>VLOOKUP($A402,referencia!$A$2:$Z$640,21,0)</f>
        <v>M</v>
      </c>
      <c r="I402" s="9">
        <f>VLOOKUP($A402,referencia!$A$2:$Z$640,22,0)</f>
        <v>0</v>
      </c>
      <c r="J402" s="9" t="str">
        <f>VLOOKUP($A402,referencia!$A$2:$Z$640,23,0)</f>
        <v>Ministerio de Industria, Producción y Empleo</v>
      </c>
      <c r="K402" s="9">
        <f>VLOOKUP($A402,referencia!$A$2:$Z$640,24,0)</f>
        <v>0</v>
      </c>
    </row>
    <row r="403" spans="1:11" ht="15.75" customHeight="1">
      <c r="A403" t="s">
        <v>2660</v>
      </c>
      <c r="B403" s="9">
        <f>VLOOKUP($A403,referencia!$A$2:$Z$640,7,0)</f>
        <v>4</v>
      </c>
      <c r="C403" s="9" t="str">
        <f>VLOOKUP($A403,referencia!$A$2:$Z$640,8,0)</f>
        <v>Chaco</v>
      </c>
      <c r="D403" s="9">
        <f>VLOOKUP($A403,referencia!$A$2:$Z$640,19,0)</f>
        <v>2020</v>
      </c>
      <c r="E403" s="9" t="str">
        <f>VLOOKUP($A403,referencia!$A$2:$Z$640,9,0)</f>
        <v>Jorge Capitanich</v>
      </c>
      <c r="F403" s="9" t="str">
        <f>VLOOKUP($A403,referencia!$A$2:$Z$640,12,0)</f>
        <v>Frente Chaqueño</v>
      </c>
      <c r="G403" s="9" t="str">
        <f>VLOOKUP($A403,referencia!$A$2:$Z$640,11,0)</f>
        <v>Maia Woelflin</v>
      </c>
      <c r="H403" s="9" t="str">
        <f>VLOOKUP($A403,referencia!$A$2:$Z$640,21,0)</f>
        <v>F</v>
      </c>
      <c r="I403" s="9">
        <f>VLOOKUP($A403,referencia!$A$2:$Z$640,22,0)</f>
        <v>1</v>
      </c>
      <c r="J403" s="9" t="str">
        <f>VLOOKUP($A403,referencia!$A$2:$Z$640,23,0)</f>
        <v>Ministerio de Planificación y Economía</v>
      </c>
      <c r="K403" s="9">
        <f>VLOOKUP($A403,referencia!$A$2:$Z$640,24,0)</f>
        <v>0</v>
      </c>
    </row>
    <row r="404" spans="1:11" ht="15.75" customHeight="1">
      <c r="A404" t="s">
        <v>2661</v>
      </c>
      <c r="B404" s="9">
        <f>VLOOKUP($A404,referencia!$A$2:$Z$640,7,0)</f>
        <v>4</v>
      </c>
      <c r="C404" s="9" t="str">
        <f>VLOOKUP($A404,referencia!$A$2:$Z$640,8,0)</f>
        <v>Chaco</v>
      </c>
      <c r="D404" s="9">
        <f>VLOOKUP($A404,referencia!$A$2:$Z$640,19,0)</f>
        <v>2020</v>
      </c>
      <c r="E404" s="9" t="str">
        <f>VLOOKUP($A404,referencia!$A$2:$Z$640,9,0)</f>
        <v>Jorge Capitanich</v>
      </c>
      <c r="F404" s="9" t="str">
        <f>VLOOKUP($A404,referencia!$A$2:$Z$640,12,0)</f>
        <v>Frente Chaqueño</v>
      </c>
      <c r="G404" s="9" t="str">
        <f>VLOOKUP($A404,referencia!$A$2:$Z$640,11,0)</f>
        <v>Maria Pia Chiachio Cavana</v>
      </c>
      <c r="H404" s="9" t="str">
        <f>VLOOKUP($A404,referencia!$A$2:$Z$640,21,0)</f>
        <v>F</v>
      </c>
      <c r="I404" s="9">
        <f>VLOOKUP($A404,referencia!$A$2:$Z$640,22,0)</f>
        <v>1</v>
      </c>
      <c r="J404" s="9" t="str">
        <f>VLOOKUP($A404,referencia!$A$2:$Z$640,23,0)</f>
        <v>Ministerio de Desarrollo Social</v>
      </c>
      <c r="K404" s="9">
        <f>VLOOKUP($A404,referencia!$A$2:$Z$640,24,0)</f>
        <v>0</v>
      </c>
    </row>
    <row r="405" spans="1:11" ht="15.75" customHeight="1">
      <c r="A405" t="s">
        <v>2662</v>
      </c>
      <c r="B405" s="9">
        <f>VLOOKUP($A405,referencia!$A$2:$Z$640,7,0)</f>
        <v>4</v>
      </c>
      <c r="C405" s="9" t="str">
        <f>VLOOKUP($A405,referencia!$A$2:$Z$640,8,0)</f>
        <v>Chaco</v>
      </c>
      <c r="D405" s="9">
        <f>VLOOKUP($A405,referencia!$A$2:$Z$640,19,0)</f>
        <v>2020</v>
      </c>
      <c r="E405" s="9" t="str">
        <f>VLOOKUP($A405,referencia!$A$2:$Z$640,9,0)</f>
        <v>Jorge Capitanich</v>
      </c>
      <c r="F405" s="9" t="str">
        <f>VLOOKUP($A405,referencia!$A$2:$Z$640,12,0)</f>
        <v>Frente Chaqueño</v>
      </c>
      <c r="G405" s="9" t="str">
        <f>VLOOKUP($A405,referencia!$A$2:$Z$640,11,0)</f>
        <v>Daniela Torrente</v>
      </c>
      <c r="H405" s="9" t="str">
        <f>VLOOKUP($A405,referencia!$A$2:$Z$640,21,0)</f>
        <v>F</v>
      </c>
      <c r="I405" s="9">
        <f>VLOOKUP($A405,referencia!$A$2:$Z$640,22,0)</f>
        <v>1</v>
      </c>
      <c r="J405" s="9" t="str">
        <f>VLOOKUP($A405,referencia!$A$2:$Z$640,23,0)</f>
        <v>Ministerio de Educación, Ciencia y Tecnología</v>
      </c>
      <c r="K405" s="9">
        <f>VLOOKUP($A405,referencia!$A$2:$Z$640,24,0)</f>
        <v>0</v>
      </c>
    </row>
    <row r="406" spans="1:11" ht="15.75" customHeight="1">
      <c r="A406" t="s">
        <v>2663</v>
      </c>
      <c r="B406" s="9">
        <f>VLOOKUP($A406,referencia!$A$2:$Z$640,7,0)</f>
        <v>4</v>
      </c>
      <c r="C406" s="9" t="str">
        <f>VLOOKUP($A406,referencia!$A$2:$Z$640,8,0)</f>
        <v>Chaco</v>
      </c>
      <c r="D406" s="9">
        <f>VLOOKUP($A406,referencia!$A$2:$Z$640,19,0)</f>
        <v>2020</v>
      </c>
      <c r="E406" s="9" t="str">
        <f>VLOOKUP($A406,referencia!$A$2:$Z$640,9,0)</f>
        <v>Jorge Capitanich</v>
      </c>
      <c r="F406" s="9" t="str">
        <f>VLOOKUP($A406,referencia!$A$2:$Z$640,12,0)</f>
        <v>Frente Chaqueño</v>
      </c>
      <c r="G406" s="9" t="str">
        <f>VLOOKUP($A406,referencia!$A$2:$Z$640,11,0)</f>
        <v>Gloria Zalazar</v>
      </c>
      <c r="H406" s="9" t="str">
        <f>VLOOKUP($A406,referencia!$A$2:$Z$640,21,0)</f>
        <v>F</v>
      </c>
      <c r="I406" s="9">
        <f>VLOOKUP($A406,referencia!$A$2:$Z$640,22,0)</f>
        <v>1</v>
      </c>
      <c r="J406" s="9" t="str">
        <f>VLOOKUP($A406,referencia!$A$2:$Z$640,23,0)</f>
        <v>Ministerio de Seguridad y Justicia</v>
      </c>
      <c r="K406" s="9">
        <f>VLOOKUP($A406,referencia!$A$2:$Z$640,24,0)</f>
        <v>0</v>
      </c>
    </row>
    <row r="407" spans="1:11" ht="15.75" customHeight="1">
      <c r="A407" t="s">
        <v>2664</v>
      </c>
      <c r="B407" s="9">
        <f>VLOOKUP($A407,referencia!$A$2:$Z$640,7,0)</f>
        <v>4</v>
      </c>
      <c r="C407" s="9" t="str">
        <f>VLOOKUP($A407,referencia!$A$2:$Z$640,8,0)</f>
        <v>Chaco</v>
      </c>
      <c r="D407" s="9">
        <f>VLOOKUP($A407,referencia!$A$2:$Z$640,19,0)</f>
        <v>2020</v>
      </c>
      <c r="E407" s="9" t="str">
        <f>VLOOKUP($A407,referencia!$A$2:$Z$640,9,0)</f>
        <v>Jorge Capitanich</v>
      </c>
      <c r="F407" s="9" t="str">
        <f>VLOOKUP($A407,referencia!$A$2:$Z$640,12,0)</f>
        <v>Frente Chaqueño</v>
      </c>
      <c r="G407" s="9" t="str">
        <f>VLOOKUP($A407,referencia!$A$2:$Z$640,11,0)</f>
        <v>Juan Manuel Carreras</v>
      </c>
      <c r="H407" s="9" t="str">
        <f>VLOOKUP($A407,referencia!$A$2:$Z$640,21,0)</f>
        <v>M</v>
      </c>
      <c r="I407" s="9">
        <f>VLOOKUP($A407,referencia!$A$2:$Z$640,22,0)</f>
        <v>0</v>
      </c>
      <c r="J407" s="9" t="str">
        <f>VLOOKUP($A407,referencia!$A$2:$Z$640,23,0)</f>
        <v>Ministerio de Infraestructura, Logística y Servicios Públicos</v>
      </c>
      <c r="K407" s="9">
        <f>VLOOKUP($A407,referencia!$A$2:$Z$640,24,0)</f>
        <v>0</v>
      </c>
    </row>
    <row r="408" spans="1:11" ht="15.75" customHeight="1">
      <c r="A408" t="s">
        <v>2665</v>
      </c>
      <c r="B408" s="9">
        <f>VLOOKUP($A408,referencia!$A$2:$Z$640,7,0)</f>
        <v>4</v>
      </c>
      <c r="C408" s="9" t="str">
        <f>VLOOKUP($A408,referencia!$A$2:$Z$640,8,0)</f>
        <v>Chaco</v>
      </c>
      <c r="D408" s="9">
        <f>VLOOKUP($A408,referencia!$A$2:$Z$640,19,0)</f>
        <v>2020</v>
      </c>
      <c r="E408" s="9" t="str">
        <f>VLOOKUP($A408,referencia!$A$2:$Z$640,9,0)</f>
        <v>Jorge Capitanich</v>
      </c>
      <c r="F408" s="9" t="str">
        <f>VLOOKUP($A408,referencia!$A$2:$Z$640,12,0)</f>
        <v>Frente Chaqueño</v>
      </c>
      <c r="G408" s="9" t="str">
        <f>VLOOKUP($A408,referencia!$A$2:$Z$640,11,0)</f>
        <v>Paola Benítez</v>
      </c>
      <c r="H408" s="9" t="str">
        <f>VLOOKUP($A408,referencia!$A$2:$Z$640,21,0)</f>
        <v>F</v>
      </c>
      <c r="I408" s="9">
        <f>VLOOKUP($A408,referencia!$A$2:$Z$640,22,0)</f>
        <v>1</v>
      </c>
      <c r="J408" s="9" t="str">
        <f>VLOOKUP($A408,referencia!$A$2:$Z$640,23,0)</f>
        <v>Ministerio de Salud</v>
      </c>
      <c r="K408" s="9">
        <f>VLOOKUP($A408,referencia!$A$2:$Z$640,24,0)</f>
        <v>0</v>
      </c>
    </row>
    <row r="409" spans="1:11" ht="15.75" customHeight="1">
      <c r="A409" t="s">
        <v>2666</v>
      </c>
      <c r="B409" s="9">
        <f>VLOOKUP($A409,referencia!$A$2:$Z$640,7,0)</f>
        <v>4</v>
      </c>
      <c r="C409" s="9" t="str">
        <f>VLOOKUP($A409,referencia!$A$2:$Z$640,8,0)</f>
        <v>Chaco</v>
      </c>
      <c r="D409" s="9">
        <f>VLOOKUP($A409,referencia!$A$2:$Z$640,19,0)</f>
        <v>2020</v>
      </c>
      <c r="E409" s="9" t="str">
        <f>VLOOKUP($A409,referencia!$A$2:$Z$640,9,0)</f>
        <v>Jorge Capitanich</v>
      </c>
      <c r="F409" s="9" t="str">
        <f>VLOOKUP($A409,referencia!$A$2:$Z$640,12,0)</f>
        <v>Frente Chaqueño</v>
      </c>
      <c r="G409" s="9" t="str">
        <f>VLOOKUP($A409,referencia!$A$2:$Z$640,11,0)</f>
        <v>Juan Manuel Chapo</v>
      </c>
      <c r="H409" s="9" t="str">
        <f>VLOOKUP($A409,referencia!$A$2:$Z$640,21,0)</f>
        <v>M</v>
      </c>
      <c r="I409" s="9">
        <f>VLOOKUP($A409,referencia!$A$2:$Z$640,22,0)</f>
        <v>0</v>
      </c>
      <c r="J409" s="9" t="str">
        <f>VLOOKUP($A409,referencia!$A$2:$Z$640,23,0)</f>
        <v>Ministerio de Gobierno y Trabajo</v>
      </c>
      <c r="K409" s="9">
        <f>VLOOKUP($A409,referencia!$A$2:$Z$640,24,0)</f>
        <v>0</v>
      </c>
    </row>
    <row r="410" spans="1:11" ht="15.75" customHeight="1">
      <c r="A410" t="s">
        <v>1061</v>
      </c>
      <c r="B410" s="9">
        <f>VLOOKUP($A410,referencia!$F$2:$Z$640,2,0)</f>
        <v>5</v>
      </c>
      <c r="C410" s="9" t="str">
        <f>VLOOKUP($A410,referencia!$F$2:$Z$640,3,0)</f>
        <v>Chubut</v>
      </c>
      <c r="D410" s="9">
        <f>VLOOKUP($A410,referencia!$F$2:$Z$640,9,0)</f>
        <v>2015</v>
      </c>
      <c r="E410" s="9" t="str">
        <f>VLOOKUP($A410,referencia!$F$2:$Z$640,4,0)</f>
        <v>Mario Das Neves</v>
      </c>
      <c r="F410" s="9" t="str">
        <f>VLOOKUP($A410,referencia!$F$2:$Z$640,7,0)</f>
        <v>Chubut Somos Todos</v>
      </c>
      <c r="G410" s="9" t="str">
        <f>VLOOKUP($A410,referencia!$F$2:$Z$640,6,0)</f>
        <v>Alejandro Pagani</v>
      </c>
      <c r="H410" s="9" t="str">
        <f>VLOOKUP($A410,referencia!$F$2:$Z$640,16,0)</f>
        <v>M</v>
      </c>
      <c r="I410" s="9">
        <f>VLOOKUP($A410,referencia!$F$2:$Z$640,17,0)</f>
        <v>0</v>
      </c>
      <c r="J410" s="9" t="str">
        <f>VLOOKUP($A410,referencia!$F$2:$Z$640,18,0)</f>
        <v>Ministerio de Infraestructura, Planeamiento y Servicios Públicos</v>
      </c>
      <c r="K410" s="9">
        <f>VLOOKUP($A410,referencia!$F$2:$Z$640,19,0)</f>
        <v>0</v>
      </c>
    </row>
    <row r="411" spans="1:11" ht="15.75" customHeight="1">
      <c r="A411" t="s">
        <v>1060</v>
      </c>
      <c r="B411" s="9">
        <f>VLOOKUP($A411,referencia!$F$2:$Z$640,2,0)</f>
        <v>5</v>
      </c>
      <c r="C411" s="9" t="str">
        <f>VLOOKUP($A411,referencia!$F$2:$Z$640,3,0)</f>
        <v>Chubut</v>
      </c>
      <c r="D411" s="9">
        <f>VLOOKUP($A411,referencia!$F$2:$Z$640,9,0)</f>
        <v>2015</v>
      </c>
      <c r="E411" s="9" t="str">
        <f>VLOOKUP($A411,referencia!$F$2:$Z$640,4,0)</f>
        <v>Mario Das Neves</v>
      </c>
      <c r="F411" s="9" t="str">
        <f>VLOOKUP($A411,referencia!$F$2:$Z$640,7,0)</f>
        <v>Chubut Somos Todos</v>
      </c>
      <c r="G411" s="9" t="str">
        <f>VLOOKUP($A411,referencia!$F$2:$Z$640,6,0)</f>
        <v>Cecilia Torrejón</v>
      </c>
      <c r="H411" s="9" t="str">
        <f>VLOOKUP($A411,referencia!$F$2:$Z$640,16,0)</f>
        <v>F</v>
      </c>
      <c r="I411" s="9">
        <f>VLOOKUP($A411,referencia!$F$2:$Z$640,17,0)</f>
        <v>1</v>
      </c>
      <c r="J411" s="9" t="str">
        <f>VLOOKUP($A411,referencia!$F$2:$Z$640,18,0)</f>
        <v>Ministerio de Turismo</v>
      </c>
      <c r="K411" s="9">
        <f>VLOOKUP($A411,referencia!$F$2:$Z$640,19,0)</f>
        <v>0</v>
      </c>
    </row>
    <row r="412" spans="1:11" ht="15.75" customHeight="1">
      <c r="A412" t="s">
        <v>1054</v>
      </c>
      <c r="B412" s="9">
        <f>VLOOKUP($A412,referencia!$F$2:$Z$640,2,0)</f>
        <v>5</v>
      </c>
      <c r="C412" s="9" t="str">
        <f>VLOOKUP($A412,referencia!$F$2:$Z$640,3,0)</f>
        <v>Chubut</v>
      </c>
      <c r="D412" s="9">
        <f>VLOOKUP($A412,referencia!$F$2:$Z$640,9,0)</f>
        <v>2015</v>
      </c>
      <c r="E412" s="9" t="str">
        <f>VLOOKUP($A412,referencia!$F$2:$Z$640,4,0)</f>
        <v>Mario Das Neves</v>
      </c>
      <c r="F412" s="9" t="str">
        <f>VLOOKUP($A412,referencia!$F$2:$Z$640,7,0)</f>
        <v>Chubut Somos Todos</v>
      </c>
      <c r="G412" s="9" t="str">
        <f>VLOOKUP($A412,referencia!$F$2:$Z$640,6,0)</f>
        <v>Fernando Menchi</v>
      </c>
      <c r="H412" s="9" t="str">
        <f>VLOOKUP($A412,referencia!$F$2:$Z$640,16,0)</f>
        <v>M</v>
      </c>
      <c r="I412" s="9">
        <f>VLOOKUP($A412,referencia!$F$2:$Z$640,17,0)</f>
        <v>0</v>
      </c>
      <c r="J412" s="9" t="str">
        <f>VLOOKUP($A412,referencia!$F$2:$Z$640,18,0)</f>
        <v>Ministerio de Educación</v>
      </c>
      <c r="K412" s="9">
        <f>VLOOKUP($A412,referencia!$F$2:$Z$640,19,0)</f>
        <v>1</v>
      </c>
    </row>
    <row r="413" spans="1:11" ht="15.75" customHeight="1">
      <c r="A413" t="s">
        <v>1055</v>
      </c>
      <c r="B413" s="9">
        <f>VLOOKUP($A413,referencia!$F$2:$Z$640,2,0)</f>
        <v>5</v>
      </c>
      <c r="C413" s="9" t="str">
        <f>VLOOKUP($A413,referencia!$F$2:$Z$640,3,0)</f>
        <v>Chubut</v>
      </c>
      <c r="D413" s="9">
        <f>VLOOKUP($A413,referencia!$F$2:$Z$640,9,0)</f>
        <v>2015</v>
      </c>
      <c r="E413" s="9" t="str">
        <f>VLOOKUP($A413,referencia!$F$2:$Z$640,4,0)</f>
        <v>Mario Das Neves</v>
      </c>
      <c r="F413" s="9" t="str">
        <f>VLOOKUP($A413,referencia!$F$2:$Z$640,7,0)</f>
        <v>Chubut Somos Todos</v>
      </c>
      <c r="G413" s="9" t="str">
        <f>VLOOKUP($A413,referencia!$F$2:$Z$640,6,0)</f>
        <v>Hernán Alonso</v>
      </c>
      <c r="H413" s="9" t="str">
        <f>VLOOKUP($A413,referencia!$F$2:$Z$640,16,0)</f>
        <v>M</v>
      </c>
      <c r="I413" s="9">
        <f>VLOOKUP($A413,referencia!$F$2:$Z$640,17,0)</f>
        <v>0</v>
      </c>
      <c r="J413" s="9" t="str">
        <f>VLOOKUP($A413,referencia!$F$2:$Z$640,18,0)</f>
        <v>Ministerio de la Producción</v>
      </c>
      <c r="K413" s="9">
        <f>VLOOKUP($A413,referencia!$F$2:$Z$640,19,0)</f>
        <v>1</v>
      </c>
    </row>
    <row r="414" spans="1:11" ht="15.75" customHeight="1">
      <c r="A414" t="s">
        <v>1057</v>
      </c>
      <c r="B414" s="9">
        <f>VLOOKUP($A414,referencia!$F$2:$Z$640,2,0)</f>
        <v>5</v>
      </c>
      <c r="C414" s="9" t="str">
        <f>VLOOKUP($A414,referencia!$F$2:$Z$640,3,0)</f>
        <v>Chubut</v>
      </c>
      <c r="D414" s="9">
        <f>VLOOKUP($A414,referencia!$F$2:$Z$640,9,0)</f>
        <v>2015</v>
      </c>
      <c r="E414" s="9" t="str">
        <f>VLOOKUP($A414,referencia!$F$2:$Z$640,4,0)</f>
        <v>Mario Das Neves</v>
      </c>
      <c r="F414" s="9" t="str">
        <f>VLOOKUP($A414,referencia!$F$2:$Z$640,7,0)</f>
        <v>Chubut Somos Todos</v>
      </c>
      <c r="G414" s="9" t="str">
        <f>VLOOKUP($A414,referencia!$F$2:$Z$640,6,0)</f>
        <v>Ignacio Agulleiro</v>
      </c>
      <c r="H414" s="9" t="str">
        <f>VLOOKUP($A414,referencia!$F$2:$Z$640,16,0)</f>
        <v>M</v>
      </c>
      <c r="I414" s="9">
        <f>VLOOKUP($A414,referencia!$F$2:$Z$640,17,0)</f>
        <v>0</v>
      </c>
      <c r="J414" s="9" t="str">
        <f>VLOOKUP($A414,referencia!$F$2:$Z$640,18,0)</f>
        <v>Ministerio de Ambiente y Control de Desarrollo Sustentable</v>
      </c>
      <c r="K414" s="9">
        <f>VLOOKUP($A414,referencia!$F$2:$Z$640,19,0)</f>
        <v>0</v>
      </c>
    </row>
    <row r="415" spans="1:11" ht="15.75" customHeight="1">
      <c r="A415" t="s">
        <v>1058</v>
      </c>
      <c r="B415" s="9">
        <f>VLOOKUP($A415,referencia!$F$2:$Z$640,2,0)</f>
        <v>5</v>
      </c>
      <c r="C415" s="9" t="str">
        <f>VLOOKUP($A415,referencia!$F$2:$Z$640,3,0)</f>
        <v>Chubut</v>
      </c>
      <c r="D415" s="9">
        <f>VLOOKUP($A415,referencia!$F$2:$Z$640,9,0)</f>
        <v>2015</v>
      </c>
      <c r="E415" s="9" t="str">
        <f>VLOOKUP($A415,referencia!$F$2:$Z$640,4,0)</f>
        <v>Mario Das Neves</v>
      </c>
      <c r="F415" s="9" t="str">
        <f>VLOOKUP($A415,referencia!$F$2:$Z$640,7,0)</f>
        <v>Chubut Somos Todos</v>
      </c>
      <c r="G415" s="9" t="str">
        <f>VLOOKUP($A415,referencia!$F$2:$Z$640,6,0)</f>
        <v>Leandro González</v>
      </c>
      <c r="H415" s="9" t="str">
        <f>VLOOKUP($A415,referencia!$F$2:$Z$640,16,0)</f>
        <v>M</v>
      </c>
      <c r="I415" s="9">
        <f>VLOOKUP($A415,referencia!$F$2:$Z$640,17,0)</f>
        <v>0</v>
      </c>
      <c r="J415" s="9" t="str">
        <f>VLOOKUP($A415,referencia!$F$2:$Z$640,18,0)</f>
        <v>Ministerio de Salud</v>
      </c>
      <c r="K415" s="9">
        <f>VLOOKUP($A415,referencia!$F$2:$Z$640,19,0)</f>
        <v>1</v>
      </c>
    </row>
    <row r="416" spans="1:11" ht="15.75" customHeight="1">
      <c r="A416" t="s">
        <v>1056</v>
      </c>
      <c r="B416" s="9">
        <f>VLOOKUP($A416,referencia!$F$2:$Z$640,2,0)</f>
        <v>5</v>
      </c>
      <c r="C416" s="9" t="str">
        <f>VLOOKUP($A416,referencia!$F$2:$Z$640,3,0)</f>
        <v>Chubut</v>
      </c>
      <c r="D416" s="9">
        <f>VLOOKUP($A416,referencia!$F$2:$Z$640,9,0)</f>
        <v>2015</v>
      </c>
      <c r="E416" s="9" t="str">
        <f>VLOOKUP($A416,referencia!$F$2:$Z$640,4,0)</f>
        <v>Mario Das Neves</v>
      </c>
      <c r="F416" s="9" t="str">
        <f>VLOOKUP($A416,referencia!$F$2:$Z$640,7,0)</f>
        <v>Chubut Somos Todos</v>
      </c>
      <c r="G416" s="9" t="str">
        <f>VLOOKUP($A416,referencia!$F$2:$Z$640,6,0)</f>
        <v>Leticia Huichaqueo</v>
      </c>
      <c r="H416" s="9" t="str">
        <f>VLOOKUP($A416,referencia!$F$2:$Z$640,16,0)</f>
        <v>F</v>
      </c>
      <c r="I416" s="9">
        <f>VLOOKUP($A416,referencia!$F$2:$Z$640,17,0)</f>
        <v>1</v>
      </c>
      <c r="J416" s="9" t="str">
        <f>VLOOKUP($A416,referencia!$F$2:$Z$640,18,0)</f>
        <v>Ministerio de la Familia y Promoción Social</v>
      </c>
      <c r="K416" s="9">
        <f>VLOOKUP($A416,referencia!$F$2:$Z$640,19,0)</f>
        <v>0</v>
      </c>
    </row>
    <row r="417" spans="1:11" ht="15.75" customHeight="1">
      <c r="A417" t="s">
        <v>1062</v>
      </c>
      <c r="B417" s="9">
        <f>VLOOKUP($A417,referencia!$F$2:$Z$640,2,0)</f>
        <v>5</v>
      </c>
      <c r="C417" s="9" t="str">
        <f>VLOOKUP($A417,referencia!$F$2:$Z$640,3,0)</f>
        <v>Chubut</v>
      </c>
      <c r="D417" s="9">
        <f>VLOOKUP($A417,referencia!$F$2:$Z$640,9,0)</f>
        <v>2015</v>
      </c>
      <c r="E417" s="9" t="str">
        <f>VLOOKUP($A417,referencia!$F$2:$Z$640,4,0)</f>
        <v>Mario Das Neves</v>
      </c>
      <c r="F417" s="9" t="str">
        <f>VLOOKUP($A417,referencia!$F$2:$Z$640,7,0)</f>
        <v>Chubut Somos Todos</v>
      </c>
      <c r="G417" s="9" t="str">
        <f>VLOOKUP($A417,referencia!$F$2:$Z$640,6,0)</f>
        <v>Pablo Durán</v>
      </c>
      <c r="H417" s="9" t="str">
        <f>VLOOKUP($A417,referencia!$F$2:$Z$640,16,0)</f>
        <v>M</v>
      </c>
      <c r="I417" s="9">
        <f>VLOOKUP($A417,referencia!$F$2:$Z$640,17,0)</f>
        <v>0</v>
      </c>
      <c r="J417" s="9" t="str">
        <f>VLOOKUP($A417,referencia!$F$2:$Z$640,18,0)</f>
        <v>Secretaría General de Gobierno</v>
      </c>
      <c r="K417" s="9">
        <f>VLOOKUP($A417,referencia!$F$2:$Z$640,19,0)</f>
        <v>0</v>
      </c>
    </row>
    <row r="418" spans="1:11" ht="15.75" customHeight="1">
      <c r="A418" t="s">
        <v>1053</v>
      </c>
      <c r="B418" s="9">
        <f>VLOOKUP($A418,referencia!$F$2:$Z$640,2,0)</f>
        <v>5</v>
      </c>
      <c r="C418" s="9" t="str">
        <f>VLOOKUP($A418,referencia!$F$2:$Z$640,3,0)</f>
        <v>Chubut</v>
      </c>
      <c r="D418" s="9">
        <f>VLOOKUP($A418,referencia!$F$2:$Z$640,9,0)</f>
        <v>2015</v>
      </c>
      <c r="E418" s="9" t="str">
        <f>VLOOKUP($A418,referencia!$F$2:$Z$640,4,0)</f>
        <v>Mario Das Neves</v>
      </c>
      <c r="F418" s="9" t="str">
        <f>VLOOKUP($A418,referencia!$F$2:$Z$640,7,0)</f>
        <v>Chubut Somos Todos</v>
      </c>
      <c r="G418" s="9" t="str">
        <f>VLOOKUP($A418,referencia!$F$2:$Z$640,6,0)</f>
        <v>Pablo Oca</v>
      </c>
      <c r="H418" s="9" t="str">
        <f>VLOOKUP($A418,referencia!$F$2:$Z$640,16,0)</f>
        <v>M</v>
      </c>
      <c r="I418" s="9">
        <f>VLOOKUP($A418,referencia!$F$2:$Z$640,17,0)</f>
        <v>0</v>
      </c>
      <c r="J418" s="9" t="str">
        <f>VLOOKUP($A418,referencia!$F$2:$Z$640,18,0)</f>
        <v>Ministerio de Hacienda y Crédito Público</v>
      </c>
      <c r="K418" s="9">
        <f>VLOOKUP($A418,referencia!$F$2:$Z$640,19,0)</f>
        <v>0</v>
      </c>
    </row>
    <row r="419" spans="1:11" ht="15.75" customHeight="1">
      <c r="A419" t="s">
        <v>1052</v>
      </c>
      <c r="B419" s="9">
        <f>VLOOKUP($A419,referencia!$F$2:$Z$640,2,0)</f>
        <v>5</v>
      </c>
      <c r="C419" s="9" t="str">
        <f>VLOOKUP($A419,referencia!$F$2:$Z$640,3,0)</f>
        <v>Chubut</v>
      </c>
      <c r="D419" s="9">
        <f>VLOOKUP($A419,referencia!$F$2:$Z$640,9,0)</f>
        <v>2015</v>
      </c>
      <c r="E419" s="9" t="str">
        <f>VLOOKUP($A419,referencia!$F$2:$Z$640,4,0)</f>
        <v>Mario Das Neves</v>
      </c>
      <c r="F419" s="9" t="str">
        <f>VLOOKUP($A419,referencia!$F$2:$Z$640,7,0)</f>
        <v>Chubut Somos Todos</v>
      </c>
      <c r="G419" s="9" t="str">
        <f>VLOOKUP($A419,referencia!$F$2:$Z$640,6,0)</f>
        <v>Rafael Williams</v>
      </c>
      <c r="H419" s="9" t="str">
        <f>VLOOKUP($A419,referencia!$F$2:$Z$640,16,0)</f>
        <v>M</v>
      </c>
      <c r="I419" s="9">
        <f>VLOOKUP($A419,referencia!$F$2:$Z$640,17,0)</f>
        <v>0</v>
      </c>
      <c r="J419" s="9" t="str">
        <f>VLOOKUP($A419,referencia!$F$2:$Z$640,18,0)</f>
        <v>Ministerio de Gobierno</v>
      </c>
      <c r="K419" s="9">
        <f>VLOOKUP($A419,referencia!$F$2:$Z$640,19,0)</f>
        <v>1</v>
      </c>
    </row>
    <row r="420" spans="1:11" ht="15.75" customHeight="1">
      <c r="A420" t="s">
        <v>1059</v>
      </c>
      <c r="B420" s="9">
        <f>VLOOKUP($A420,referencia!$F$2:$Z$640,2,0)</f>
        <v>5</v>
      </c>
      <c r="C420" s="9" t="str">
        <f>VLOOKUP($A420,referencia!$F$2:$Z$640,3,0)</f>
        <v>Chubut</v>
      </c>
      <c r="D420" s="9">
        <f>VLOOKUP($A420,referencia!$F$2:$Z$640,9,0)</f>
        <v>2015</v>
      </c>
      <c r="E420" s="9" t="str">
        <f>VLOOKUP($A420,referencia!$F$2:$Z$640,4,0)</f>
        <v>Mario Das Neves</v>
      </c>
      <c r="F420" s="9" t="str">
        <f>VLOOKUP($A420,referencia!$F$2:$Z$640,7,0)</f>
        <v>Chubut Somos Todos</v>
      </c>
      <c r="G420" s="9" t="str">
        <f>VLOOKUP($A420,referencia!$F$2:$Z$640,6,0)</f>
        <v>Sergio Bohe</v>
      </c>
      <c r="H420" s="9" t="str">
        <f>VLOOKUP($A420,referencia!$F$2:$Z$640,16,0)</f>
        <v>M</v>
      </c>
      <c r="I420" s="9">
        <f>VLOOKUP($A420,referencia!$F$2:$Z$640,17,0)</f>
        <v>0</v>
      </c>
      <c r="J420" s="9" t="str">
        <f>VLOOKUP($A420,referencia!$F$2:$Z$640,18,0)</f>
        <v>Ministerio de Hidrocarburos</v>
      </c>
      <c r="K420" s="9">
        <f>VLOOKUP($A420,referencia!$F$2:$Z$640,19,0)</f>
        <v>0</v>
      </c>
    </row>
    <row r="421" spans="1:11" ht="15.75" customHeight="1">
      <c r="A421" t="s">
        <v>1051</v>
      </c>
      <c r="B421" s="9">
        <f>VLOOKUP($A421,referencia!$F$2:$Z$640,2,0)</f>
        <v>5</v>
      </c>
      <c r="C421" s="9" t="str">
        <f>VLOOKUP($A421,referencia!$F$2:$Z$640,3,0)</f>
        <v>Chubut</v>
      </c>
      <c r="D421" s="9">
        <f>VLOOKUP($A421,referencia!$F$2:$Z$640,9,0)</f>
        <v>2015</v>
      </c>
      <c r="E421" s="9" t="str">
        <f>VLOOKUP($A421,referencia!$F$2:$Z$640,4,0)</f>
        <v>Mario Das Neves</v>
      </c>
      <c r="F421" s="9" t="str">
        <f>VLOOKUP($A421,referencia!$F$2:$Z$640,7,0)</f>
        <v>Chubut Somos Todos</v>
      </c>
      <c r="G421" s="9" t="str">
        <f>VLOOKUP($A421,referencia!$F$2:$Z$640,6,0)</f>
        <v>Víctor Cisterna</v>
      </c>
      <c r="H421" s="9" t="str">
        <f>VLOOKUP($A421,referencia!$F$2:$Z$640,16,0)</f>
        <v>M</v>
      </c>
      <c r="I421" s="9">
        <f>VLOOKUP($A421,referencia!$F$2:$Z$640,17,0)</f>
        <v>0</v>
      </c>
      <c r="J421" s="9" t="str">
        <f>VLOOKUP($A421,referencia!$F$2:$Z$640,18,0)</f>
        <v>Ministerio de Coordinación de Gabinete</v>
      </c>
      <c r="K421" s="9">
        <f>VLOOKUP($A421,referencia!$F$2:$Z$640,19,0)</f>
        <v>1</v>
      </c>
    </row>
    <row r="422" spans="1:11" ht="15.75" customHeight="1">
      <c r="A422" t="s">
        <v>1580</v>
      </c>
      <c r="B422" s="9">
        <f>VLOOKUP($A422,referencia!$E$2:$Z$640,3,0)</f>
        <v>5</v>
      </c>
      <c r="C422" s="9" t="str">
        <f>VLOOKUP($A422,referencia!$E$2:$Z$640,4,0)</f>
        <v>Chubut</v>
      </c>
      <c r="D422" s="9">
        <f>VLOOKUP($A422,referencia!$E$2:$Z$640,11,0)</f>
        <v>2016</v>
      </c>
      <c r="E422" s="9" t="str">
        <f>VLOOKUP($A422,referencia!$E$2:$Z$640,5,0)</f>
        <v>Mario Das Neves</v>
      </c>
      <c r="F422" s="9" t="str">
        <f>VLOOKUP($A422,referencia!$E$2:$Z$640,8,0)</f>
        <v>Chubut Somos Todos</v>
      </c>
      <c r="G422" s="9" t="str">
        <f>VLOOKUP($A422,referencia!$E$2:$Z$640,7,0)</f>
        <v>Víctor Cisterna</v>
      </c>
      <c r="H422" s="9" t="str">
        <f>VLOOKUP($A422,referencia!$E$2:$Z$640,17,0)</f>
        <v>M</v>
      </c>
      <c r="I422" s="9">
        <f>VLOOKUP($A422,referencia!$E$2:$Z$640,18,0)</f>
        <v>0</v>
      </c>
      <c r="J422" s="9" t="str">
        <f>VLOOKUP($A422,referencia!$E$2:$Z$640,19,0)</f>
        <v>Ministerio de Coordinación de Gabinete</v>
      </c>
      <c r="K422" s="9">
        <f>VLOOKUP($A422,referencia!$E$2:$Z$640,20,0)</f>
        <v>1</v>
      </c>
    </row>
    <row r="423" spans="1:11" ht="15.75" customHeight="1">
      <c r="A423" t="s">
        <v>1581</v>
      </c>
      <c r="B423" s="9">
        <f>VLOOKUP($A423,referencia!$E$2:$Z$640,3,0)</f>
        <v>5</v>
      </c>
      <c r="C423" s="9" t="str">
        <f>VLOOKUP($A423,referencia!$E$2:$Z$640,4,0)</f>
        <v>Chubut</v>
      </c>
      <c r="D423" s="9">
        <f>VLOOKUP($A423,referencia!$E$2:$Z$640,11,0)</f>
        <v>2016</v>
      </c>
      <c r="E423" s="9" t="str">
        <f>VLOOKUP($A423,referencia!$E$2:$Z$640,5,0)</f>
        <v>Mario Das Neves</v>
      </c>
      <c r="F423" s="9" t="str">
        <f>VLOOKUP($A423,referencia!$E$2:$Z$640,8,0)</f>
        <v>Chubut Somos Todos</v>
      </c>
      <c r="G423" s="9" t="str">
        <f>VLOOKUP($A423,referencia!$E$2:$Z$640,7,0)</f>
        <v>Rafael Williams</v>
      </c>
      <c r="H423" s="9" t="str">
        <f>VLOOKUP($A423,referencia!$E$2:$Z$640,17,0)</f>
        <v>M</v>
      </c>
      <c r="I423" s="9">
        <f>VLOOKUP($A423,referencia!$E$2:$Z$640,18,0)</f>
        <v>0</v>
      </c>
      <c r="J423" s="9" t="str">
        <f>VLOOKUP($A423,referencia!$E$2:$Z$640,19,0)</f>
        <v>Ministerio de Gobierno</v>
      </c>
      <c r="K423" s="9">
        <f>VLOOKUP($A423,referencia!$E$2:$Z$640,20,0)</f>
        <v>1</v>
      </c>
    </row>
    <row r="424" spans="1:11" ht="15.75" customHeight="1">
      <c r="A424" t="s">
        <v>1582</v>
      </c>
      <c r="B424" s="9">
        <f>VLOOKUP($A424,referencia!$E$2:$Z$640,3,0)</f>
        <v>5</v>
      </c>
      <c r="C424" s="9" t="str">
        <f>VLOOKUP($A424,referencia!$E$2:$Z$640,4,0)</f>
        <v>Chubut</v>
      </c>
      <c r="D424" s="9">
        <f>VLOOKUP($A424,referencia!$E$2:$Z$640,11,0)</f>
        <v>2016</v>
      </c>
      <c r="E424" s="9" t="str">
        <f>VLOOKUP($A424,referencia!$E$2:$Z$640,5,0)</f>
        <v>Mario Das Neves</v>
      </c>
      <c r="F424" s="9" t="str">
        <f>VLOOKUP($A424,referencia!$E$2:$Z$640,8,0)</f>
        <v>Chubut Somos Todos</v>
      </c>
      <c r="G424" s="9" t="str">
        <f>VLOOKUP($A424,referencia!$E$2:$Z$640,7,0)</f>
        <v>Pablo Oca</v>
      </c>
      <c r="H424" s="9" t="str">
        <f>VLOOKUP($A424,referencia!$E$2:$Z$640,17,0)</f>
        <v>M</v>
      </c>
      <c r="I424" s="9">
        <f>VLOOKUP($A424,referencia!$E$2:$Z$640,18,0)</f>
        <v>0</v>
      </c>
      <c r="J424" s="9" t="str">
        <f>VLOOKUP($A424,referencia!$E$2:$Z$640,19,0)</f>
        <v>Ministerio de Hacienda y Crédito Público</v>
      </c>
      <c r="K424" s="9">
        <f>VLOOKUP($A424,referencia!$E$2:$Z$640,20,0)</f>
        <v>0</v>
      </c>
    </row>
    <row r="425" spans="1:11" ht="15.75" customHeight="1">
      <c r="A425" t="s">
        <v>1583</v>
      </c>
      <c r="B425" s="9">
        <f>VLOOKUP($A425,referencia!$E$2:$Z$640,3,0)</f>
        <v>5</v>
      </c>
      <c r="C425" s="9" t="str">
        <f>VLOOKUP($A425,referencia!$E$2:$Z$640,4,0)</f>
        <v>Chubut</v>
      </c>
      <c r="D425" s="9">
        <f>VLOOKUP($A425,referencia!$E$2:$Z$640,11,0)</f>
        <v>2016</v>
      </c>
      <c r="E425" s="9" t="str">
        <f>VLOOKUP($A425,referencia!$E$2:$Z$640,5,0)</f>
        <v>Mario Das Neves</v>
      </c>
      <c r="F425" s="9" t="str">
        <f>VLOOKUP($A425,referencia!$E$2:$Z$640,8,0)</f>
        <v>Chubut Somos Todos</v>
      </c>
      <c r="G425" s="9" t="str">
        <f>VLOOKUP($A425,referencia!$E$2:$Z$640,7,0)</f>
        <v>Fernando Menchi</v>
      </c>
      <c r="H425" s="9" t="str">
        <f>VLOOKUP($A425,referencia!$E$2:$Z$640,17,0)</f>
        <v>M</v>
      </c>
      <c r="I425" s="9">
        <f>VLOOKUP($A425,referencia!$E$2:$Z$640,18,0)</f>
        <v>0</v>
      </c>
      <c r="J425" s="9" t="str">
        <f>VLOOKUP($A425,referencia!$E$2:$Z$640,19,0)</f>
        <v>Ministerio de Educación</v>
      </c>
      <c r="K425" s="9">
        <f>VLOOKUP($A425,referencia!$E$2:$Z$640,20,0)</f>
        <v>1</v>
      </c>
    </row>
    <row r="426" spans="1:11" ht="15.75" customHeight="1">
      <c r="A426" t="s">
        <v>1584</v>
      </c>
      <c r="B426" s="9">
        <f>VLOOKUP($A426,referencia!$E$2:$Z$640,3,0)</f>
        <v>5</v>
      </c>
      <c r="C426" s="9" t="str">
        <f>VLOOKUP($A426,referencia!$E$2:$Z$640,4,0)</f>
        <v>Chubut</v>
      </c>
      <c r="D426" s="9">
        <f>VLOOKUP($A426,referencia!$E$2:$Z$640,11,0)</f>
        <v>2016</v>
      </c>
      <c r="E426" s="9" t="str">
        <f>VLOOKUP($A426,referencia!$E$2:$Z$640,5,0)</f>
        <v>Mario Das Neves</v>
      </c>
      <c r="F426" s="9" t="str">
        <f>VLOOKUP($A426,referencia!$E$2:$Z$640,8,0)</f>
        <v>Chubut Somos Todos</v>
      </c>
      <c r="G426" s="9" t="str">
        <f>VLOOKUP($A426,referencia!$E$2:$Z$640,7,0)</f>
        <v>Hernán Alonso</v>
      </c>
      <c r="H426" s="9" t="str">
        <f>VLOOKUP($A426,referencia!$E$2:$Z$640,17,0)</f>
        <v>M</v>
      </c>
      <c r="I426" s="9">
        <f>VLOOKUP($A426,referencia!$E$2:$Z$640,18,0)</f>
        <v>0</v>
      </c>
      <c r="J426" s="9" t="str">
        <f>VLOOKUP($A426,referencia!$E$2:$Z$640,19,0)</f>
        <v>Ministerio de la Producción</v>
      </c>
      <c r="K426" s="9">
        <f>VLOOKUP($A426,referencia!$E$2:$Z$640,20,0)</f>
        <v>1</v>
      </c>
    </row>
    <row r="427" spans="1:11" ht="15.75" customHeight="1">
      <c r="A427" t="s">
        <v>1585</v>
      </c>
      <c r="B427" s="9">
        <f>VLOOKUP($A427,referencia!$E$2:$Z$640,3,0)</f>
        <v>5</v>
      </c>
      <c r="C427" s="9" t="str">
        <f>VLOOKUP($A427,referencia!$E$2:$Z$640,4,0)</f>
        <v>Chubut</v>
      </c>
      <c r="D427" s="9">
        <f>VLOOKUP($A427,referencia!$E$2:$Z$640,11,0)</f>
        <v>2016</v>
      </c>
      <c r="E427" s="9" t="str">
        <f>VLOOKUP($A427,referencia!$E$2:$Z$640,5,0)</f>
        <v>Mario Das Neves</v>
      </c>
      <c r="F427" s="9" t="str">
        <f>VLOOKUP($A427,referencia!$E$2:$Z$640,8,0)</f>
        <v>Chubut Somos Todos</v>
      </c>
      <c r="G427" s="9" t="str">
        <f>VLOOKUP($A427,referencia!$E$2:$Z$640,7,0)</f>
        <v>Leticia Huichaqueo</v>
      </c>
      <c r="H427" s="9" t="str">
        <f>VLOOKUP($A427,referencia!$E$2:$Z$640,17,0)</f>
        <v>F</v>
      </c>
      <c r="I427" s="9">
        <f>VLOOKUP($A427,referencia!$E$2:$Z$640,18,0)</f>
        <v>1</v>
      </c>
      <c r="J427" s="9" t="str">
        <f>VLOOKUP($A427,referencia!$E$2:$Z$640,19,0)</f>
        <v>Ministerio de la Familia y Promoción Social</v>
      </c>
      <c r="K427" s="9">
        <f>VLOOKUP($A427,referencia!$E$2:$Z$640,20,0)</f>
        <v>0</v>
      </c>
    </row>
    <row r="428" spans="1:11" ht="15.75" customHeight="1">
      <c r="A428" t="s">
        <v>1586</v>
      </c>
      <c r="B428" s="9">
        <f>VLOOKUP($A428,referencia!$E$2:$Z$640,3,0)</f>
        <v>5</v>
      </c>
      <c r="C428" s="9" t="str">
        <f>VLOOKUP($A428,referencia!$E$2:$Z$640,4,0)</f>
        <v>Chubut</v>
      </c>
      <c r="D428" s="9">
        <f>VLOOKUP($A428,referencia!$E$2:$Z$640,11,0)</f>
        <v>2016</v>
      </c>
      <c r="E428" s="9" t="str">
        <f>VLOOKUP($A428,referencia!$E$2:$Z$640,5,0)</f>
        <v>Mario Das Neves</v>
      </c>
      <c r="F428" s="9" t="str">
        <f>VLOOKUP($A428,referencia!$E$2:$Z$640,8,0)</f>
        <v>Chubut Somos Todos</v>
      </c>
      <c r="G428" s="9" t="str">
        <f>VLOOKUP($A428,referencia!$E$2:$Z$640,7,0)</f>
        <v>Ignacio Agulleiro</v>
      </c>
      <c r="H428" s="9" t="str">
        <f>VLOOKUP($A428,referencia!$E$2:$Z$640,17,0)</f>
        <v>M</v>
      </c>
      <c r="I428" s="9">
        <f>VLOOKUP($A428,referencia!$E$2:$Z$640,18,0)</f>
        <v>0</v>
      </c>
      <c r="J428" s="9" t="str">
        <f>VLOOKUP($A428,referencia!$E$2:$Z$640,19,0)</f>
        <v>Ministerio de Ambiente y Control de Desarrollo Sustentable</v>
      </c>
      <c r="K428" s="9">
        <f>VLOOKUP($A428,referencia!$E$2:$Z$640,20,0)</f>
        <v>0</v>
      </c>
    </row>
    <row r="429" spans="1:11" ht="15.75" customHeight="1">
      <c r="A429" t="s">
        <v>1587</v>
      </c>
      <c r="B429" s="9">
        <f>VLOOKUP($A429,referencia!$E$2:$Z$640,3,0)</f>
        <v>5</v>
      </c>
      <c r="C429" s="9" t="str">
        <f>VLOOKUP($A429,referencia!$E$2:$Z$640,4,0)</f>
        <v>Chubut</v>
      </c>
      <c r="D429" s="9">
        <f>VLOOKUP($A429,referencia!$E$2:$Z$640,11,0)</f>
        <v>2016</v>
      </c>
      <c r="E429" s="9" t="str">
        <f>VLOOKUP($A429,referencia!$E$2:$Z$640,5,0)</f>
        <v>Mario Das Neves</v>
      </c>
      <c r="F429" s="9" t="str">
        <f>VLOOKUP($A429,referencia!$E$2:$Z$640,8,0)</f>
        <v>Chubut Somos Todos</v>
      </c>
      <c r="G429" s="9" t="str">
        <f>VLOOKUP($A429,referencia!$E$2:$Z$640,7,0)</f>
        <v>Leandro González</v>
      </c>
      <c r="H429" s="9" t="str">
        <f>VLOOKUP($A429,referencia!$E$2:$Z$640,17,0)</f>
        <v>M</v>
      </c>
      <c r="I429" s="9">
        <f>VLOOKUP($A429,referencia!$E$2:$Z$640,18,0)</f>
        <v>0</v>
      </c>
      <c r="J429" s="9" t="str">
        <f>VLOOKUP($A429,referencia!$E$2:$Z$640,19,0)</f>
        <v>Ministerio de Salud</v>
      </c>
      <c r="K429" s="9">
        <f>VLOOKUP($A429,referencia!$E$2:$Z$640,20,0)</f>
        <v>1</v>
      </c>
    </row>
    <row r="430" spans="1:11" ht="15.75" customHeight="1">
      <c r="A430" t="s">
        <v>1588</v>
      </c>
      <c r="B430" s="9">
        <f>VLOOKUP($A430,referencia!$E$2:$Z$640,3,0)</f>
        <v>5</v>
      </c>
      <c r="C430" s="9" t="str">
        <f>VLOOKUP($A430,referencia!$E$2:$Z$640,4,0)</f>
        <v>Chubut</v>
      </c>
      <c r="D430" s="9">
        <f>VLOOKUP($A430,referencia!$E$2:$Z$640,11,0)</f>
        <v>2016</v>
      </c>
      <c r="E430" s="9" t="str">
        <f>VLOOKUP($A430,referencia!$E$2:$Z$640,5,0)</f>
        <v>Mario Das Neves</v>
      </c>
      <c r="F430" s="9" t="str">
        <f>VLOOKUP($A430,referencia!$E$2:$Z$640,8,0)</f>
        <v>Chubut Somos Todos</v>
      </c>
      <c r="G430" s="9" t="str">
        <f>VLOOKUP($A430,referencia!$E$2:$Z$640,7,0)</f>
        <v>Sergio Bohe</v>
      </c>
      <c r="H430" s="9" t="str">
        <f>VLOOKUP($A430,referencia!$E$2:$Z$640,17,0)</f>
        <v>M</v>
      </c>
      <c r="I430" s="9">
        <f>VLOOKUP($A430,referencia!$E$2:$Z$640,18,0)</f>
        <v>0</v>
      </c>
      <c r="J430" s="9" t="str">
        <f>VLOOKUP($A430,referencia!$E$2:$Z$640,19,0)</f>
        <v>Ministerio de Hidrocarburos</v>
      </c>
      <c r="K430" s="9">
        <f>VLOOKUP($A430,referencia!$E$2:$Z$640,20,0)</f>
        <v>0</v>
      </c>
    </row>
    <row r="431" spans="1:11" ht="15.75" customHeight="1">
      <c r="A431" t="s">
        <v>1589</v>
      </c>
      <c r="B431" s="9">
        <f>VLOOKUP($A431,referencia!$E$2:$Z$640,3,0)</f>
        <v>5</v>
      </c>
      <c r="C431" s="9" t="str">
        <f>VLOOKUP($A431,referencia!$E$2:$Z$640,4,0)</f>
        <v>Chubut</v>
      </c>
      <c r="D431" s="9">
        <f>VLOOKUP($A431,referencia!$E$2:$Z$640,11,0)</f>
        <v>2016</v>
      </c>
      <c r="E431" s="9" t="str">
        <f>VLOOKUP($A431,referencia!$E$2:$Z$640,5,0)</f>
        <v>Mario Das Neves</v>
      </c>
      <c r="F431" s="9" t="str">
        <f>VLOOKUP($A431,referencia!$E$2:$Z$640,8,0)</f>
        <v>Chubut Somos Todos</v>
      </c>
      <c r="G431" s="9" t="str">
        <f>VLOOKUP($A431,referencia!$E$2:$Z$640,7,0)</f>
        <v>Cecilia Torrejón</v>
      </c>
      <c r="H431" s="9" t="str">
        <f>VLOOKUP($A431,referencia!$E$2:$Z$640,17,0)</f>
        <v>F</v>
      </c>
      <c r="I431" s="9">
        <f>VLOOKUP($A431,referencia!$E$2:$Z$640,18,0)</f>
        <v>1</v>
      </c>
      <c r="J431" s="9" t="str">
        <f>VLOOKUP($A431,referencia!$E$2:$Z$640,19,0)</f>
        <v>Ministerio de Turismo</v>
      </c>
      <c r="K431" s="9">
        <f>VLOOKUP($A431,referencia!$E$2:$Z$640,20,0)</f>
        <v>0</v>
      </c>
    </row>
    <row r="432" spans="1:11" ht="15.75" customHeight="1">
      <c r="A432" t="s">
        <v>1590</v>
      </c>
      <c r="B432" s="9">
        <f>VLOOKUP($A432,referencia!$E$2:$Z$640,3,0)</f>
        <v>5</v>
      </c>
      <c r="C432" s="9" t="str">
        <f>VLOOKUP($A432,referencia!$E$2:$Z$640,4,0)</f>
        <v>Chubut</v>
      </c>
      <c r="D432" s="9">
        <f>VLOOKUP($A432,referencia!$E$2:$Z$640,11,0)</f>
        <v>2016</v>
      </c>
      <c r="E432" s="9" t="str">
        <f>VLOOKUP($A432,referencia!$E$2:$Z$640,5,0)</f>
        <v>Mario Das Neves</v>
      </c>
      <c r="F432" s="9" t="str">
        <f>VLOOKUP($A432,referencia!$E$2:$Z$640,8,0)</f>
        <v>Chubut Somos Todos</v>
      </c>
      <c r="G432" s="9" t="str">
        <f>VLOOKUP($A432,referencia!$E$2:$Z$640,7,0)</f>
        <v>Alejandro Pagani</v>
      </c>
      <c r="H432" s="9" t="str">
        <f>VLOOKUP($A432,referencia!$E$2:$Z$640,17,0)</f>
        <v>M</v>
      </c>
      <c r="I432" s="9">
        <f>VLOOKUP($A432,referencia!$E$2:$Z$640,18,0)</f>
        <v>0</v>
      </c>
      <c r="J432" s="9" t="str">
        <f>VLOOKUP($A432,referencia!$E$2:$Z$640,19,0)</f>
        <v>Ministerio de Infraestructura, Planeamiento y Servicios Públicos</v>
      </c>
      <c r="K432" s="9">
        <f>VLOOKUP($A432,referencia!$E$2:$Z$640,20,0)</f>
        <v>0</v>
      </c>
    </row>
    <row r="433" spans="1:11" ht="15.75" customHeight="1">
      <c r="A433" t="s">
        <v>1591</v>
      </c>
      <c r="B433" s="9">
        <f>VLOOKUP($A433,referencia!$E$2:$Z$640,3,0)</f>
        <v>5</v>
      </c>
      <c r="C433" s="9" t="str">
        <f>VLOOKUP($A433,referencia!$E$2:$Z$640,4,0)</f>
        <v>Chubut</v>
      </c>
      <c r="D433" s="9">
        <f>VLOOKUP($A433,referencia!$E$2:$Z$640,11,0)</f>
        <v>2016</v>
      </c>
      <c r="E433" s="9" t="str">
        <f>VLOOKUP($A433,referencia!$E$2:$Z$640,5,0)</f>
        <v>Mario Das Neves</v>
      </c>
      <c r="F433" s="9" t="str">
        <f>VLOOKUP($A433,referencia!$E$2:$Z$640,8,0)</f>
        <v>Chubut Somos Todos</v>
      </c>
      <c r="G433" s="9" t="str">
        <f>VLOOKUP($A433,referencia!$E$2:$Z$640,7,0)</f>
        <v>Pablo Durán</v>
      </c>
      <c r="H433" s="9" t="str">
        <f>VLOOKUP($A433,referencia!$E$2:$Z$640,17,0)</f>
        <v>M</v>
      </c>
      <c r="I433" s="9">
        <f>VLOOKUP($A433,referencia!$E$2:$Z$640,18,0)</f>
        <v>0</v>
      </c>
      <c r="J433" s="9" t="str">
        <f>VLOOKUP($A433,referencia!$E$2:$Z$640,19,0)</f>
        <v>Secretaría General de Gobierno</v>
      </c>
      <c r="K433" s="9">
        <f>VLOOKUP($A433,referencia!$E$2:$Z$640,20,0)</f>
        <v>0</v>
      </c>
    </row>
    <row r="434" spans="1:11" ht="15.75" customHeight="1">
      <c r="A434" t="s">
        <v>1592</v>
      </c>
      <c r="B434" s="9">
        <f>VLOOKUP($A434,referencia!$E$2:$Z$640,3,0)</f>
        <v>5</v>
      </c>
      <c r="C434" s="9" t="str">
        <f>VLOOKUP($A434,referencia!$E$2:$Z$640,4,0)</f>
        <v>Chubut</v>
      </c>
      <c r="D434" s="9">
        <f>VLOOKUP($A434,referencia!$E$2:$Z$640,11,0)</f>
        <v>2016</v>
      </c>
      <c r="E434" s="9" t="str">
        <f>VLOOKUP($A434,referencia!$E$2:$Z$640,5,0)</f>
        <v>Mario Das Neves</v>
      </c>
      <c r="F434" s="9" t="str">
        <f>VLOOKUP($A434,referencia!$E$2:$Z$640,8,0)</f>
        <v>Chubut Somos Todos</v>
      </c>
      <c r="G434" s="9" t="str">
        <f>VLOOKUP($A434,referencia!$E$2:$Z$640,7,0)</f>
        <v>Alberto Gilardino</v>
      </c>
      <c r="H434" s="9" t="str">
        <f>VLOOKUP($A434,referencia!$E$2:$Z$640,17,0)</f>
        <v>M</v>
      </c>
      <c r="I434" s="9">
        <f>VLOOKUP($A434,referencia!$E$2:$Z$640,18,0)</f>
        <v>0</v>
      </c>
      <c r="J434" s="9" t="str">
        <f>VLOOKUP($A434,referencia!$E$2:$Z$640,19,0)</f>
        <v>Ministerio de Coordinación de Gabinete</v>
      </c>
      <c r="K434" s="9">
        <f>VLOOKUP($A434,referencia!$E$2:$Z$640,20,0)</f>
        <v>1</v>
      </c>
    </row>
    <row r="435" spans="1:11" ht="15.75" customHeight="1">
      <c r="A435" t="s">
        <v>1844</v>
      </c>
      <c r="B435" s="9">
        <f>VLOOKUP($A435,referencia!$D$2:$Z$640,4,0)</f>
        <v>5</v>
      </c>
      <c r="C435" s="9" t="str">
        <f>VLOOKUP($A435,referencia!$D$2:$Z$640,5,0)</f>
        <v>Chubut</v>
      </c>
      <c r="D435" s="9">
        <f>VLOOKUP($A435,referencia!$D$2:$Z$640,13,0)</f>
        <v>2017</v>
      </c>
      <c r="E435" s="9" t="str">
        <f>VLOOKUP($A435,referencia!$D$2:$Z$640,6,0)</f>
        <v>Mario Das Neves</v>
      </c>
      <c r="F435" s="9" t="str">
        <f>VLOOKUP($A435,referencia!$D$2:$Z$640,9,0)</f>
        <v>Chubut Somos Todos</v>
      </c>
      <c r="G435" s="9" t="str">
        <f>VLOOKUP($A435,referencia!$D$2:$Z$640,8,0)</f>
        <v>Víctor Cisterna</v>
      </c>
      <c r="H435" s="9" t="str">
        <f>VLOOKUP($A435,referencia!$D$2:$Z$640,18,0)</f>
        <v>M</v>
      </c>
      <c r="I435" s="9">
        <f>VLOOKUP($A435,referencia!$D$2:$Z$640,19,0)</f>
        <v>0</v>
      </c>
      <c r="J435" s="9" t="str">
        <f>VLOOKUP($A435,referencia!$D$2:$Z$640,20,0)</f>
        <v>Ministerio de Coordinación de Gabinete</v>
      </c>
      <c r="K435" s="9">
        <f>VLOOKUP($A435,referencia!$D$2:$Z$640,21,0)</f>
        <v>1</v>
      </c>
    </row>
    <row r="436" spans="1:11" ht="15.75" customHeight="1">
      <c r="A436" t="s">
        <v>1845</v>
      </c>
      <c r="B436" s="9">
        <f>VLOOKUP($A436,referencia!$D$2:$Z$640,4,0)</f>
        <v>5</v>
      </c>
      <c r="C436" s="9" t="str">
        <f>VLOOKUP($A436,referencia!$D$2:$Z$640,5,0)</f>
        <v>Chubut</v>
      </c>
      <c r="D436" s="9">
        <f>VLOOKUP($A436,referencia!$D$2:$Z$640,13,0)</f>
        <v>2017</v>
      </c>
      <c r="E436" s="9" t="str">
        <f>VLOOKUP($A436,referencia!$D$2:$Z$640,6,0)</f>
        <v>Mario Das Neves</v>
      </c>
      <c r="F436" s="9" t="str">
        <f>VLOOKUP($A436,referencia!$D$2:$Z$640,9,0)</f>
        <v>Chubut Somos Todos</v>
      </c>
      <c r="G436" s="9" t="str">
        <f>VLOOKUP($A436,referencia!$D$2:$Z$640,8,0)</f>
        <v>Rafael Williams</v>
      </c>
      <c r="H436" s="9" t="str">
        <f>VLOOKUP($A436,referencia!$D$2:$Z$640,18,0)</f>
        <v>M</v>
      </c>
      <c r="I436" s="9">
        <f>VLOOKUP($A436,referencia!$D$2:$Z$640,19,0)</f>
        <v>0</v>
      </c>
      <c r="J436" s="9" t="str">
        <f>VLOOKUP($A436,referencia!$D$2:$Z$640,20,0)</f>
        <v>Ministerio de Gobierno</v>
      </c>
      <c r="K436" s="9">
        <f>VLOOKUP($A436,referencia!$D$2:$Z$640,21,0)</f>
        <v>1</v>
      </c>
    </row>
    <row r="437" spans="1:11" ht="15.75" customHeight="1">
      <c r="A437" t="s">
        <v>1846</v>
      </c>
      <c r="B437" s="9">
        <f>VLOOKUP($A437,referencia!$D$2:$Z$640,4,0)</f>
        <v>5</v>
      </c>
      <c r="C437" s="9" t="str">
        <f>VLOOKUP($A437,referencia!$D$2:$Z$640,5,0)</f>
        <v>Chubut</v>
      </c>
      <c r="D437" s="9">
        <f>VLOOKUP($A437,referencia!$D$2:$Z$640,13,0)</f>
        <v>2017</v>
      </c>
      <c r="E437" s="9" t="str">
        <f>VLOOKUP($A437,referencia!$D$2:$Z$640,6,0)</f>
        <v>Mario Das Neves</v>
      </c>
      <c r="F437" s="9" t="str">
        <f>VLOOKUP($A437,referencia!$D$2:$Z$640,9,0)</f>
        <v>Chubut Somos Todos</v>
      </c>
      <c r="G437" s="9" t="str">
        <f>VLOOKUP($A437,referencia!$D$2:$Z$640,8,0)</f>
        <v>Pablo Oca</v>
      </c>
      <c r="H437" s="9" t="str">
        <f>VLOOKUP($A437,referencia!$D$2:$Z$640,18,0)</f>
        <v>M</v>
      </c>
      <c r="I437" s="9">
        <f>VLOOKUP($A437,referencia!$D$2:$Z$640,19,0)</f>
        <v>0</v>
      </c>
      <c r="J437" s="9" t="str">
        <f>VLOOKUP($A437,referencia!$D$2:$Z$640,20,0)</f>
        <v>Ministerio de Hacienda y Crédito Público</v>
      </c>
      <c r="K437" s="9">
        <f>VLOOKUP($A437,referencia!$D$2:$Z$640,21,0)</f>
        <v>0</v>
      </c>
    </row>
    <row r="438" spans="1:11" ht="15.75" customHeight="1">
      <c r="A438" t="s">
        <v>1847</v>
      </c>
      <c r="B438" s="9">
        <f>VLOOKUP($A438,referencia!$D$2:$Z$640,4,0)</f>
        <v>5</v>
      </c>
      <c r="C438" s="9" t="str">
        <f>VLOOKUP($A438,referencia!$D$2:$Z$640,5,0)</f>
        <v>Chubut</v>
      </c>
      <c r="D438" s="9">
        <f>VLOOKUP($A438,referencia!$D$2:$Z$640,13,0)</f>
        <v>2017</v>
      </c>
      <c r="E438" s="9" t="str">
        <f>VLOOKUP($A438,referencia!$D$2:$Z$640,6,0)</f>
        <v>Mario Das Neves</v>
      </c>
      <c r="F438" s="9" t="str">
        <f>VLOOKUP($A438,referencia!$D$2:$Z$640,9,0)</f>
        <v>Chubut Somos Todos</v>
      </c>
      <c r="G438" s="9" t="str">
        <f>VLOOKUP($A438,referencia!$D$2:$Z$640,8,0)</f>
        <v>Fernando Menchi</v>
      </c>
      <c r="H438" s="9" t="str">
        <f>VLOOKUP($A438,referencia!$D$2:$Z$640,18,0)</f>
        <v>M</v>
      </c>
      <c r="I438" s="9">
        <f>VLOOKUP($A438,referencia!$D$2:$Z$640,19,0)</f>
        <v>0</v>
      </c>
      <c r="J438" s="9" t="str">
        <f>VLOOKUP($A438,referencia!$D$2:$Z$640,20,0)</f>
        <v>Ministerio de Educación</v>
      </c>
      <c r="K438" s="9">
        <f>VLOOKUP($A438,referencia!$D$2:$Z$640,21,0)</f>
        <v>1</v>
      </c>
    </row>
    <row r="439" spans="1:11" ht="15.75" customHeight="1">
      <c r="A439" t="s">
        <v>1848</v>
      </c>
      <c r="B439" s="9">
        <f>VLOOKUP($A439,referencia!$D$2:$Z$640,4,0)</f>
        <v>5</v>
      </c>
      <c r="C439" s="9" t="str">
        <f>VLOOKUP($A439,referencia!$D$2:$Z$640,5,0)</f>
        <v>Chubut</v>
      </c>
      <c r="D439" s="9">
        <f>VLOOKUP($A439,referencia!$D$2:$Z$640,13,0)</f>
        <v>2017</v>
      </c>
      <c r="E439" s="9" t="str">
        <f>VLOOKUP($A439,referencia!$D$2:$Z$640,6,0)</f>
        <v>Mario Das Neves</v>
      </c>
      <c r="F439" s="9" t="str">
        <f>VLOOKUP($A439,referencia!$D$2:$Z$640,9,0)</f>
        <v>Chubut Somos Todos</v>
      </c>
      <c r="G439" s="9" t="str">
        <f>VLOOKUP($A439,referencia!$D$2:$Z$640,8,0)</f>
        <v>Hernán Alonso</v>
      </c>
      <c r="H439" s="9" t="str">
        <f>VLOOKUP($A439,referencia!$D$2:$Z$640,18,0)</f>
        <v>M</v>
      </c>
      <c r="I439" s="9">
        <f>VLOOKUP($A439,referencia!$D$2:$Z$640,19,0)</f>
        <v>0</v>
      </c>
      <c r="J439" s="9" t="str">
        <f>VLOOKUP($A439,referencia!$D$2:$Z$640,20,0)</f>
        <v>Ministerio de la Producción</v>
      </c>
      <c r="K439" s="9">
        <f>VLOOKUP($A439,referencia!$D$2:$Z$640,21,0)</f>
        <v>1</v>
      </c>
    </row>
    <row r="440" spans="1:11" ht="15.75" customHeight="1">
      <c r="A440" t="s">
        <v>1849</v>
      </c>
      <c r="B440" s="9">
        <f>VLOOKUP($A440,referencia!$D$2:$Z$640,4,0)</f>
        <v>5</v>
      </c>
      <c r="C440" s="9" t="str">
        <f>VLOOKUP($A440,referencia!$D$2:$Z$640,5,0)</f>
        <v>Chubut</v>
      </c>
      <c r="D440" s="9">
        <f>VLOOKUP($A440,referencia!$D$2:$Z$640,13,0)</f>
        <v>2017</v>
      </c>
      <c r="E440" s="9" t="str">
        <f>VLOOKUP($A440,referencia!$D$2:$Z$640,6,0)</f>
        <v>Mario Das Neves</v>
      </c>
      <c r="F440" s="9" t="str">
        <f>VLOOKUP($A440,referencia!$D$2:$Z$640,9,0)</f>
        <v>Chubut Somos Todos</v>
      </c>
      <c r="G440" s="9" t="str">
        <f>VLOOKUP($A440,referencia!$D$2:$Z$640,8,0)</f>
        <v>Leticia Huichaqueo</v>
      </c>
      <c r="H440" s="9" t="str">
        <f>VLOOKUP($A440,referencia!$D$2:$Z$640,18,0)</f>
        <v>F</v>
      </c>
      <c r="I440" s="9">
        <f>VLOOKUP($A440,referencia!$D$2:$Z$640,19,0)</f>
        <v>1</v>
      </c>
      <c r="J440" s="9" t="str">
        <f>VLOOKUP($A440,referencia!$D$2:$Z$640,20,0)</f>
        <v>Ministerio de la Familia y Promoción Social</v>
      </c>
      <c r="K440" s="9">
        <f>VLOOKUP($A440,referencia!$D$2:$Z$640,21,0)</f>
        <v>0</v>
      </c>
    </row>
    <row r="441" spans="1:11" ht="15.75" customHeight="1">
      <c r="A441" t="s">
        <v>1850</v>
      </c>
      <c r="B441" s="9">
        <f>VLOOKUP($A441,referencia!$D$2:$Z$640,4,0)</f>
        <v>5</v>
      </c>
      <c r="C441" s="9" t="str">
        <f>VLOOKUP($A441,referencia!$D$2:$Z$640,5,0)</f>
        <v>Chubut</v>
      </c>
      <c r="D441" s="9">
        <f>VLOOKUP($A441,referencia!$D$2:$Z$640,13,0)</f>
        <v>2017</v>
      </c>
      <c r="E441" s="9" t="str">
        <f>VLOOKUP($A441,referencia!$D$2:$Z$640,6,0)</f>
        <v>Mario Das Neves</v>
      </c>
      <c r="F441" s="9" t="str">
        <f>VLOOKUP($A441,referencia!$D$2:$Z$640,9,0)</f>
        <v>Chubut Somos Todos</v>
      </c>
      <c r="G441" s="9" t="str">
        <f>VLOOKUP($A441,referencia!$D$2:$Z$640,8,0)</f>
        <v>Ignacio Agulleiro</v>
      </c>
      <c r="H441" s="9" t="str">
        <f>VLOOKUP($A441,referencia!$D$2:$Z$640,18,0)</f>
        <v>M</v>
      </c>
      <c r="I441" s="9">
        <f>VLOOKUP($A441,referencia!$D$2:$Z$640,19,0)</f>
        <v>0</v>
      </c>
      <c r="J441" s="9" t="str">
        <f>VLOOKUP($A441,referencia!$D$2:$Z$640,20,0)</f>
        <v>Ministerio de Ambiente y Control de Desarrollo Sustentable</v>
      </c>
      <c r="K441" s="9">
        <f>VLOOKUP($A441,referencia!$D$2:$Z$640,21,0)</f>
        <v>0</v>
      </c>
    </row>
    <row r="442" spans="1:11" ht="15.75" customHeight="1">
      <c r="A442" t="s">
        <v>1851</v>
      </c>
      <c r="B442" s="9">
        <f>VLOOKUP($A442,referencia!$D$2:$Z$640,4,0)</f>
        <v>5</v>
      </c>
      <c r="C442" s="9" t="str">
        <f>VLOOKUP($A442,referencia!$D$2:$Z$640,5,0)</f>
        <v>Chubut</v>
      </c>
      <c r="D442" s="9">
        <f>VLOOKUP($A442,referencia!$D$2:$Z$640,13,0)</f>
        <v>2017</v>
      </c>
      <c r="E442" s="9" t="str">
        <f>VLOOKUP($A442,referencia!$D$2:$Z$640,6,0)</f>
        <v>Mario Das Neves</v>
      </c>
      <c r="F442" s="9" t="str">
        <f>VLOOKUP($A442,referencia!$D$2:$Z$640,9,0)</f>
        <v>Chubut Somos Todos</v>
      </c>
      <c r="G442" s="9" t="str">
        <f>VLOOKUP($A442,referencia!$D$2:$Z$640,8,0)</f>
        <v>Leandro González</v>
      </c>
      <c r="H442" s="9" t="str">
        <f>VLOOKUP($A442,referencia!$D$2:$Z$640,18,0)</f>
        <v>M</v>
      </c>
      <c r="I442" s="9">
        <f>VLOOKUP($A442,referencia!$D$2:$Z$640,19,0)</f>
        <v>0</v>
      </c>
      <c r="J442" s="9" t="str">
        <f>VLOOKUP($A442,referencia!$D$2:$Z$640,20,0)</f>
        <v>Ministerio de Salud</v>
      </c>
      <c r="K442" s="9">
        <f>VLOOKUP($A442,referencia!$D$2:$Z$640,21,0)</f>
        <v>1</v>
      </c>
    </row>
    <row r="443" spans="1:11" ht="15.75" customHeight="1">
      <c r="A443" t="s">
        <v>1852</v>
      </c>
      <c r="B443" s="9">
        <f>VLOOKUP($A443,referencia!$D$2:$Z$640,4,0)</f>
        <v>5</v>
      </c>
      <c r="C443" s="9" t="str">
        <f>VLOOKUP($A443,referencia!$D$2:$Z$640,5,0)</f>
        <v>Chubut</v>
      </c>
      <c r="D443" s="9">
        <f>VLOOKUP($A443,referencia!$D$2:$Z$640,13,0)</f>
        <v>2017</v>
      </c>
      <c r="E443" s="9" t="str">
        <f>VLOOKUP($A443,referencia!$D$2:$Z$640,6,0)</f>
        <v>Mario Das Neves</v>
      </c>
      <c r="F443" s="9" t="str">
        <f>VLOOKUP($A443,referencia!$D$2:$Z$640,9,0)</f>
        <v>Chubut Somos Todos</v>
      </c>
      <c r="G443" s="9" t="str">
        <f>VLOOKUP($A443,referencia!$D$2:$Z$640,8,0)</f>
        <v>Sergio Bohe</v>
      </c>
      <c r="H443" s="9" t="str">
        <f>VLOOKUP($A443,referencia!$D$2:$Z$640,18,0)</f>
        <v>M</v>
      </c>
      <c r="I443" s="9">
        <f>VLOOKUP($A443,referencia!$D$2:$Z$640,19,0)</f>
        <v>0</v>
      </c>
      <c r="J443" s="9" t="str">
        <f>VLOOKUP($A443,referencia!$D$2:$Z$640,20,0)</f>
        <v>Ministerio de Hidrocarburos</v>
      </c>
      <c r="K443" s="9">
        <f>VLOOKUP($A443,referencia!$D$2:$Z$640,21,0)</f>
        <v>0</v>
      </c>
    </row>
    <row r="444" spans="1:11" ht="15.75" customHeight="1">
      <c r="A444" t="s">
        <v>1853</v>
      </c>
      <c r="B444" s="9">
        <f>VLOOKUP($A444,referencia!$D$2:$Z$640,4,0)</f>
        <v>5</v>
      </c>
      <c r="C444" s="9" t="str">
        <f>VLOOKUP($A444,referencia!$D$2:$Z$640,5,0)</f>
        <v>Chubut</v>
      </c>
      <c r="D444" s="9">
        <f>VLOOKUP($A444,referencia!$D$2:$Z$640,13,0)</f>
        <v>2017</v>
      </c>
      <c r="E444" s="9" t="str">
        <f>VLOOKUP($A444,referencia!$D$2:$Z$640,6,0)</f>
        <v>Mario Das Neves</v>
      </c>
      <c r="F444" s="9" t="str">
        <f>VLOOKUP($A444,referencia!$D$2:$Z$640,9,0)</f>
        <v>Chubut Somos Todos</v>
      </c>
      <c r="G444" s="9" t="str">
        <f>VLOOKUP($A444,referencia!$D$2:$Z$640,8,0)</f>
        <v>Cecilia Torrejón</v>
      </c>
      <c r="H444" s="9" t="str">
        <f>VLOOKUP($A444,referencia!$D$2:$Z$640,18,0)</f>
        <v>F</v>
      </c>
      <c r="I444" s="9">
        <f>VLOOKUP($A444,referencia!$D$2:$Z$640,19,0)</f>
        <v>1</v>
      </c>
      <c r="J444" s="9" t="str">
        <f>VLOOKUP($A444,referencia!$D$2:$Z$640,20,0)</f>
        <v>Ministerio de Turismo</v>
      </c>
      <c r="K444" s="9">
        <f>VLOOKUP($A444,referencia!$D$2:$Z$640,21,0)</f>
        <v>0</v>
      </c>
    </row>
    <row r="445" spans="1:11" ht="15.75" customHeight="1">
      <c r="A445" t="s">
        <v>1854</v>
      </c>
      <c r="B445" s="9">
        <f>VLOOKUP($A445,referencia!$D$2:$Z$640,4,0)</f>
        <v>5</v>
      </c>
      <c r="C445" s="9" t="str">
        <f>VLOOKUP($A445,referencia!$D$2:$Z$640,5,0)</f>
        <v>Chubut</v>
      </c>
      <c r="D445" s="9">
        <f>VLOOKUP($A445,referencia!$D$2:$Z$640,13,0)</f>
        <v>2017</v>
      </c>
      <c r="E445" s="9" t="str">
        <f>VLOOKUP($A445,referencia!$D$2:$Z$640,6,0)</f>
        <v>Mario Das Neves</v>
      </c>
      <c r="F445" s="9" t="str">
        <f>VLOOKUP($A445,referencia!$D$2:$Z$640,9,0)</f>
        <v>Chubut Somos Todos</v>
      </c>
      <c r="G445" s="9" t="str">
        <f>VLOOKUP($A445,referencia!$D$2:$Z$640,8,0)</f>
        <v>Alejandro Pagani</v>
      </c>
      <c r="H445" s="9" t="str">
        <f>VLOOKUP($A445,referencia!$D$2:$Z$640,18,0)</f>
        <v>M</v>
      </c>
      <c r="I445" s="9">
        <f>VLOOKUP($A445,referencia!$D$2:$Z$640,19,0)</f>
        <v>0</v>
      </c>
      <c r="J445" s="9" t="str">
        <f>VLOOKUP($A445,referencia!$D$2:$Z$640,20,0)</f>
        <v>Ministerio de Infraestructura, Planeamiento y Servicios Públicos</v>
      </c>
      <c r="K445" s="9">
        <f>VLOOKUP($A445,referencia!$D$2:$Z$640,21,0)</f>
        <v>0</v>
      </c>
    </row>
    <row r="446" spans="1:11" ht="15.75" customHeight="1">
      <c r="A446" t="s">
        <v>1855</v>
      </c>
      <c r="B446" s="9">
        <f>VLOOKUP($A446,referencia!$D$2:$Z$640,4,0)</f>
        <v>5</v>
      </c>
      <c r="C446" s="9" t="str">
        <f>VLOOKUP($A446,referencia!$D$2:$Z$640,5,0)</f>
        <v>Chubut</v>
      </c>
      <c r="D446" s="9">
        <f>VLOOKUP($A446,referencia!$D$2:$Z$640,13,0)</f>
        <v>2017</v>
      </c>
      <c r="E446" s="9" t="str">
        <f>VLOOKUP($A446,referencia!$D$2:$Z$640,6,0)</f>
        <v>Mario Das Neves</v>
      </c>
      <c r="F446" s="9" t="str">
        <f>VLOOKUP($A446,referencia!$D$2:$Z$640,9,0)</f>
        <v>Chubut Somos Todos</v>
      </c>
      <c r="G446" s="9" t="str">
        <f>VLOOKUP($A446,referencia!$D$2:$Z$640,8,0)</f>
        <v>Pablo Durán</v>
      </c>
      <c r="H446" s="9" t="str">
        <f>VLOOKUP($A446,referencia!$D$2:$Z$640,18,0)</f>
        <v>M</v>
      </c>
      <c r="I446" s="9">
        <f>VLOOKUP($A446,referencia!$D$2:$Z$640,19,0)</f>
        <v>0</v>
      </c>
      <c r="J446" s="9" t="str">
        <f>VLOOKUP($A446,referencia!$D$2:$Z$640,20,0)</f>
        <v>Secretaría General de Gobierno</v>
      </c>
      <c r="K446" s="9">
        <f>VLOOKUP($A446,referencia!$D$2:$Z$640,21,0)</f>
        <v>0</v>
      </c>
    </row>
    <row r="447" spans="1:11" ht="15.75" customHeight="1">
      <c r="A447" t="s">
        <v>1856</v>
      </c>
      <c r="B447" s="9">
        <f>VLOOKUP($A447,referencia!$D$2:$Z$640,4,0)</f>
        <v>5</v>
      </c>
      <c r="C447" s="9" t="str">
        <f>VLOOKUP($A447,referencia!$D$2:$Z$640,5,0)</f>
        <v>Chubut</v>
      </c>
      <c r="D447" s="9">
        <f>VLOOKUP($A447,referencia!$D$2:$Z$640,13,0)</f>
        <v>2017</v>
      </c>
      <c r="E447" s="9" t="str">
        <f>VLOOKUP($A447,referencia!$D$2:$Z$640,6,0)</f>
        <v>Mario Das Neves</v>
      </c>
      <c r="F447" s="9" t="str">
        <f>VLOOKUP($A447,referencia!$D$2:$Z$640,9,0)</f>
        <v>Chubut Somos Todos</v>
      </c>
      <c r="G447" s="9" t="str">
        <f>VLOOKUP($A447,referencia!$D$2:$Z$640,8,0)</f>
        <v>Alberto Gilardino</v>
      </c>
      <c r="H447" s="9" t="str">
        <f>VLOOKUP($A447,referencia!$D$2:$Z$640,18,0)</f>
        <v>M</v>
      </c>
      <c r="I447" s="9">
        <f>VLOOKUP($A447,referencia!$D$2:$Z$640,19,0)</f>
        <v>0</v>
      </c>
      <c r="J447" s="9" t="str">
        <f>VLOOKUP($A447,referencia!$D$2:$Z$640,20,0)</f>
        <v>Ministerio de Coordinación de Gabinete</v>
      </c>
      <c r="K447" s="9">
        <f>VLOOKUP($A447,referencia!$D$2:$Z$640,21,0)</f>
        <v>1</v>
      </c>
    </row>
    <row r="448" spans="1:11" ht="15.75" customHeight="1">
      <c r="A448" t="s">
        <v>1857</v>
      </c>
      <c r="B448" s="9">
        <f>VLOOKUP($A448,referencia!$D$2:$Z$640,4,0)</f>
        <v>5</v>
      </c>
      <c r="C448" s="9" t="str">
        <f>VLOOKUP($A448,referencia!$D$2:$Z$640,5,0)</f>
        <v>Chubut</v>
      </c>
      <c r="D448" s="9">
        <f>VLOOKUP($A448,referencia!$D$2:$Z$640,13,0)</f>
        <v>2017</v>
      </c>
      <c r="E448" s="9" t="str">
        <f>VLOOKUP($A448,referencia!$D$2:$Z$640,6,0)</f>
        <v>Mario Das Neves</v>
      </c>
      <c r="F448" s="9" t="str">
        <f>VLOOKUP($A448,referencia!$D$2:$Z$640,9,0)</f>
        <v>Chubut Somos Todos</v>
      </c>
      <c r="G448" s="9" t="str">
        <f>VLOOKUP($A448,referencia!$D$2:$Z$640,8,0)</f>
        <v>Jerónimo García</v>
      </c>
      <c r="H448" s="9" t="str">
        <f>VLOOKUP($A448,referencia!$D$2:$Z$640,18,0)</f>
        <v>M</v>
      </c>
      <c r="I448" s="9">
        <f>VLOOKUP($A448,referencia!$D$2:$Z$640,19,0)</f>
        <v>0</v>
      </c>
      <c r="J448" s="9" t="str">
        <f>VLOOKUP($A448,referencia!$D$2:$Z$640,20,0)</f>
        <v>Ministerio de Coordinación de Gabinete</v>
      </c>
      <c r="K448" s="9">
        <f>VLOOKUP($A448,referencia!$D$2:$Z$640,21,0)</f>
        <v>0</v>
      </c>
    </row>
    <row r="449" spans="1:11" ht="15.75" customHeight="1">
      <c r="A449" t="s">
        <v>1855</v>
      </c>
      <c r="B449" s="9">
        <f>VLOOKUP($A449,referencia!$D$2:$Z$640,4,0)</f>
        <v>5</v>
      </c>
      <c r="C449" s="9" t="str">
        <f>VLOOKUP($A449,referencia!$D$2:$Z$640,5,0)</f>
        <v>Chubut</v>
      </c>
      <c r="D449" s="9">
        <f>VLOOKUP($A449,referencia!$D$2:$Z$640,13,0)</f>
        <v>2017</v>
      </c>
      <c r="E449" s="9" t="str">
        <f>VLOOKUP($A449,referencia!$D$2:$Z$640,6,0)</f>
        <v>Mario Das Neves</v>
      </c>
      <c r="F449" s="9" t="str">
        <f>VLOOKUP($A449,referencia!$D$2:$Z$640,9,0)</f>
        <v>Chubut Somos Todos</v>
      </c>
      <c r="G449" s="9" t="str">
        <f>VLOOKUP($A449,referencia!$D$2:$Z$640,8,0)</f>
        <v>Pablo Durán</v>
      </c>
      <c r="H449" s="9" t="str">
        <f>VLOOKUP($A449,referencia!$D$2:$Z$640,18,0)</f>
        <v>M</v>
      </c>
      <c r="I449" s="9">
        <f>VLOOKUP($A449,referencia!$D$2:$Z$640,19,0)</f>
        <v>0</v>
      </c>
      <c r="J449" s="9" t="str">
        <f>VLOOKUP($A449,referencia!$D$2:$Z$640,20,0)</f>
        <v>Secretaría General de Gobierno</v>
      </c>
      <c r="K449" s="9">
        <f>VLOOKUP($A449,referencia!$D$2:$Z$640,21,0)</f>
        <v>0</v>
      </c>
    </row>
    <row r="450" spans="1:11" ht="15.75" customHeight="1">
      <c r="A450" t="s">
        <v>1858</v>
      </c>
      <c r="B450" s="9">
        <f>VLOOKUP($A450,referencia!$D$2:$Z$640,4,0)</f>
        <v>5</v>
      </c>
      <c r="C450" s="9" t="str">
        <f>VLOOKUP($A450,referencia!$D$2:$Z$640,5,0)</f>
        <v>Chubut</v>
      </c>
      <c r="D450" s="9">
        <f>VLOOKUP($A450,referencia!$D$2:$Z$640,13,0)</f>
        <v>2017</v>
      </c>
      <c r="E450" s="9" t="str">
        <f>VLOOKUP($A450,referencia!$D$2:$Z$640,6,0)</f>
        <v>Mario Das Neves</v>
      </c>
      <c r="F450" s="9" t="str">
        <f>VLOOKUP($A450,referencia!$D$2:$Z$640,9,0)</f>
        <v>Chubut Somos Todos</v>
      </c>
      <c r="G450" s="9" t="str">
        <f>VLOOKUP($A450,referencia!$D$2:$Z$640,8,0)</f>
        <v>Pablo Mamet</v>
      </c>
      <c r="H450" s="9" t="str">
        <f>VLOOKUP($A450,referencia!$D$2:$Z$640,18,0)</f>
        <v>M</v>
      </c>
      <c r="I450" s="9">
        <f>VLOOKUP($A450,referencia!$D$2:$Z$640,19,0)</f>
        <v>0</v>
      </c>
      <c r="J450" s="9" t="str">
        <f>VLOOKUP($A450,referencia!$D$2:$Z$640,20,0)</f>
        <v>Ministerio de Producción</v>
      </c>
      <c r="K450" s="9">
        <f>VLOOKUP($A450,referencia!$D$2:$Z$640,21,0)</f>
        <v>0</v>
      </c>
    </row>
    <row r="451" spans="1:11" ht="15.75" customHeight="1">
      <c r="A451" t="s">
        <v>2140</v>
      </c>
      <c r="B451" s="9">
        <f>VLOOKUP($A451,referencia!$C$2:$Z$640,5,0)</f>
        <v>5</v>
      </c>
      <c r="C451" s="9" t="str">
        <f>VLOOKUP($A451,referencia!$C$2:$Z$640,6,0)</f>
        <v>Chubut</v>
      </c>
      <c r="D451" s="9">
        <f>VLOOKUP($A451,referencia!$C$2:$Z$640,15,0)</f>
        <v>2018</v>
      </c>
      <c r="E451" s="9" t="s">
        <v>232</v>
      </c>
      <c r="F451" s="9" t="str">
        <f>VLOOKUP($A451,referencia!$C$2:$Z$640,10,0)</f>
        <v>Chubut Somos Todos</v>
      </c>
      <c r="G451" s="9" t="str">
        <f>VLOOKUP($A451,referencia!$C$2:$Z$640,9,0)</f>
        <v>Víctor Cisterna</v>
      </c>
      <c r="H451" s="9" t="str">
        <f>VLOOKUP($A451,referencia!$C$2:$Z$640,19,0)</f>
        <v>M</v>
      </c>
      <c r="I451" s="9">
        <f>VLOOKUP($A451,referencia!$C$2:$Z$640,20,0)</f>
        <v>0</v>
      </c>
      <c r="J451" s="9" t="str">
        <f>VLOOKUP($A451,referencia!$C$2:$Z$640,21,0)</f>
        <v>Ministerio de Coordinación de Gabinete</v>
      </c>
      <c r="K451" s="9">
        <f>VLOOKUP($A451,referencia!$C$2:$Z$640,22,0)</f>
        <v>1</v>
      </c>
    </row>
    <row r="452" spans="1:11" ht="15.75" customHeight="1">
      <c r="A452" t="s">
        <v>2141</v>
      </c>
      <c r="B452" s="9">
        <f>VLOOKUP($A452,referencia!$C$2:$Z$640,5,0)</f>
        <v>5</v>
      </c>
      <c r="C452" s="9" t="str">
        <f>VLOOKUP($A452,referencia!$C$2:$Z$640,6,0)</f>
        <v>Chubut</v>
      </c>
      <c r="D452" s="9">
        <f>VLOOKUP($A452,referencia!$C$2:$Z$640,15,0)</f>
        <v>2018</v>
      </c>
      <c r="E452" s="9" t="s">
        <v>232</v>
      </c>
      <c r="F452" s="9" t="str">
        <f>VLOOKUP($A452,referencia!$C$2:$Z$640,10,0)</f>
        <v>Chubut Somos Todos</v>
      </c>
      <c r="G452" s="9" t="str">
        <f>VLOOKUP($A452,referencia!$C$2:$Z$640,9,0)</f>
        <v>Rafael Williams</v>
      </c>
      <c r="H452" s="9" t="str">
        <f>VLOOKUP($A452,referencia!$C$2:$Z$640,19,0)</f>
        <v>M</v>
      </c>
      <c r="I452" s="9">
        <f>VLOOKUP($A452,referencia!$C$2:$Z$640,20,0)</f>
        <v>0</v>
      </c>
      <c r="J452" s="9" t="str">
        <f>VLOOKUP($A452,referencia!$C$2:$Z$640,21,0)</f>
        <v>Ministerio de Gobierno</v>
      </c>
      <c r="K452" s="9">
        <f>VLOOKUP($A452,referencia!$C$2:$Z$640,22,0)</f>
        <v>1</v>
      </c>
    </row>
    <row r="453" spans="1:11" ht="15.75" customHeight="1">
      <c r="A453" t="s">
        <v>2142</v>
      </c>
      <c r="B453" s="9">
        <f>VLOOKUP($A453,referencia!$C$2:$Z$640,5,0)</f>
        <v>5</v>
      </c>
      <c r="C453" s="9" t="str">
        <f>VLOOKUP($A453,referencia!$C$2:$Z$640,6,0)</f>
        <v>Chubut</v>
      </c>
      <c r="D453" s="9">
        <f>VLOOKUP($A453,referencia!$C$2:$Z$640,15,0)</f>
        <v>2018</v>
      </c>
      <c r="E453" s="9" t="s">
        <v>232</v>
      </c>
      <c r="F453" s="9" t="str">
        <f>VLOOKUP($A453,referencia!$C$2:$Z$640,10,0)</f>
        <v>Chubut Somos Todos</v>
      </c>
      <c r="G453" s="9" t="str">
        <f>VLOOKUP($A453,referencia!$C$2:$Z$640,9,0)</f>
        <v>Pablo Oca</v>
      </c>
      <c r="H453" s="9" t="str">
        <f>VLOOKUP($A453,referencia!$C$2:$Z$640,19,0)</f>
        <v>M</v>
      </c>
      <c r="I453" s="9">
        <f>VLOOKUP($A453,referencia!$C$2:$Z$640,20,0)</f>
        <v>0</v>
      </c>
      <c r="J453" s="9" t="str">
        <f>VLOOKUP($A453,referencia!$C$2:$Z$640,21,0)</f>
        <v>Ministerio de Hacienda y Crédito Público</v>
      </c>
      <c r="K453" s="9">
        <f>VLOOKUP($A453,referencia!$C$2:$Z$640,22,0)</f>
        <v>0</v>
      </c>
    </row>
    <row r="454" spans="1:11" ht="15.75" customHeight="1">
      <c r="A454" t="s">
        <v>2145</v>
      </c>
      <c r="B454" s="9">
        <f>VLOOKUP($A454,referencia!$C$2:$Z$640,5,0)</f>
        <v>5</v>
      </c>
      <c r="C454" s="9" t="str">
        <f>VLOOKUP($A454,referencia!$C$2:$Z$640,6,0)</f>
        <v>Chubut</v>
      </c>
      <c r="D454" s="9">
        <f>VLOOKUP($A454,referencia!$C$2:$Z$640,15,0)</f>
        <v>2018</v>
      </c>
      <c r="E454" s="9" t="s">
        <v>232</v>
      </c>
      <c r="F454" s="9" t="str">
        <f>VLOOKUP($A454,referencia!$C$2:$Z$640,10,0)</f>
        <v>Chubut Somos Todos</v>
      </c>
      <c r="G454" s="9" t="str">
        <f>VLOOKUP($A454,referencia!$C$2:$Z$640,9,0)</f>
        <v>Leticia Huichaqueo</v>
      </c>
      <c r="H454" s="9" t="str">
        <f>VLOOKUP($A454,referencia!$C$2:$Z$640,19,0)</f>
        <v>F</v>
      </c>
      <c r="I454" s="9">
        <f>VLOOKUP($A454,referencia!$C$2:$Z$640,20,0)</f>
        <v>1</v>
      </c>
      <c r="J454" s="9" t="str">
        <f>VLOOKUP($A454,referencia!$C$2:$Z$640,21,0)</f>
        <v>Ministerio de la Familia y Promoción Social</v>
      </c>
      <c r="K454" s="9">
        <f>VLOOKUP($A454,referencia!$C$2:$Z$640,22,0)</f>
        <v>0</v>
      </c>
    </row>
    <row r="455" spans="1:11" ht="15.75" customHeight="1">
      <c r="A455" t="s">
        <v>2146</v>
      </c>
      <c r="B455" s="9">
        <f>VLOOKUP($A455,referencia!$C$2:$Z$640,5,0)</f>
        <v>5</v>
      </c>
      <c r="C455" s="9" t="str">
        <f>VLOOKUP($A455,referencia!$C$2:$Z$640,6,0)</f>
        <v>Chubut</v>
      </c>
      <c r="D455" s="9">
        <f>VLOOKUP($A455,referencia!$C$2:$Z$640,15,0)</f>
        <v>2018</v>
      </c>
      <c r="E455" s="9" t="s">
        <v>232</v>
      </c>
      <c r="F455" s="9" t="str">
        <f>VLOOKUP($A455,referencia!$C$2:$Z$640,10,0)</f>
        <v>Chubut Somos Todos</v>
      </c>
      <c r="G455" s="9" t="str">
        <f>VLOOKUP($A455,referencia!$C$2:$Z$640,9,0)</f>
        <v>Ignacio Agulleiro</v>
      </c>
      <c r="H455" s="9" t="str">
        <f>VLOOKUP($A455,referencia!$C$2:$Z$640,19,0)</f>
        <v>M</v>
      </c>
      <c r="I455" s="9">
        <f>VLOOKUP($A455,referencia!$C$2:$Z$640,20,0)</f>
        <v>0</v>
      </c>
      <c r="J455" s="9" t="str">
        <f>VLOOKUP($A455,referencia!$C$2:$Z$640,21,0)</f>
        <v>Ministerio de Ambiente y Control de Desarrollo Sustentable</v>
      </c>
      <c r="K455" s="9">
        <f>VLOOKUP($A455,referencia!$C$2:$Z$640,22,0)</f>
        <v>0</v>
      </c>
    </row>
    <row r="456" spans="1:11" ht="15.75" customHeight="1">
      <c r="A456" t="s">
        <v>2147</v>
      </c>
      <c r="B456" s="9">
        <f>VLOOKUP($A456,referencia!$C$2:$Z$640,5,0)</f>
        <v>5</v>
      </c>
      <c r="C456" s="9" t="str">
        <f>VLOOKUP($A456,referencia!$C$2:$Z$640,6,0)</f>
        <v>Chubut</v>
      </c>
      <c r="D456" s="9">
        <f>VLOOKUP($A456,referencia!$C$2:$Z$640,15,0)</f>
        <v>2018</v>
      </c>
      <c r="E456" s="9" t="s">
        <v>232</v>
      </c>
      <c r="F456" s="9" t="str">
        <f>VLOOKUP($A456,referencia!$C$2:$Z$640,10,0)</f>
        <v>Chubut Somos Todos</v>
      </c>
      <c r="G456" s="9" t="str">
        <f>VLOOKUP($A456,referencia!$C$2:$Z$640,9,0)</f>
        <v>Leandro González</v>
      </c>
      <c r="H456" s="9" t="str">
        <f>VLOOKUP($A456,referencia!$C$2:$Z$640,19,0)</f>
        <v>M</v>
      </c>
      <c r="I456" s="9">
        <f>VLOOKUP($A456,referencia!$C$2:$Z$640,20,0)</f>
        <v>0</v>
      </c>
      <c r="J456" s="9" t="str">
        <f>VLOOKUP($A456,referencia!$C$2:$Z$640,21,0)</f>
        <v>Ministerio de Salud</v>
      </c>
      <c r="K456" s="9">
        <f>VLOOKUP($A456,referencia!$C$2:$Z$640,22,0)</f>
        <v>1</v>
      </c>
    </row>
    <row r="457" spans="1:11" ht="15.75" customHeight="1">
      <c r="A457" t="s">
        <v>2148</v>
      </c>
      <c r="B457" s="9">
        <f>VLOOKUP($A457,referencia!$C$2:$Z$640,5,0)</f>
        <v>5</v>
      </c>
      <c r="C457" s="9" t="str">
        <f>VLOOKUP($A457,referencia!$C$2:$Z$640,6,0)</f>
        <v>Chubut</v>
      </c>
      <c r="D457" s="9">
        <f>VLOOKUP($A457,referencia!$C$2:$Z$640,15,0)</f>
        <v>2018</v>
      </c>
      <c r="E457" s="9" t="s">
        <v>232</v>
      </c>
      <c r="F457" s="9" t="str">
        <f>VLOOKUP($A457,referencia!$C$2:$Z$640,10,0)</f>
        <v>Chubut Somos Todos</v>
      </c>
      <c r="G457" s="9" t="str">
        <f>VLOOKUP($A457,referencia!$C$2:$Z$640,9,0)</f>
        <v>Sergio Bohe</v>
      </c>
      <c r="H457" s="9" t="str">
        <f>VLOOKUP($A457,referencia!$C$2:$Z$640,19,0)</f>
        <v>M</v>
      </c>
      <c r="I457" s="9">
        <f>VLOOKUP($A457,referencia!$C$2:$Z$640,20,0)</f>
        <v>0</v>
      </c>
      <c r="J457" s="9" t="str">
        <f>VLOOKUP($A457,referencia!$C$2:$Z$640,21,0)</f>
        <v>Ministerio de Hidrocarburos</v>
      </c>
      <c r="K457" s="9">
        <f>VLOOKUP($A457,referencia!$C$2:$Z$640,22,0)</f>
        <v>0</v>
      </c>
    </row>
    <row r="458" spans="1:11" ht="15.75" customHeight="1">
      <c r="A458" t="s">
        <v>2149</v>
      </c>
      <c r="B458" s="9">
        <f>VLOOKUP($A458,referencia!$C$2:$Z$640,5,0)</f>
        <v>5</v>
      </c>
      <c r="C458" s="9" t="str">
        <f>VLOOKUP($A458,referencia!$C$2:$Z$640,6,0)</f>
        <v>Chubut</v>
      </c>
      <c r="D458" s="9">
        <f>VLOOKUP($A458,referencia!$C$2:$Z$640,15,0)</f>
        <v>2018</v>
      </c>
      <c r="E458" s="9" t="s">
        <v>232</v>
      </c>
      <c r="F458" s="9" t="str">
        <f>VLOOKUP($A458,referencia!$C$2:$Z$640,10,0)</f>
        <v>Chubut Somos Todos</v>
      </c>
      <c r="G458" s="9" t="str">
        <f>VLOOKUP($A458,referencia!$C$2:$Z$640,9,0)</f>
        <v>Cecilia Torrejón</v>
      </c>
      <c r="H458" s="9" t="str">
        <f>VLOOKUP($A458,referencia!$C$2:$Z$640,19,0)</f>
        <v>F</v>
      </c>
      <c r="I458" s="9">
        <f>VLOOKUP($A458,referencia!$C$2:$Z$640,20,0)</f>
        <v>1</v>
      </c>
      <c r="J458" s="9" t="str">
        <f>VLOOKUP($A458,referencia!$C$2:$Z$640,21,0)</f>
        <v>Ministerio de Turismo</v>
      </c>
      <c r="K458" s="9">
        <f>VLOOKUP($A458,referencia!$C$2:$Z$640,22,0)</f>
        <v>0</v>
      </c>
    </row>
    <row r="459" spans="1:11" ht="15.75" customHeight="1">
      <c r="A459" t="s">
        <v>2150</v>
      </c>
      <c r="B459" s="9">
        <f>VLOOKUP($A459,referencia!$C$2:$Z$640,5,0)</f>
        <v>5</v>
      </c>
      <c r="C459" s="9" t="str">
        <f>VLOOKUP($A459,referencia!$C$2:$Z$640,6,0)</f>
        <v>Chubut</v>
      </c>
      <c r="D459" s="9">
        <f>VLOOKUP($A459,referencia!$C$2:$Z$640,15,0)</f>
        <v>2018</v>
      </c>
      <c r="E459" s="9" t="s">
        <v>232</v>
      </c>
      <c r="F459" s="9" t="str">
        <f>VLOOKUP($A459,referencia!$C$2:$Z$640,10,0)</f>
        <v>Chubut Somos Todos</v>
      </c>
      <c r="G459" s="9" t="str">
        <f>VLOOKUP($A459,referencia!$C$2:$Z$640,9,0)</f>
        <v>Alejandro Pagani</v>
      </c>
      <c r="H459" s="9" t="str">
        <f>VLOOKUP($A459,referencia!$C$2:$Z$640,19,0)</f>
        <v>M</v>
      </c>
      <c r="I459" s="9">
        <f>VLOOKUP($A459,referencia!$C$2:$Z$640,20,0)</f>
        <v>0</v>
      </c>
      <c r="J459" s="9" t="str">
        <f>VLOOKUP($A459,referencia!$C$2:$Z$640,21,0)</f>
        <v>Ministerio de Infraestructura, Planeamiento y Servicios Públicos</v>
      </c>
      <c r="K459" s="9">
        <f>VLOOKUP($A459,referencia!$C$2:$Z$640,22,0)</f>
        <v>0</v>
      </c>
    </row>
    <row r="460" spans="1:11" ht="15.75" customHeight="1">
      <c r="A460" t="s">
        <v>2151</v>
      </c>
      <c r="B460" s="9">
        <f>VLOOKUP($A460,referencia!$C$2:$Z$640,5,0)</f>
        <v>5</v>
      </c>
      <c r="C460" s="9" t="str">
        <f>VLOOKUP($A460,referencia!$C$2:$Z$640,6,0)</f>
        <v>Chubut</v>
      </c>
      <c r="D460" s="9">
        <f>VLOOKUP($A460,referencia!$C$2:$Z$640,15,0)</f>
        <v>2018</v>
      </c>
      <c r="E460" s="9" t="s">
        <v>232</v>
      </c>
      <c r="F460" s="9" t="str">
        <f>VLOOKUP($A460,referencia!$C$2:$Z$640,10,0)</f>
        <v>Chubut Somos Todos</v>
      </c>
      <c r="G460" s="9" t="str">
        <f>VLOOKUP($A460,referencia!$C$2:$Z$640,9,0)</f>
        <v>Pablo Durán</v>
      </c>
      <c r="H460" s="9" t="str">
        <f>VLOOKUP($A460,referencia!$C$2:$Z$640,19,0)</f>
        <v>M</v>
      </c>
      <c r="I460" s="9">
        <f>VLOOKUP($A460,referencia!$C$2:$Z$640,20,0)</f>
        <v>0</v>
      </c>
      <c r="J460" s="9" t="str">
        <f>VLOOKUP($A460,referencia!$C$2:$Z$640,21,0)</f>
        <v>Secretaría General de Gobierno</v>
      </c>
      <c r="K460" s="9">
        <f>VLOOKUP($A460,referencia!$C$2:$Z$640,22,0)</f>
        <v>0</v>
      </c>
    </row>
    <row r="461" spans="1:11" ht="15.75" customHeight="1">
      <c r="A461" t="s">
        <v>2152</v>
      </c>
      <c r="B461" s="9">
        <f>VLOOKUP($A461,referencia!$C$2:$Z$640,5,0)</f>
        <v>5</v>
      </c>
      <c r="C461" s="9" t="str">
        <f>VLOOKUP($A461,referencia!$C$2:$Z$640,6,0)</f>
        <v>Chubut</v>
      </c>
      <c r="D461" s="9">
        <f>VLOOKUP($A461,referencia!$C$2:$Z$640,15,0)</f>
        <v>2018</v>
      </c>
      <c r="E461" s="9" t="s">
        <v>232</v>
      </c>
      <c r="F461" s="9" t="str">
        <f>VLOOKUP($A461,referencia!$C$2:$Z$640,10,0)</f>
        <v>Chubut Somos Todos</v>
      </c>
      <c r="G461" s="9" t="str">
        <f>VLOOKUP($A461,referencia!$C$2:$Z$640,9,0)</f>
        <v>Jerónimo García</v>
      </c>
      <c r="H461" s="9" t="str">
        <f>VLOOKUP($A461,referencia!$C$2:$Z$640,19,0)</f>
        <v>M</v>
      </c>
      <c r="I461" s="9">
        <f>VLOOKUP($A461,referencia!$C$2:$Z$640,20,0)</f>
        <v>0</v>
      </c>
      <c r="J461" s="9" t="str">
        <f>VLOOKUP($A461,referencia!$C$2:$Z$640,21,0)</f>
        <v>Ministerio de Coordinación de Gabinete</v>
      </c>
      <c r="K461" s="9">
        <f>VLOOKUP($A461,referencia!$C$2:$Z$640,22,0)</f>
        <v>0</v>
      </c>
    </row>
    <row r="462" spans="1:11" ht="15.75" customHeight="1">
      <c r="A462" t="s">
        <v>2151</v>
      </c>
      <c r="B462" s="9">
        <f>VLOOKUP($A462,referencia!$C$2:$Z$640,5,0)</f>
        <v>5</v>
      </c>
      <c r="C462" s="9" t="str">
        <f>VLOOKUP($A462,referencia!$C$2:$Z$640,6,0)</f>
        <v>Chubut</v>
      </c>
      <c r="D462" s="9">
        <f>VLOOKUP($A462,referencia!$C$2:$Z$640,15,0)</f>
        <v>2018</v>
      </c>
      <c r="E462" s="9" t="s">
        <v>232</v>
      </c>
      <c r="F462" s="9" t="str">
        <f>VLOOKUP($A462,referencia!$C$2:$Z$640,10,0)</f>
        <v>Chubut Somos Todos</v>
      </c>
      <c r="G462" s="9" t="str">
        <f>VLOOKUP($A462,referencia!$C$2:$Z$640,9,0)</f>
        <v>Pablo Durán</v>
      </c>
      <c r="H462" s="9" t="str">
        <f>VLOOKUP($A462,referencia!$C$2:$Z$640,19,0)</f>
        <v>M</v>
      </c>
      <c r="I462" s="9">
        <f>VLOOKUP($A462,referencia!$C$2:$Z$640,20,0)</f>
        <v>0</v>
      </c>
      <c r="J462" s="9" t="str">
        <f>VLOOKUP($A462,referencia!$C$2:$Z$640,21,0)</f>
        <v>Secretaría General de Gobierno</v>
      </c>
      <c r="K462" s="9">
        <f>VLOOKUP($A462,referencia!$C$2:$Z$640,22,0)</f>
        <v>0</v>
      </c>
    </row>
    <row r="463" spans="1:11" ht="15.75" customHeight="1">
      <c r="A463" t="s">
        <v>2153</v>
      </c>
      <c r="B463" s="9">
        <f>VLOOKUP($A463,referencia!$C$2:$Z$640,5,0)</f>
        <v>5</v>
      </c>
      <c r="C463" s="9" t="str">
        <f>VLOOKUP($A463,referencia!$C$2:$Z$640,6,0)</f>
        <v>Chubut</v>
      </c>
      <c r="D463" s="9">
        <f>VLOOKUP($A463,referencia!$C$2:$Z$640,15,0)</f>
        <v>2018</v>
      </c>
      <c r="E463" s="9" t="s">
        <v>232</v>
      </c>
      <c r="F463" s="9" t="str">
        <f>VLOOKUP($A463,referencia!$C$2:$Z$640,10,0)</f>
        <v>Chubut Somos Todos</v>
      </c>
      <c r="G463" s="9" t="str">
        <f>VLOOKUP($A463,referencia!$C$2:$Z$640,9,0)</f>
        <v>Pablo Mamet</v>
      </c>
      <c r="H463" s="9" t="str">
        <f>VLOOKUP($A463,referencia!$C$2:$Z$640,19,0)</f>
        <v>M</v>
      </c>
      <c r="I463" s="9">
        <f>VLOOKUP($A463,referencia!$C$2:$Z$640,20,0)</f>
        <v>0</v>
      </c>
      <c r="J463" s="9" t="str">
        <f>VLOOKUP($A463,referencia!$C$2:$Z$640,21,0)</f>
        <v>Ministerio de Producción</v>
      </c>
      <c r="K463" s="9">
        <f>VLOOKUP($A463,referencia!$C$2:$Z$640,22,0)</f>
        <v>0</v>
      </c>
    </row>
    <row r="464" spans="1:11" ht="15.75" customHeight="1">
      <c r="A464" t="s">
        <v>2154</v>
      </c>
      <c r="B464" s="9">
        <f>VLOOKUP($A464,referencia!$C$2:$Z$640,5,0)</f>
        <v>5</v>
      </c>
      <c r="C464" s="9" t="str">
        <f>VLOOKUP($A464,referencia!$C$2:$Z$640,6,0)</f>
        <v>Chubut</v>
      </c>
      <c r="D464" s="9">
        <f>VLOOKUP($A464,referencia!$C$2:$Z$640,15,0)</f>
        <v>2018</v>
      </c>
      <c r="E464" s="9" t="str">
        <f>VLOOKUP($A464,referencia!$C$2:$Z$640,7,0)</f>
        <v>Mariano Arcioni</v>
      </c>
      <c r="F464" s="9" t="str">
        <f>VLOOKUP($A464,referencia!$C$2:$Z$640,10,0)</f>
        <v>Chubut Somos Todos</v>
      </c>
      <c r="G464" s="9" t="str">
        <f>VLOOKUP($A464,referencia!$C$2:$Z$640,9,0)</f>
        <v>Marcial Paz</v>
      </c>
      <c r="H464" s="9" t="str">
        <f>VLOOKUP($A464,referencia!$C$2:$Z$640,19,0)</f>
        <v>M</v>
      </c>
      <c r="I464" s="9">
        <f>VLOOKUP($A464,referencia!$C$2:$Z$640,20,0)</f>
        <v>0</v>
      </c>
      <c r="J464" s="9" t="str">
        <f>VLOOKUP($A464,referencia!$C$2:$Z$640,21,0)</f>
        <v>Ministerio de Gobierno</v>
      </c>
      <c r="K464" s="9">
        <f>VLOOKUP($A464,referencia!$C$2:$Z$640,22,0)</f>
        <v>1</v>
      </c>
    </row>
    <row r="465" spans="1:11" ht="15.75" customHeight="1">
      <c r="A465" t="s">
        <v>2155</v>
      </c>
      <c r="B465" s="9">
        <f>VLOOKUP($A465,referencia!$C$2:$Z$640,5,0)</f>
        <v>5</v>
      </c>
      <c r="C465" s="9" t="str">
        <f>VLOOKUP($A465,referencia!$C$2:$Z$640,6,0)</f>
        <v>Chubut</v>
      </c>
      <c r="D465" s="9">
        <f>VLOOKUP($A465,referencia!$C$2:$Z$640,15,0)</f>
        <v>2018</v>
      </c>
      <c r="E465" s="9" t="str">
        <f>VLOOKUP($A465,referencia!$C$2:$Z$640,7,0)</f>
        <v>Mariano Arcioni</v>
      </c>
      <c r="F465" s="9" t="str">
        <f>VLOOKUP($A465,referencia!$C$2:$Z$640,10,0)</f>
        <v>Chubut Somos Todos</v>
      </c>
      <c r="G465" s="9" t="str">
        <f>VLOOKUP($A465,referencia!$C$2:$Z$640,9,0)</f>
        <v>Adrián Pizzi</v>
      </c>
      <c r="H465" s="9" t="str">
        <f>VLOOKUP($A465,referencia!$C$2:$Z$640,19,0)</f>
        <v>M</v>
      </c>
      <c r="I465" s="9">
        <f>VLOOKUP($A465,referencia!$C$2:$Z$640,20,0)</f>
        <v>0</v>
      </c>
      <c r="J465" s="9" t="str">
        <f>VLOOKUP($A465,referencia!$C$2:$Z$640,21,0)</f>
        <v>Ministerio de Salud</v>
      </c>
      <c r="K465" s="9">
        <f>VLOOKUP($A465,referencia!$C$2:$Z$640,22,0)</f>
        <v>1</v>
      </c>
    </row>
    <row r="466" spans="1:11" ht="15.75" customHeight="1">
      <c r="A466" t="s">
        <v>2156</v>
      </c>
      <c r="B466" s="9">
        <f>VLOOKUP($A466,referencia!$C$2:$Z$640,5,0)</f>
        <v>5</v>
      </c>
      <c r="C466" s="9" t="str">
        <f>VLOOKUP($A466,referencia!$C$2:$Z$640,6,0)</f>
        <v>Chubut</v>
      </c>
      <c r="D466" s="9">
        <f>VLOOKUP($A466,referencia!$C$2:$Z$640,15,0)</f>
        <v>2018</v>
      </c>
      <c r="E466" s="9" t="str">
        <f>VLOOKUP($A466,referencia!$C$2:$Z$640,7,0)</f>
        <v>Mariano Arcioni</v>
      </c>
      <c r="F466" s="9" t="str">
        <f>VLOOKUP($A466,referencia!$C$2:$Z$640,10,0)</f>
        <v>Chubut Somos Todos</v>
      </c>
      <c r="G466" s="9" t="str">
        <f>VLOOKUP($A466,referencia!$C$2:$Z$640,9,0)</f>
        <v>Federico Massoni</v>
      </c>
      <c r="H466" s="9" t="str">
        <f>VLOOKUP($A466,referencia!$C$2:$Z$640,19,0)</f>
        <v>M</v>
      </c>
      <c r="I466" s="9">
        <f>VLOOKUP($A466,referencia!$C$2:$Z$640,20,0)</f>
        <v>0</v>
      </c>
      <c r="J466" s="9" t="str">
        <f>VLOOKUP($A466,referencia!$C$2:$Z$640,21,0)</f>
        <v>Ministerio de Gobierno</v>
      </c>
      <c r="K466" s="9">
        <f>VLOOKUP($A466,referencia!$C$2:$Z$640,22,0)</f>
        <v>1</v>
      </c>
    </row>
    <row r="467" spans="1:11" ht="15.75" customHeight="1">
      <c r="A467" t="s">
        <v>2432</v>
      </c>
      <c r="B467" s="9">
        <f>VLOOKUP($A467,referencia!$B$2:$Z$640,6,0)</f>
        <v>5</v>
      </c>
      <c r="C467" s="9" t="str">
        <f>VLOOKUP($A467,referencia!$B$2:$Z$640,7,0)</f>
        <v>Chubut</v>
      </c>
      <c r="D467" s="9">
        <f>VLOOKUP($A467,referencia!$B$2:$Z$640,17,0)</f>
        <v>2019</v>
      </c>
      <c r="E467" s="9" t="s">
        <v>232</v>
      </c>
      <c r="F467" s="9" t="str">
        <f>VLOOKUP($A467,referencia!$B$2:$Z$640,11,0)</f>
        <v>Chubut Somos Todos</v>
      </c>
      <c r="G467" s="9" t="str">
        <f>VLOOKUP($A467,referencia!$B$2:$Z$640,10,0)</f>
        <v>Víctor Cisterna</v>
      </c>
      <c r="H467" s="9" t="str">
        <f>VLOOKUP($A467,referencia!$B$2:$Z$640,20,0)</f>
        <v>M</v>
      </c>
      <c r="I467" s="9">
        <f>VLOOKUP($A467,referencia!$B$2:$Z$640,21,0)</f>
        <v>0</v>
      </c>
      <c r="J467" s="9" t="str">
        <f>VLOOKUP($A467,referencia!$B$2:$Z$640,22,0)</f>
        <v>Ministerio de Coordinación de Gabinete</v>
      </c>
      <c r="K467" s="9">
        <f>VLOOKUP($A467,referencia!$B$2:$Z$640,23,0)</f>
        <v>1</v>
      </c>
    </row>
    <row r="468" spans="1:11" ht="15.75" customHeight="1">
      <c r="A468" t="s">
        <v>2433</v>
      </c>
      <c r="B468" s="9">
        <f>VLOOKUP($A468,referencia!$B$2:$Z$640,6,0)</f>
        <v>5</v>
      </c>
      <c r="C468" s="9" t="str">
        <f>VLOOKUP($A468,referencia!$B$2:$Z$640,7,0)</f>
        <v>Chubut</v>
      </c>
      <c r="D468" s="9">
        <f>VLOOKUP($A468,referencia!$B$2:$Z$640,17,0)</f>
        <v>2019</v>
      </c>
      <c r="E468" s="9" t="s">
        <v>232</v>
      </c>
      <c r="F468" s="9" t="str">
        <f>VLOOKUP($A468,referencia!$B$2:$Z$640,11,0)</f>
        <v>Chubut Somos Todos</v>
      </c>
      <c r="G468" s="9" t="str">
        <f>VLOOKUP($A468,referencia!$B$2:$Z$640,10,0)</f>
        <v>Rafael Williams</v>
      </c>
      <c r="H468" s="9" t="str">
        <f>VLOOKUP($A468,referencia!$B$2:$Z$640,20,0)</f>
        <v>M</v>
      </c>
      <c r="I468" s="9">
        <f>VLOOKUP($A468,referencia!$B$2:$Z$640,21,0)</f>
        <v>0</v>
      </c>
      <c r="J468" s="9" t="str">
        <f>VLOOKUP($A468,referencia!$B$2:$Z$640,22,0)</f>
        <v>Ministerio de Gobierno</v>
      </c>
      <c r="K468" s="9">
        <f>VLOOKUP($A468,referencia!$B$2:$Z$640,23,0)</f>
        <v>1</v>
      </c>
    </row>
    <row r="469" spans="1:11" ht="15.75" customHeight="1">
      <c r="A469" t="s">
        <v>2434</v>
      </c>
      <c r="B469" s="9">
        <f>VLOOKUP($A469,referencia!$B$2:$Z$640,6,0)</f>
        <v>5</v>
      </c>
      <c r="C469" s="9" t="str">
        <f>VLOOKUP($A469,referencia!$B$2:$Z$640,7,0)</f>
        <v>Chubut</v>
      </c>
      <c r="D469" s="9">
        <f>VLOOKUP($A469,referencia!$B$2:$Z$640,17,0)</f>
        <v>2019</v>
      </c>
      <c r="E469" s="9" t="s">
        <v>232</v>
      </c>
      <c r="F469" s="9" t="str">
        <f>VLOOKUP($A469,referencia!$B$2:$Z$640,11,0)</f>
        <v>Chubut Somos Todos</v>
      </c>
      <c r="G469" s="9" t="str">
        <f>VLOOKUP($A469,referencia!$B$2:$Z$640,10,0)</f>
        <v>Pablo Oca</v>
      </c>
      <c r="H469" s="9" t="str">
        <f>VLOOKUP($A469,referencia!$B$2:$Z$640,20,0)</f>
        <v>M</v>
      </c>
      <c r="I469" s="9">
        <f>VLOOKUP($A469,referencia!$B$2:$Z$640,21,0)</f>
        <v>0</v>
      </c>
      <c r="J469" s="9" t="str">
        <f>VLOOKUP($A469,referencia!$B$2:$Z$640,22,0)</f>
        <v>Ministerio de Hacienda y Crédito Público</v>
      </c>
      <c r="K469" s="9">
        <f>VLOOKUP($A469,referencia!$B$2:$Z$640,23,0)</f>
        <v>0</v>
      </c>
    </row>
    <row r="470" spans="1:11" ht="15.75" customHeight="1">
      <c r="A470" t="s">
        <v>2435</v>
      </c>
      <c r="B470" s="9">
        <f>VLOOKUP($A470,referencia!$B$2:$Z$640,6,0)</f>
        <v>5</v>
      </c>
      <c r="C470" s="9" t="str">
        <f>VLOOKUP($A470,referencia!$B$2:$Z$640,7,0)</f>
        <v>Chubut</v>
      </c>
      <c r="D470" s="9">
        <f>VLOOKUP($A470,referencia!$B$2:$Z$640,17,0)</f>
        <v>2019</v>
      </c>
      <c r="E470" s="9" t="s">
        <v>232</v>
      </c>
      <c r="F470" s="9" t="str">
        <f>VLOOKUP($A470,referencia!$B$2:$Z$640,11,0)</f>
        <v>Chubut Somos Todos</v>
      </c>
      <c r="G470" s="9" t="str">
        <f>VLOOKUP($A470,referencia!$B$2:$Z$640,10,0)</f>
        <v>Leticia Huichaqueo</v>
      </c>
      <c r="H470" s="9" t="str">
        <f>VLOOKUP($A470,referencia!$B$2:$Z$640,20,0)</f>
        <v>F</v>
      </c>
      <c r="I470" s="9">
        <f>VLOOKUP($A470,referencia!$B$2:$Z$640,21,0)</f>
        <v>1</v>
      </c>
      <c r="J470" s="9" t="str">
        <f>VLOOKUP($A470,referencia!$B$2:$Z$640,22,0)</f>
        <v>Ministerio de la Familia y Promoción Social</v>
      </c>
      <c r="K470" s="9">
        <f>VLOOKUP($A470,referencia!$B$2:$Z$640,23,0)</f>
        <v>0</v>
      </c>
    </row>
    <row r="471" spans="1:11" ht="15.75" customHeight="1">
      <c r="A471" t="s">
        <v>2436</v>
      </c>
      <c r="B471" s="9">
        <f>VLOOKUP($A471,referencia!$B$2:$Z$640,6,0)</f>
        <v>5</v>
      </c>
      <c r="C471" s="9" t="str">
        <f>VLOOKUP($A471,referencia!$B$2:$Z$640,7,0)</f>
        <v>Chubut</v>
      </c>
      <c r="D471" s="9">
        <f>VLOOKUP($A471,referencia!$B$2:$Z$640,17,0)</f>
        <v>2019</v>
      </c>
      <c r="E471" s="9" t="s">
        <v>232</v>
      </c>
      <c r="F471" s="9" t="str">
        <f>VLOOKUP($A471,referencia!$B$2:$Z$640,11,0)</f>
        <v>Chubut Somos Todos</v>
      </c>
      <c r="G471" s="9" t="str">
        <f>VLOOKUP($A471,referencia!$B$2:$Z$640,10,0)</f>
        <v>Ignacio Agulleiro</v>
      </c>
      <c r="H471" s="9" t="str">
        <f>VLOOKUP($A471,referencia!$B$2:$Z$640,20,0)</f>
        <v>M</v>
      </c>
      <c r="I471" s="9">
        <f>VLOOKUP($A471,referencia!$B$2:$Z$640,21,0)</f>
        <v>0</v>
      </c>
      <c r="J471" s="9" t="str">
        <f>VLOOKUP($A471,referencia!$B$2:$Z$640,22,0)</f>
        <v>Ministerio de Ambiente y Control de Desarrollo Sustentable</v>
      </c>
      <c r="K471" s="9">
        <f>VLOOKUP($A471,referencia!$B$2:$Z$640,23,0)</f>
        <v>0</v>
      </c>
    </row>
    <row r="472" spans="1:11" ht="15.75" customHeight="1">
      <c r="A472" t="s">
        <v>2438</v>
      </c>
      <c r="B472" s="9">
        <f>VLOOKUP($A472,referencia!$B$2:$Z$640,6,0)</f>
        <v>5</v>
      </c>
      <c r="C472" s="9" t="str">
        <f>VLOOKUP($A472,referencia!$B$2:$Z$640,7,0)</f>
        <v>Chubut</v>
      </c>
      <c r="D472" s="9">
        <f>VLOOKUP($A472,referencia!$B$2:$Z$640,17,0)</f>
        <v>2019</v>
      </c>
      <c r="E472" s="9" t="s">
        <v>232</v>
      </c>
      <c r="F472" s="9" t="str">
        <f>VLOOKUP($A472,referencia!$B$2:$Z$640,11,0)</f>
        <v>Chubut Somos Todos</v>
      </c>
      <c r="G472" s="9" t="str">
        <f>VLOOKUP($A472,referencia!$B$2:$Z$640,10,0)</f>
        <v>Sergio Bohe</v>
      </c>
      <c r="H472" s="9" t="str">
        <f>VLOOKUP($A472,referencia!$B$2:$Z$640,20,0)</f>
        <v>M</v>
      </c>
      <c r="I472" s="9">
        <f>VLOOKUP($A472,referencia!$B$2:$Z$640,21,0)</f>
        <v>0</v>
      </c>
      <c r="J472" s="9" t="str">
        <f>VLOOKUP($A472,referencia!$B$2:$Z$640,22,0)</f>
        <v>Ministerio de Hidrocarburos</v>
      </c>
      <c r="K472" s="9">
        <f>VLOOKUP($A472,referencia!$B$2:$Z$640,23,0)</f>
        <v>0</v>
      </c>
    </row>
    <row r="473" spans="1:11" ht="15.75" customHeight="1">
      <c r="A473" t="s">
        <v>2439</v>
      </c>
      <c r="B473" s="9">
        <f>VLOOKUP($A473,referencia!$B$2:$Z$640,6,0)</f>
        <v>5</v>
      </c>
      <c r="C473" s="9" t="str">
        <f>VLOOKUP($A473,referencia!$B$2:$Z$640,7,0)</f>
        <v>Chubut</v>
      </c>
      <c r="D473" s="9">
        <f>VLOOKUP($A473,referencia!$B$2:$Z$640,17,0)</f>
        <v>2019</v>
      </c>
      <c r="E473" s="9" t="s">
        <v>232</v>
      </c>
      <c r="F473" s="9" t="str">
        <f>VLOOKUP($A473,referencia!$B$2:$Z$640,11,0)</f>
        <v>Chubut Somos Todos</v>
      </c>
      <c r="G473" s="9" t="str">
        <f>VLOOKUP($A473,referencia!$B$2:$Z$640,10,0)</f>
        <v>Cecilia Torrejón</v>
      </c>
      <c r="H473" s="9" t="str">
        <f>VLOOKUP($A473,referencia!$B$2:$Z$640,20,0)</f>
        <v>F</v>
      </c>
      <c r="I473" s="9">
        <f>VLOOKUP($A473,referencia!$B$2:$Z$640,21,0)</f>
        <v>1</v>
      </c>
      <c r="J473" s="9" t="str">
        <f>VLOOKUP($A473,referencia!$B$2:$Z$640,22,0)</f>
        <v>Ministerio de Turismo</v>
      </c>
      <c r="K473" s="9">
        <f>VLOOKUP($A473,referencia!$B$2:$Z$640,23,0)</f>
        <v>0</v>
      </c>
    </row>
    <row r="474" spans="1:11" ht="15.75" customHeight="1">
      <c r="A474" t="s">
        <v>2440</v>
      </c>
      <c r="B474" s="9">
        <f>VLOOKUP($A474,referencia!$B$2:$Z$640,6,0)</f>
        <v>5</v>
      </c>
      <c r="C474" s="9" t="str">
        <f>VLOOKUP($A474,referencia!$B$2:$Z$640,7,0)</f>
        <v>Chubut</v>
      </c>
      <c r="D474" s="9">
        <f>VLOOKUP($A474,referencia!$B$2:$Z$640,17,0)</f>
        <v>2019</v>
      </c>
      <c r="E474" s="9" t="s">
        <v>232</v>
      </c>
      <c r="F474" s="9" t="str">
        <f>VLOOKUP($A474,referencia!$B$2:$Z$640,11,0)</f>
        <v>Chubut Somos Todos</v>
      </c>
      <c r="G474" s="9" t="str">
        <f>VLOOKUP($A474,referencia!$B$2:$Z$640,10,0)</f>
        <v>Alejandro Pagani</v>
      </c>
      <c r="H474" s="9" t="str">
        <f>VLOOKUP($A474,referencia!$B$2:$Z$640,20,0)</f>
        <v>M</v>
      </c>
      <c r="I474" s="9">
        <f>VLOOKUP($A474,referencia!$B$2:$Z$640,21,0)</f>
        <v>0</v>
      </c>
      <c r="J474" s="9" t="str">
        <f>VLOOKUP($A474,referencia!$B$2:$Z$640,22,0)</f>
        <v>Ministerio de Infraestructura, Planeamiento y Servicios Públicos</v>
      </c>
      <c r="K474" s="9">
        <f>VLOOKUP($A474,referencia!$B$2:$Z$640,23,0)</f>
        <v>0</v>
      </c>
    </row>
    <row r="475" spans="1:11" ht="15.75" customHeight="1">
      <c r="A475" t="s">
        <v>2441</v>
      </c>
      <c r="B475" s="9">
        <f>VLOOKUP($A475,referencia!$B$2:$Z$640,6,0)</f>
        <v>5</v>
      </c>
      <c r="C475" s="9" t="str">
        <f>VLOOKUP($A475,referencia!$B$2:$Z$640,7,0)</f>
        <v>Chubut</v>
      </c>
      <c r="D475" s="9">
        <f>VLOOKUP($A475,referencia!$B$2:$Z$640,17,0)</f>
        <v>2019</v>
      </c>
      <c r="E475" s="9" t="s">
        <v>232</v>
      </c>
      <c r="F475" s="9" t="str">
        <f>VLOOKUP($A475,referencia!$B$2:$Z$640,11,0)</f>
        <v>Chubut Somos Todos</v>
      </c>
      <c r="G475" s="9" t="str">
        <f>VLOOKUP($A475,referencia!$B$2:$Z$640,10,0)</f>
        <v>Pablo Durán</v>
      </c>
      <c r="H475" s="9" t="str">
        <f>VLOOKUP($A475,referencia!$B$2:$Z$640,20,0)</f>
        <v>M</v>
      </c>
      <c r="I475" s="9">
        <f>VLOOKUP($A475,referencia!$B$2:$Z$640,21,0)</f>
        <v>0</v>
      </c>
      <c r="J475" s="9" t="str">
        <f>VLOOKUP($A475,referencia!$B$2:$Z$640,22,0)</f>
        <v>Secretaría General de Gobierno</v>
      </c>
      <c r="K475" s="9">
        <f>VLOOKUP($A475,referencia!$B$2:$Z$640,23,0)</f>
        <v>0</v>
      </c>
    </row>
    <row r="476" spans="1:11" ht="15.75" customHeight="1">
      <c r="A476" t="s">
        <v>2442</v>
      </c>
      <c r="B476" s="9">
        <f>VLOOKUP($A476,referencia!$B$2:$Z$640,6,0)</f>
        <v>5</v>
      </c>
      <c r="C476" s="9" t="str">
        <f>VLOOKUP($A476,referencia!$B$2:$Z$640,7,0)</f>
        <v>Chubut</v>
      </c>
      <c r="D476" s="9">
        <f>VLOOKUP($A476,referencia!$B$2:$Z$640,17,0)</f>
        <v>2019</v>
      </c>
      <c r="E476" s="9" t="s">
        <v>232</v>
      </c>
      <c r="F476" s="9" t="str">
        <f>VLOOKUP($A476,referencia!$B$2:$Z$640,11,0)</f>
        <v>Chubut Somos Todos</v>
      </c>
      <c r="G476" s="9" t="str">
        <f>VLOOKUP($A476,referencia!$B$2:$Z$640,10,0)</f>
        <v>Jerónimo García</v>
      </c>
      <c r="H476" s="9" t="str">
        <f>VLOOKUP($A476,referencia!$B$2:$Z$640,20,0)</f>
        <v>M</v>
      </c>
      <c r="I476" s="9">
        <f>VLOOKUP($A476,referencia!$B$2:$Z$640,21,0)</f>
        <v>0</v>
      </c>
      <c r="J476" s="9" t="str">
        <f>VLOOKUP($A476,referencia!$B$2:$Z$640,22,0)</f>
        <v>Ministerio de Coordinación de Gabinete</v>
      </c>
      <c r="K476" s="9">
        <f>VLOOKUP($A476,referencia!$B$2:$Z$640,23,0)</f>
        <v>0</v>
      </c>
    </row>
    <row r="477" spans="1:11" ht="15.75" customHeight="1">
      <c r="A477" t="s">
        <v>2441</v>
      </c>
      <c r="B477" s="9">
        <f>VLOOKUP($A477,referencia!$B$2:$Z$640,6,0)</f>
        <v>5</v>
      </c>
      <c r="C477" s="9" t="str">
        <f>VLOOKUP($A477,referencia!$B$2:$Z$640,7,0)</f>
        <v>Chubut</v>
      </c>
      <c r="D477" s="9">
        <f>VLOOKUP($A477,referencia!$B$2:$Z$640,17,0)</f>
        <v>2019</v>
      </c>
      <c r="E477" s="9" t="s">
        <v>232</v>
      </c>
      <c r="F477" s="9" t="str">
        <f>VLOOKUP($A477,referencia!$B$2:$Z$640,11,0)</f>
        <v>Chubut Somos Todos</v>
      </c>
      <c r="G477" s="9" t="str">
        <f>VLOOKUP($A477,referencia!$B$2:$Z$640,10,0)</f>
        <v>Pablo Durán</v>
      </c>
      <c r="H477" s="9" t="str">
        <f>VLOOKUP($A477,referencia!$B$2:$Z$640,20,0)</f>
        <v>M</v>
      </c>
      <c r="I477" s="9">
        <f>VLOOKUP($A477,referencia!$B$2:$Z$640,21,0)</f>
        <v>0</v>
      </c>
      <c r="J477" s="9" t="str">
        <f>VLOOKUP($A477,referencia!$B$2:$Z$640,22,0)</f>
        <v>Secretaría General de Gobierno</v>
      </c>
      <c r="K477" s="9">
        <f>VLOOKUP($A477,referencia!$B$2:$Z$640,23,0)</f>
        <v>0</v>
      </c>
    </row>
    <row r="478" spans="1:11" ht="15.75" customHeight="1">
      <c r="A478" t="s">
        <v>2443</v>
      </c>
      <c r="B478" s="9">
        <f>VLOOKUP($A478,referencia!$B$2:$Z$640,6,0)</f>
        <v>5</v>
      </c>
      <c r="C478" s="9" t="str">
        <f>VLOOKUP($A478,referencia!$B$2:$Z$640,7,0)</f>
        <v>Chubut</v>
      </c>
      <c r="D478" s="9">
        <f>VLOOKUP($A478,referencia!$B$2:$Z$640,17,0)</f>
        <v>2019</v>
      </c>
      <c r="E478" s="9" t="s">
        <v>232</v>
      </c>
      <c r="F478" s="9" t="str">
        <f>VLOOKUP($A478,referencia!$B$2:$Z$640,11,0)</f>
        <v>Chubut Somos Todos</v>
      </c>
      <c r="G478" s="9" t="str">
        <f>VLOOKUP($A478,referencia!$B$2:$Z$640,10,0)</f>
        <v>Pablo Mamet</v>
      </c>
      <c r="H478" s="9" t="str">
        <f>VLOOKUP($A478,referencia!$B$2:$Z$640,20,0)</f>
        <v>M</v>
      </c>
      <c r="I478" s="9">
        <f>VLOOKUP($A478,referencia!$B$2:$Z$640,21,0)</f>
        <v>0</v>
      </c>
      <c r="J478" s="9" t="str">
        <f>VLOOKUP($A478,referencia!$B$2:$Z$640,22,0)</f>
        <v>Ministerio de Producción</v>
      </c>
      <c r="K478" s="9">
        <f>VLOOKUP($A478,referencia!$B$2:$Z$640,23,0)</f>
        <v>0</v>
      </c>
    </row>
    <row r="479" spans="1:11" ht="15.75" customHeight="1">
      <c r="A479" t="s">
        <v>2444</v>
      </c>
      <c r="B479" s="9">
        <f>VLOOKUP($A479,referencia!$B$2:$Z$640,6,0)</f>
        <v>5</v>
      </c>
      <c r="C479" s="9" t="str">
        <f>VLOOKUP($A479,referencia!$B$2:$Z$640,7,0)</f>
        <v>Chubut</v>
      </c>
      <c r="D479" s="9">
        <f>VLOOKUP($A479,referencia!$B$2:$Z$640,17,0)</f>
        <v>2019</v>
      </c>
      <c r="E479" s="9" t="str">
        <f>VLOOKUP($A479,referencia!$B$2:$Z$640,8,0)</f>
        <v>Mariano Arcioni</v>
      </c>
      <c r="F479" s="9" t="str">
        <f>VLOOKUP($A479,referencia!$B$2:$Z$640,11,0)</f>
        <v>Chubut Somos Todos</v>
      </c>
      <c r="G479" s="9" t="str">
        <f>VLOOKUP($A479,referencia!$B$2:$Z$640,10,0)</f>
        <v>Marcial Paz</v>
      </c>
      <c r="H479" s="9" t="str">
        <f>VLOOKUP($A479,referencia!$B$2:$Z$640,20,0)</f>
        <v>M</v>
      </c>
      <c r="I479" s="9">
        <f>VLOOKUP($A479,referencia!$B$2:$Z$640,21,0)</f>
        <v>0</v>
      </c>
      <c r="J479" s="9" t="str">
        <f>VLOOKUP($A479,referencia!$B$2:$Z$640,22,0)</f>
        <v>Ministerio de Gobierno</v>
      </c>
      <c r="K479" s="9">
        <f>VLOOKUP($A479,referencia!$B$2:$Z$640,23,0)</f>
        <v>1</v>
      </c>
    </row>
    <row r="480" spans="1:11" ht="15.75" customHeight="1">
      <c r="A480" t="s">
        <v>2445</v>
      </c>
      <c r="B480" s="9">
        <f>VLOOKUP($A480,referencia!$B$2:$Z$640,6,0)</f>
        <v>5</v>
      </c>
      <c r="C480" s="9" t="str">
        <f>VLOOKUP($A480,referencia!$B$2:$Z$640,7,0)</f>
        <v>Chubut</v>
      </c>
      <c r="D480" s="9">
        <f>VLOOKUP($A480,referencia!$B$2:$Z$640,17,0)</f>
        <v>2019</v>
      </c>
      <c r="E480" s="9" t="str">
        <f>VLOOKUP($A480,referencia!$B$2:$Z$640,8,0)</f>
        <v>Mariano Arcioni</v>
      </c>
      <c r="F480" s="9" t="str">
        <f>VLOOKUP($A480,referencia!$B$2:$Z$640,11,0)</f>
        <v>Chubut Somos Todos</v>
      </c>
      <c r="G480" s="9" t="str">
        <f>VLOOKUP($A480,referencia!$B$2:$Z$640,10,0)</f>
        <v>Adrián Pizzi</v>
      </c>
      <c r="H480" s="9" t="str">
        <f>VLOOKUP($A480,referencia!$B$2:$Z$640,20,0)</f>
        <v>M</v>
      </c>
      <c r="I480" s="9">
        <f>VLOOKUP($A480,referencia!$B$2:$Z$640,21,0)</f>
        <v>0</v>
      </c>
      <c r="J480" s="9" t="str">
        <f>VLOOKUP($A480,referencia!$B$2:$Z$640,22,0)</f>
        <v>Ministerio de Salud</v>
      </c>
      <c r="K480" s="9">
        <f>VLOOKUP($A480,referencia!$B$2:$Z$640,23,0)</f>
        <v>1</v>
      </c>
    </row>
    <row r="481" spans="1:11" ht="15.75" customHeight="1">
      <c r="A481" t="s">
        <v>2446</v>
      </c>
      <c r="B481" s="9">
        <f>VLOOKUP($A481,referencia!$B$2:$Z$640,6,0)</f>
        <v>5</v>
      </c>
      <c r="C481" s="9" t="str">
        <f>VLOOKUP($A481,referencia!$B$2:$Z$640,7,0)</f>
        <v>Chubut</v>
      </c>
      <c r="D481" s="9">
        <f>VLOOKUP($A481,referencia!$B$2:$Z$640,17,0)</f>
        <v>2019</v>
      </c>
      <c r="E481" s="9" t="str">
        <f>VLOOKUP($A481,referencia!$B$2:$Z$640,8,0)</f>
        <v>Mariano Arcioni</v>
      </c>
      <c r="F481" s="9" t="str">
        <f>VLOOKUP($A481,referencia!$B$2:$Z$640,11,0)</f>
        <v>Chubut Somos Todos</v>
      </c>
      <c r="G481" s="9" t="str">
        <f>VLOOKUP($A481,referencia!$B$2:$Z$640,10,0)</f>
        <v>Federico Massoni</v>
      </c>
      <c r="H481" s="9" t="str">
        <f>VLOOKUP($A481,referencia!$B$2:$Z$640,20,0)</f>
        <v>M</v>
      </c>
      <c r="I481" s="9">
        <f>VLOOKUP($A481,referencia!$B$2:$Z$640,21,0)</f>
        <v>0</v>
      </c>
      <c r="J481" s="9" t="str">
        <f>VLOOKUP($A481,referencia!$B$2:$Z$640,22,0)</f>
        <v>Ministerio de Gobierno</v>
      </c>
      <c r="K481" s="9">
        <f>VLOOKUP($A481,referencia!$B$2:$Z$640,23,0)</f>
        <v>1</v>
      </c>
    </row>
    <row r="482" spans="1:11" ht="15.75" customHeight="1">
      <c r="B482" s="9">
        <v>5</v>
      </c>
      <c r="C482" s="9" t="s">
        <v>209</v>
      </c>
      <c r="D482" s="9">
        <v>2019</v>
      </c>
      <c r="E482" s="9" t="s">
        <v>232</v>
      </c>
      <c r="F482" s="9" t="s">
        <v>211</v>
      </c>
      <c r="G482" s="9" t="s">
        <v>906</v>
      </c>
      <c r="H482" s="9" t="s">
        <v>18</v>
      </c>
      <c r="I482" s="9">
        <v>0</v>
      </c>
      <c r="J482" s="9" t="s">
        <v>27</v>
      </c>
      <c r="K482" s="9">
        <v>1</v>
      </c>
    </row>
    <row r="483" spans="1:11" ht="15.75" customHeight="1">
      <c r="B483" s="9">
        <v>5</v>
      </c>
      <c r="C483" s="9" t="s">
        <v>209</v>
      </c>
      <c r="D483" s="9">
        <v>2019</v>
      </c>
      <c r="E483" s="9" t="s">
        <v>232</v>
      </c>
      <c r="F483" s="13" t="s">
        <v>211</v>
      </c>
      <c r="G483" s="9" t="s">
        <v>235</v>
      </c>
      <c r="H483" s="9" t="s">
        <v>18</v>
      </c>
      <c r="I483" s="9">
        <v>0</v>
      </c>
      <c r="J483" s="9" t="s">
        <v>903</v>
      </c>
      <c r="K483" s="9">
        <v>0</v>
      </c>
    </row>
    <row r="484" spans="1:11" ht="15.75" customHeight="1">
      <c r="B484" s="9">
        <v>5</v>
      </c>
      <c r="C484" s="9" t="s">
        <v>209</v>
      </c>
      <c r="D484" s="9">
        <v>2019</v>
      </c>
      <c r="E484" s="9" t="s">
        <v>232</v>
      </c>
      <c r="F484" s="13" t="s">
        <v>211</v>
      </c>
      <c r="G484" s="9" t="s">
        <v>236</v>
      </c>
      <c r="H484" s="9" t="s">
        <v>34</v>
      </c>
      <c r="I484" s="9">
        <v>1</v>
      </c>
      <c r="J484" s="9" t="s">
        <v>41</v>
      </c>
      <c r="K484" s="9">
        <v>0</v>
      </c>
    </row>
    <row r="485" spans="1:11" ht="15.75" customHeight="1">
      <c r="B485" s="9">
        <v>5</v>
      </c>
      <c r="C485" s="9" t="s">
        <v>209</v>
      </c>
      <c r="D485" s="9">
        <v>2019</v>
      </c>
      <c r="E485" s="9" t="s">
        <v>232</v>
      </c>
      <c r="F485" s="9" t="s">
        <v>211</v>
      </c>
      <c r="G485" s="9" t="s">
        <v>237</v>
      </c>
      <c r="H485" s="9" t="s">
        <v>18</v>
      </c>
      <c r="I485" s="9">
        <v>0</v>
      </c>
      <c r="J485" s="9" t="s">
        <v>35</v>
      </c>
      <c r="K485" s="9">
        <v>0</v>
      </c>
    </row>
    <row r="486" spans="1:11" ht="15.75" customHeight="1">
      <c r="B486" s="9">
        <v>5</v>
      </c>
      <c r="C486" s="9" t="s">
        <v>209</v>
      </c>
      <c r="D486" s="9">
        <v>2019</v>
      </c>
      <c r="E486" s="9" t="s">
        <v>232</v>
      </c>
      <c r="F486" s="9" t="s">
        <v>211</v>
      </c>
      <c r="G486" s="9" t="s">
        <v>238</v>
      </c>
      <c r="H486" s="9" t="s">
        <v>18</v>
      </c>
      <c r="I486" s="9">
        <v>0</v>
      </c>
      <c r="J486" s="9" t="s">
        <v>27</v>
      </c>
      <c r="K486" s="9">
        <v>1</v>
      </c>
    </row>
    <row r="487" spans="1:11" ht="15.75" customHeight="1">
      <c r="B487" s="9">
        <v>5</v>
      </c>
      <c r="C487" s="9" t="s">
        <v>209</v>
      </c>
      <c r="D487" s="9">
        <v>2019</v>
      </c>
      <c r="E487" s="9" t="s">
        <v>232</v>
      </c>
      <c r="F487" s="9" t="s">
        <v>211</v>
      </c>
      <c r="G487" s="9" t="s">
        <v>239</v>
      </c>
      <c r="H487" s="9" t="s">
        <v>18</v>
      </c>
      <c r="I487" s="9">
        <v>0</v>
      </c>
      <c r="J487" s="9" t="s">
        <v>27</v>
      </c>
      <c r="K487" s="9">
        <v>0</v>
      </c>
    </row>
    <row r="488" spans="1:11" ht="15.75" customHeight="1">
      <c r="A488" t="s">
        <v>2143</v>
      </c>
      <c r="B488" s="9">
        <f>VLOOKUP($A488,referencia!$B$2:$Z$640,6,0)</f>
        <v>5</v>
      </c>
      <c r="C488" s="9" t="str">
        <f>VLOOKUP($A488,referencia!$B$2:$Z$640,7,0)</f>
        <v>Chubut</v>
      </c>
      <c r="D488" s="9" t="str">
        <f>VLOOKUP($A488,referencia!$B$2:$Z$640,17,0)</f>
        <v>no</v>
      </c>
      <c r="E488" s="9" t="str">
        <f>VLOOKUP($A488,referencia!$B$2:$Z$640,8,0)</f>
        <v>Mario Das Neves</v>
      </c>
      <c r="F488" s="9" t="str">
        <f>VLOOKUP($A488,referencia!$B$2:$Z$640,11,0)</f>
        <v>Chubut Somos Todos</v>
      </c>
      <c r="G488" s="9" t="str">
        <f>VLOOKUP($A488,referencia!$B$2:$Z$640,10,0)</f>
        <v>Fernando Menchi</v>
      </c>
      <c r="H488" s="9" t="str">
        <f>VLOOKUP($A488,referencia!$B$2:$Z$640,20,0)</f>
        <v>M</v>
      </c>
      <c r="I488" s="9">
        <f>VLOOKUP($A488,referencia!$B$2:$Z$640,21,0)</f>
        <v>0</v>
      </c>
      <c r="J488" s="9" t="str">
        <f>VLOOKUP($A488,referencia!$B$2:$Z$640,22,0)</f>
        <v>Ministerio de Educación</v>
      </c>
      <c r="K488" s="9">
        <f>VLOOKUP($A488,referencia!$B$2:$Z$640,23,0)</f>
        <v>1</v>
      </c>
    </row>
    <row r="489" spans="1:11" ht="15.75" customHeight="1">
      <c r="A489" t="s">
        <v>2144</v>
      </c>
      <c r="B489" s="9">
        <f>VLOOKUP($A489,referencia!$B$2:$Z$640,6,0)</f>
        <v>5</v>
      </c>
      <c r="C489" s="9" t="str">
        <f>VLOOKUP($A489,referencia!$B$2:$Z$640,7,0)</f>
        <v>Chubut</v>
      </c>
      <c r="D489" s="9" t="str">
        <f>VLOOKUP($A489,referencia!$B$2:$Z$640,17,0)</f>
        <v>no</v>
      </c>
      <c r="E489" s="9" t="str">
        <f>VLOOKUP($A489,referencia!$B$2:$Z$640,8,0)</f>
        <v>Mario Das Neves</v>
      </c>
      <c r="F489" s="9" t="str">
        <f>VLOOKUP($A489,referencia!$B$2:$Z$640,11,0)</f>
        <v>Chubut Somos Todos</v>
      </c>
      <c r="G489" s="9" t="str">
        <f>VLOOKUP($A489,referencia!$B$2:$Z$640,10,0)</f>
        <v>Hernán Alonso</v>
      </c>
      <c r="H489" s="9" t="str">
        <f>VLOOKUP($A489,referencia!$B$2:$Z$640,20,0)</f>
        <v>M</v>
      </c>
      <c r="I489" s="9">
        <f>VLOOKUP($A489,referencia!$B$2:$Z$640,21,0)</f>
        <v>0</v>
      </c>
      <c r="J489" s="9" t="str">
        <f>VLOOKUP($A489,referencia!$B$2:$Z$640,22,0)</f>
        <v>Ministerio de la Producción</v>
      </c>
      <c r="K489" s="9">
        <f>VLOOKUP($A489,referencia!$B$2:$Z$640,23,0)</f>
        <v>1</v>
      </c>
    </row>
    <row r="490" spans="1:11" ht="15.75" customHeight="1">
      <c r="A490" t="s">
        <v>2437</v>
      </c>
      <c r="B490" s="9">
        <f>VLOOKUP($A490,referencia!$B$2:$Z$640,6,0)</f>
        <v>5</v>
      </c>
      <c r="C490" s="9" t="str">
        <f>VLOOKUP($A490,referencia!$B$2:$Z$640,7,0)</f>
        <v>Chubut</v>
      </c>
      <c r="D490" s="9" t="str">
        <f>VLOOKUP($A490,referencia!$B$2:$Z$640,17,0)</f>
        <v>no</v>
      </c>
      <c r="E490" s="9" t="str">
        <f>VLOOKUP($A490,referencia!$B$2:$Z$640,8,0)</f>
        <v>Mario Das Neves</v>
      </c>
      <c r="F490" s="9" t="str">
        <f>VLOOKUP($A490,referencia!$B$2:$Z$640,11,0)</f>
        <v>Chubut Somos Todos</v>
      </c>
      <c r="G490" s="9" t="str">
        <f>VLOOKUP($A490,referencia!$B$2:$Z$640,10,0)</f>
        <v>Leandro González</v>
      </c>
      <c r="H490" s="9" t="str">
        <f>VLOOKUP($A490,referencia!$B$2:$Z$640,20,0)</f>
        <v>M</v>
      </c>
      <c r="I490" s="9">
        <f>VLOOKUP($A490,referencia!$B$2:$Z$640,21,0)</f>
        <v>0</v>
      </c>
      <c r="J490" s="9" t="str">
        <f>VLOOKUP($A490,referencia!$B$2:$Z$640,22,0)</f>
        <v>Ministerio de Salud</v>
      </c>
      <c r="K490" s="9">
        <f>VLOOKUP($A490,referencia!$B$2:$Z$640,23,0)</f>
        <v>1</v>
      </c>
    </row>
    <row r="491" spans="1:11" ht="15.75" customHeight="1">
      <c r="A491" t="s">
        <v>1063</v>
      </c>
      <c r="B491" s="9">
        <f>VLOOKUP($A491,referencia!$B$2:$Z$640,6,0)</f>
        <v>5</v>
      </c>
      <c r="C491" s="9" t="str">
        <f>VLOOKUP($A491,referencia!$B$2:$Z$640,7,0)</f>
        <v>Chubut</v>
      </c>
      <c r="D491" s="9" t="str">
        <f>VLOOKUP($A491,referencia!$B$2:$Z$640,17,0)</f>
        <v>no</v>
      </c>
      <c r="E491" s="9" t="str">
        <f>VLOOKUP($A491,referencia!$B$2:$Z$640,8,0)</f>
        <v>Mario Das Neves</v>
      </c>
      <c r="F491" s="9" t="str">
        <f>VLOOKUP($A491,referencia!$B$2:$Z$640,11,0)</f>
        <v>Chubut Somos Todos</v>
      </c>
      <c r="G491" s="9" t="str">
        <f>VLOOKUP($A491,referencia!$B$2:$Z$640,10,0)</f>
        <v>Alberto Gilardino</v>
      </c>
      <c r="H491" s="9" t="str">
        <f>VLOOKUP($A491,referencia!$B$2:$Z$640,20,0)</f>
        <v>M</v>
      </c>
      <c r="I491" s="9">
        <f>VLOOKUP($A491,referencia!$B$2:$Z$640,21,0)</f>
        <v>0</v>
      </c>
      <c r="J491" s="9" t="str">
        <f>VLOOKUP($A491,referencia!$B$2:$Z$640,22,0)</f>
        <v>Ministerio de Coordinación de Gabinete</v>
      </c>
      <c r="K491" s="9">
        <f>VLOOKUP($A491,referencia!$B$2:$Z$640,23,0)</f>
        <v>1</v>
      </c>
    </row>
    <row r="492" spans="1:11" ht="15.75" customHeight="1">
      <c r="A492" t="s">
        <v>1068</v>
      </c>
      <c r="B492" s="9">
        <f>VLOOKUP($A492,referencia!$B$2:$Z$640,6,0)</f>
        <v>5</v>
      </c>
      <c r="C492" s="9" t="str">
        <f>VLOOKUP($A492,referencia!$B$2:$Z$640,7,0)</f>
        <v>Chubut</v>
      </c>
      <c r="D492" s="9" t="str">
        <f>VLOOKUP($A492,referencia!$B$2:$Z$640,17,0)</f>
        <v>no</v>
      </c>
      <c r="E492" s="9" t="str">
        <f>VLOOKUP($A492,referencia!$B$2:$Z$640,8,0)</f>
        <v>Mariano Arcioni</v>
      </c>
      <c r="F492" s="9" t="str">
        <f>VLOOKUP($A492,referencia!$B$2:$Z$640,11,0)</f>
        <v>Chubut Somos Todos</v>
      </c>
      <c r="G492" s="9" t="str">
        <f>VLOOKUP($A492,referencia!$B$2:$Z$640,10,0)</f>
        <v>Leonardo De Bella</v>
      </c>
      <c r="H492" s="9" t="str">
        <f>VLOOKUP($A492,referencia!$B$2:$Z$640,20,0)</f>
        <v>M</v>
      </c>
      <c r="I492" s="9">
        <f>VLOOKUP($A492,referencia!$B$2:$Z$640,21,0)</f>
        <v>0</v>
      </c>
      <c r="J492" s="9" t="str">
        <f>VLOOKUP($A492,referencia!$B$2:$Z$640,22,0)</f>
        <v>Ministerio de Educación</v>
      </c>
      <c r="K492" s="9">
        <f>VLOOKUP($A492,referencia!$B$2:$Z$640,23,0)</f>
        <v>1</v>
      </c>
    </row>
    <row r="493" spans="1:11" ht="15.75" customHeight="1">
      <c r="A493" t="s">
        <v>1070</v>
      </c>
      <c r="B493" s="9">
        <f>VLOOKUP($A493,referencia!$B$2:$Z$640,6,0)</f>
        <v>5</v>
      </c>
      <c r="C493" s="9" t="str">
        <f>VLOOKUP($A493,referencia!$B$2:$Z$640,7,0)</f>
        <v>Chubut</v>
      </c>
      <c r="D493" s="9" t="str">
        <f>VLOOKUP($A493,referencia!$B$2:$Z$640,17,0)</f>
        <v>no</v>
      </c>
      <c r="E493" s="9" t="str">
        <f>VLOOKUP($A493,referencia!$B$2:$Z$640,8,0)</f>
        <v>Mariano Arcioni</v>
      </c>
      <c r="F493" s="9" t="str">
        <f>VLOOKUP($A493,referencia!$B$2:$Z$640,11,0)</f>
        <v>Chubut Somos Todos</v>
      </c>
      <c r="G493" s="9" t="str">
        <f>VLOOKUP($A493,referencia!$B$2:$Z$640,10,0)</f>
        <v>Federico Massoni</v>
      </c>
      <c r="H493" s="9" t="str">
        <f>VLOOKUP($A493,referencia!$B$2:$Z$640,20,0)</f>
        <v>M</v>
      </c>
      <c r="I493" s="9">
        <f>VLOOKUP($A493,referencia!$B$2:$Z$640,21,0)</f>
        <v>0</v>
      </c>
      <c r="J493" s="9" t="str">
        <f>VLOOKUP($A493,referencia!$B$2:$Z$640,22,0)</f>
        <v>Ministerio de Coordinación de Gabinete</v>
      </c>
      <c r="K493" s="9">
        <f>VLOOKUP($A493,referencia!$B$2:$Z$640,23,0)</f>
        <v>0</v>
      </c>
    </row>
    <row r="494" spans="1:11" ht="15.75" customHeight="1">
      <c r="A494" t="s">
        <v>1071</v>
      </c>
      <c r="B494" s="9">
        <f>VLOOKUP($A494,referencia!$B$2:$Z$640,6,0)</f>
        <v>5</v>
      </c>
      <c r="C494" s="9" t="str">
        <f>VLOOKUP($A494,referencia!$B$2:$Z$640,7,0)</f>
        <v>Chubut</v>
      </c>
      <c r="D494" s="9" t="str">
        <f>VLOOKUP($A494,referencia!$B$2:$Z$640,17,0)</f>
        <v>no</v>
      </c>
      <c r="E494" s="9" t="str">
        <f>VLOOKUP($A494,referencia!$B$2:$Z$640,8,0)</f>
        <v>Mariano Arcioni</v>
      </c>
      <c r="F494" s="9" t="str">
        <f>VLOOKUP($A494,referencia!$B$2:$Z$640,11,0)</f>
        <v>Chubut Somos Todos</v>
      </c>
      <c r="G494" s="9" t="str">
        <f>VLOOKUP($A494,referencia!$B$2:$Z$640,10,0)</f>
        <v>Mariana Vega</v>
      </c>
      <c r="H494" s="9" t="str">
        <f>VLOOKUP($A494,referencia!$B$2:$Z$640,20,0)</f>
        <v>F</v>
      </c>
      <c r="I494" s="9">
        <f>VLOOKUP($A494,referencia!$B$2:$Z$640,21,0)</f>
        <v>1</v>
      </c>
      <c r="J494" s="9" t="str">
        <f>VLOOKUP($A494,referencia!$B$2:$Z$640,22,0)</f>
        <v>Ministerio de Gobierno</v>
      </c>
      <c r="K494" s="9">
        <f>VLOOKUP($A494,referencia!$B$2:$Z$640,23,0)</f>
        <v>0</v>
      </c>
    </row>
    <row r="495" spans="1:11" ht="15.75" customHeight="1">
      <c r="A495" t="s">
        <v>1072</v>
      </c>
      <c r="B495" s="9">
        <f>VLOOKUP($A495,referencia!$B$2:$Z$640,6,0)</f>
        <v>5</v>
      </c>
      <c r="C495" s="9" t="str">
        <f>VLOOKUP($A495,referencia!$B$2:$Z$640,7,0)</f>
        <v>Chubut</v>
      </c>
      <c r="D495" s="9" t="str">
        <f>VLOOKUP($A495,referencia!$B$2:$Z$640,17,0)</f>
        <v>no</v>
      </c>
      <c r="E495" s="9" t="str">
        <f>VLOOKUP($A495,referencia!$B$2:$Z$640,8,0)</f>
        <v>Mariano Arcioni</v>
      </c>
      <c r="F495" s="9" t="str">
        <f>VLOOKUP($A495,referencia!$B$2:$Z$640,11,0)</f>
        <v>Chubut Somos Todos</v>
      </c>
      <c r="G495" s="9" t="str">
        <f>VLOOKUP($A495,referencia!$B$2:$Z$640,10,0)</f>
        <v>Fabian Puratich</v>
      </c>
      <c r="H495" s="9" t="str">
        <f>VLOOKUP($A495,referencia!$B$2:$Z$640,20,0)</f>
        <v>M</v>
      </c>
      <c r="I495" s="9">
        <f>VLOOKUP($A495,referencia!$B$2:$Z$640,21,0)</f>
        <v>0</v>
      </c>
      <c r="J495" s="9" t="str">
        <f>VLOOKUP($A495,referencia!$B$2:$Z$640,22,0)</f>
        <v>Ministerio de Salud</v>
      </c>
      <c r="K495" s="9">
        <f>VLOOKUP($A495,referencia!$B$2:$Z$640,23,0)</f>
        <v>0</v>
      </c>
    </row>
    <row r="496" spans="1:11" ht="15.75" customHeight="1">
      <c r="A496" t="s">
        <v>1073</v>
      </c>
      <c r="B496" s="9">
        <f>VLOOKUP($A496,referencia!$B$2:$Z$640,6,0)</f>
        <v>5</v>
      </c>
      <c r="C496" s="9" t="str">
        <f>VLOOKUP($A496,referencia!$B$2:$Z$640,7,0)</f>
        <v>Chubut</v>
      </c>
      <c r="D496" s="9" t="str">
        <f>VLOOKUP($A496,referencia!$B$2:$Z$640,17,0)</f>
        <v>no</v>
      </c>
      <c r="E496" s="9" t="str">
        <f>VLOOKUP($A496,referencia!$B$2:$Z$640,8,0)</f>
        <v>Mariano Arcioni</v>
      </c>
      <c r="F496" s="9" t="str">
        <f>VLOOKUP($A496,referencia!$B$2:$Z$640,11,0)</f>
        <v>Chubut Somos Todos</v>
      </c>
      <c r="G496" s="9" t="str">
        <f>VLOOKUP($A496,referencia!$B$2:$Z$640,10,0)</f>
        <v>Paulo Cassutti</v>
      </c>
      <c r="H496" s="9" t="str">
        <f>VLOOKUP($A496,referencia!$B$2:$Z$640,20,0)</f>
        <v>M</v>
      </c>
      <c r="I496" s="9">
        <f>VLOOKUP($A496,referencia!$B$2:$Z$640,21,0)</f>
        <v>0</v>
      </c>
      <c r="J496" s="9" t="str">
        <f>VLOOKUP($A496,referencia!$B$2:$Z$640,22,0)</f>
        <v>Ministerio de Educación</v>
      </c>
      <c r="K496" s="9">
        <f>VLOOKUP($A496,referencia!$B$2:$Z$640,23,0)</f>
        <v>1</v>
      </c>
    </row>
    <row r="497" spans="1:11" ht="15.75" customHeight="1">
      <c r="A497" t="s">
        <v>1074</v>
      </c>
      <c r="B497" s="9">
        <f>VLOOKUP($A497,referencia!$B$2:$Z$640,6,0)</f>
        <v>5</v>
      </c>
      <c r="C497" s="9" t="str">
        <f>VLOOKUP($A497,referencia!$B$2:$Z$640,7,0)</f>
        <v>Chubut</v>
      </c>
      <c r="D497" s="9" t="str">
        <f>VLOOKUP($A497,referencia!$B$2:$Z$640,17,0)</f>
        <v>no</v>
      </c>
      <c r="E497" s="9" t="str">
        <f>VLOOKUP($A497,referencia!$B$2:$Z$640,8,0)</f>
        <v>Mariano Arcioni</v>
      </c>
      <c r="F497" s="9" t="str">
        <f>VLOOKUP($A497,referencia!$B$2:$Z$640,11,0)</f>
        <v>Chubut Somos Todos</v>
      </c>
      <c r="G497" s="9" t="str">
        <f>VLOOKUP($A497,referencia!$B$2:$Z$640,10,0)</f>
        <v>Andrés Meiszner</v>
      </c>
      <c r="H497" s="9" t="str">
        <f>VLOOKUP($A497,referencia!$B$2:$Z$640,20,0)</f>
        <v>M</v>
      </c>
      <c r="I497" s="9">
        <f>VLOOKUP($A497,referencia!$B$2:$Z$640,21,0)</f>
        <v>0</v>
      </c>
      <c r="J497" s="9" t="str">
        <f>VLOOKUP($A497,referencia!$B$2:$Z$640,22,0)</f>
        <v>Ministerio de Educación</v>
      </c>
      <c r="K497" s="9">
        <f>VLOOKUP($A497,referencia!$B$2:$Z$640,23,0)</f>
        <v>0</v>
      </c>
    </row>
    <row r="498" spans="1:11" ht="15.75" customHeight="1">
      <c r="A498" t="s">
        <v>1075</v>
      </c>
      <c r="B498" s="9">
        <f>VLOOKUP($A498,referencia!$B$2:$Z$640,6,0)</f>
        <v>5</v>
      </c>
      <c r="C498" s="9" t="str">
        <f>VLOOKUP($A498,referencia!$B$2:$Z$640,7,0)</f>
        <v>Chubut</v>
      </c>
      <c r="D498" s="9" t="str">
        <f>VLOOKUP($A498,referencia!$B$2:$Z$640,17,0)</f>
        <v>no</v>
      </c>
      <c r="E498" s="9" t="str">
        <f>VLOOKUP($A498,referencia!$B$2:$Z$640,8,0)</f>
        <v>Mariano Arcioni</v>
      </c>
      <c r="F498" s="9" t="str">
        <f>VLOOKUP($A498,referencia!$B$2:$Z$640,11,0)</f>
        <v>Alianza Chubut al Frente</v>
      </c>
      <c r="G498" s="9" t="str">
        <f>VLOOKUP($A498,referencia!$B$2:$Z$640,10,0)</f>
        <v>Eduardo Arzani</v>
      </c>
      <c r="H498" s="9" t="str">
        <f>VLOOKUP($A498,referencia!$B$2:$Z$640,20,0)</f>
        <v>M</v>
      </c>
      <c r="I498" s="9">
        <f>VLOOKUP($A498,referencia!$B$2:$Z$640,21,0)</f>
        <v>0</v>
      </c>
      <c r="J498" s="9" t="str">
        <f>VLOOKUP($A498,referencia!$B$2:$Z$640,22,0)</f>
        <v>Ministerio de Ambiente y Control del Desarrollo Sustentable</v>
      </c>
      <c r="K498" s="9">
        <f>VLOOKUP($A498,referencia!$B$2:$Z$640,23,0)</f>
        <v>0</v>
      </c>
    </row>
    <row r="499" spans="1:11" ht="15.75" customHeight="1">
      <c r="A499" t="s">
        <v>1070</v>
      </c>
      <c r="B499" s="9">
        <f>VLOOKUP($A499,referencia!$B$2:$Z$640,6,0)</f>
        <v>5</v>
      </c>
      <c r="C499" s="9" t="str">
        <f>VLOOKUP($A499,referencia!$B$2:$Z$640,7,0)</f>
        <v>Chubut</v>
      </c>
      <c r="D499" s="9" t="str">
        <f>VLOOKUP($A499,referencia!$B$2:$Z$640,17,0)</f>
        <v>no</v>
      </c>
      <c r="E499" s="9" t="str">
        <f>VLOOKUP($A499,referencia!$B$2:$Z$640,8,0)</f>
        <v>Mariano Arcioni</v>
      </c>
      <c r="F499" s="9" t="str">
        <f>VLOOKUP($A499,referencia!$B$2:$Z$640,11,0)</f>
        <v>Chubut Somos Todos</v>
      </c>
      <c r="G499" s="9" t="str">
        <f>VLOOKUP($A499,referencia!$B$2:$Z$640,10,0)</f>
        <v>Federico Massoni</v>
      </c>
      <c r="H499" s="9" t="str">
        <f>VLOOKUP($A499,referencia!$B$2:$Z$640,20,0)</f>
        <v>M</v>
      </c>
      <c r="I499" s="9">
        <f>VLOOKUP($A499,referencia!$B$2:$Z$640,21,0)</f>
        <v>0</v>
      </c>
      <c r="J499" s="9" t="str">
        <f>VLOOKUP($A499,referencia!$B$2:$Z$640,22,0)</f>
        <v>Ministerio de Coordinación de Gabinete</v>
      </c>
      <c r="K499" s="9">
        <f>VLOOKUP($A499,referencia!$B$2:$Z$640,23,0)</f>
        <v>0</v>
      </c>
    </row>
    <row r="500" spans="1:11" ht="15.75" customHeight="1">
      <c r="A500" t="s">
        <v>1076</v>
      </c>
      <c r="B500" s="9">
        <f>VLOOKUP($A500,referencia!$B$2:$Z$640,6,0)</f>
        <v>5</v>
      </c>
      <c r="C500" s="9" t="str">
        <f>VLOOKUP($A500,referencia!$B$2:$Z$640,7,0)</f>
        <v>Chubut</v>
      </c>
      <c r="D500" s="9" t="str">
        <f>VLOOKUP($A500,referencia!$B$2:$Z$640,17,0)</f>
        <v>no</v>
      </c>
      <c r="E500" s="9" t="str">
        <f>VLOOKUP($A500,referencia!$B$2:$Z$640,8,0)</f>
        <v>Mariano Arcioni</v>
      </c>
      <c r="F500" s="9" t="str">
        <f>VLOOKUP($A500,referencia!$B$2:$Z$640,11,0)</f>
        <v>Alianza Chubut al Frente</v>
      </c>
      <c r="G500" s="9" t="str">
        <f>VLOOKUP($A500,referencia!$B$2:$Z$640,10,0)</f>
        <v>Oscar Antonena</v>
      </c>
      <c r="H500" s="9" t="str">
        <f>VLOOKUP($A500,referencia!$B$2:$Z$640,20,0)</f>
        <v>M</v>
      </c>
      <c r="I500" s="9">
        <f>VLOOKUP($A500,referencia!$B$2:$Z$640,21,0)</f>
        <v>0</v>
      </c>
      <c r="J500" s="9" t="str">
        <f>VLOOKUP($A500,referencia!$B$2:$Z$640,22,0)</f>
        <v>Ministerio de Economía y Crédito Públicio</v>
      </c>
      <c r="K500" s="9">
        <f>VLOOKUP($A500,referencia!$B$2:$Z$640,23,0)</f>
        <v>0</v>
      </c>
    </row>
    <row r="501" spans="1:11" ht="15.75" customHeight="1">
      <c r="A501" t="s">
        <v>1074</v>
      </c>
      <c r="B501" s="9">
        <f>VLOOKUP($A501,referencia!$B$2:$Z$640,6,0)</f>
        <v>5</v>
      </c>
      <c r="C501" s="9" t="str">
        <f>VLOOKUP($A501,referencia!$B$2:$Z$640,7,0)</f>
        <v>Chubut</v>
      </c>
      <c r="D501" s="9" t="str">
        <f>VLOOKUP($A501,referencia!$B$2:$Z$640,17,0)</f>
        <v>no</v>
      </c>
      <c r="E501" s="9" t="str">
        <f>VLOOKUP($A501,referencia!$B$2:$Z$640,8,0)</f>
        <v>Mariano Arcioni</v>
      </c>
      <c r="F501" s="9" t="str">
        <f>VLOOKUP($A501,referencia!$B$2:$Z$640,11,0)</f>
        <v>Chubut Somos Todos</v>
      </c>
      <c r="G501" s="9" t="str">
        <f>VLOOKUP($A501,referencia!$B$2:$Z$640,10,0)</f>
        <v>Andrés Meiszner</v>
      </c>
      <c r="H501" s="9" t="str">
        <f>VLOOKUP($A501,referencia!$B$2:$Z$640,20,0)</f>
        <v>M</v>
      </c>
      <c r="I501" s="9">
        <f>VLOOKUP($A501,referencia!$B$2:$Z$640,21,0)</f>
        <v>0</v>
      </c>
      <c r="J501" s="9" t="str">
        <f>VLOOKUP($A501,referencia!$B$2:$Z$640,22,0)</f>
        <v>Ministerio de Educación</v>
      </c>
      <c r="K501" s="9">
        <f>VLOOKUP($A501,referencia!$B$2:$Z$640,23,0)</f>
        <v>0</v>
      </c>
    </row>
    <row r="502" spans="1:11" ht="15.75" customHeight="1">
      <c r="A502" t="s">
        <v>1077</v>
      </c>
      <c r="B502" s="9">
        <f>VLOOKUP($A502,referencia!$B$2:$Z$640,6,0)</f>
        <v>5</v>
      </c>
      <c r="C502" s="9" t="str">
        <f>VLOOKUP($A502,referencia!$B$2:$Z$640,7,0)</f>
        <v>Chubut</v>
      </c>
      <c r="D502" s="9" t="str">
        <f>VLOOKUP($A502,referencia!$B$2:$Z$640,17,0)</f>
        <v>no</v>
      </c>
      <c r="E502" s="9" t="str">
        <f>VLOOKUP($A502,referencia!$B$2:$Z$640,8,0)</f>
        <v>Mariano Arcioni</v>
      </c>
      <c r="F502" s="9" t="str">
        <f>VLOOKUP($A502,referencia!$B$2:$Z$640,11,0)</f>
        <v>Alianza Chubut al Frente</v>
      </c>
      <c r="G502" s="9" t="str">
        <f>VLOOKUP($A502,referencia!$B$2:$Z$640,10,0)</f>
        <v>Florencia Perata</v>
      </c>
      <c r="H502" s="9" t="str">
        <f>VLOOKUP($A502,referencia!$B$2:$Z$640,20,0)</f>
        <v>F</v>
      </c>
      <c r="I502" s="9">
        <f>VLOOKUP($A502,referencia!$B$2:$Z$640,21,0)</f>
        <v>1</v>
      </c>
      <c r="J502" s="9" t="str">
        <f>VLOOKUP($A502,referencia!$B$2:$Z$640,22,0)</f>
        <v>Ministerio de Educación</v>
      </c>
      <c r="K502" s="9">
        <f>VLOOKUP($A502,referencia!$B$2:$Z$640,23,0)</f>
        <v>0</v>
      </c>
    </row>
    <row r="503" spans="1:11" ht="15.75" customHeight="1">
      <c r="A503" t="s">
        <v>1078</v>
      </c>
      <c r="B503" s="9">
        <f>VLOOKUP($A503,referencia!$B$2:$Z$640,6,0)</f>
        <v>5</v>
      </c>
      <c r="C503" s="9" t="str">
        <f>VLOOKUP($A503,referencia!$B$2:$Z$640,7,0)</f>
        <v>Chubut</v>
      </c>
      <c r="D503" s="9" t="str">
        <f>VLOOKUP($A503,referencia!$B$2:$Z$640,17,0)</f>
        <v>no</v>
      </c>
      <c r="E503" s="9" t="str">
        <f>VLOOKUP($A503,referencia!$B$2:$Z$640,8,0)</f>
        <v>Mariano Arcioni</v>
      </c>
      <c r="F503" s="9" t="str">
        <f>VLOOKUP($A503,referencia!$B$2:$Z$640,11,0)</f>
        <v>Alianza Chubut al Frente</v>
      </c>
      <c r="G503" s="9" t="str">
        <f>VLOOKUP($A503,referencia!$B$2:$Z$640,10,0)</f>
        <v>José Grazzini</v>
      </c>
      <c r="H503" s="9" t="str">
        <f>VLOOKUP($A503,referencia!$B$2:$Z$640,20,0)</f>
        <v>M</v>
      </c>
      <c r="I503" s="9">
        <f>VLOOKUP($A503,referencia!$B$2:$Z$640,21,0)</f>
        <v>0</v>
      </c>
      <c r="J503" s="9" t="str">
        <f>VLOOKUP($A503,referencia!$B$2:$Z$640,22,0)</f>
        <v>Ministerio de Gobierno y Justicia</v>
      </c>
      <c r="K503" s="9">
        <f>VLOOKUP($A503,referencia!$B$2:$Z$640,23,0)</f>
        <v>0</v>
      </c>
    </row>
    <row r="504" spans="1:11" ht="15.75" customHeight="1">
      <c r="A504" t="s">
        <v>1079</v>
      </c>
      <c r="B504" s="9">
        <f>VLOOKUP($A504,referencia!$B$2:$Z$640,6,0)</f>
        <v>5</v>
      </c>
      <c r="C504" s="9" t="str">
        <f>VLOOKUP($A504,referencia!$B$2:$Z$640,7,0)</f>
        <v>Chubut</v>
      </c>
      <c r="D504" s="9" t="str">
        <f>VLOOKUP($A504,referencia!$B$2:$Z$640,17,0)</f>
        <v>no</v>
      </c>
      <c r="E504" s="9" t="str">
        <f>VLOOKUP($A504,referencia!$B$2:$Z$640,8,0)</f>
        <v>Mariano Arcioni</v>
      </c>
      <c r="F504" s="9" t="str">
        <f>VLOOKUP($A504,referencia!$B$2:$Z$640,11,0)</f>
        <v>Alianza Chubut al Frente</v>
      </c>
      <c r="G504" s="9" t="str">
        <f>VLOOKUP($A504,referencia!$B$2:$Z$640,10,0)</f>
        <v>Martín Cerdá</v>
      </c>
      <c r="H504" s="9" t="str">
        <f>VLOOKUP($A504,referencia!$B$2:$Z$640,20,0)</f>
        <v>M</v>
      </c>
      <c r="I504" s="9">
        <f>VLOOKUP($A504,referencia!$B$2:$Z$640,21,0)</f>
        <v>0</v>
      </c>
      <c r="J504" s="9" t="str">
        <f>VLOOKUP($A504,referencia!$B$2:$Z$640,22,0)</f>
        <v>Ministerio de Hidrocarburos</v>
      </c>
      <c r="K504" s="9">
        <f>VLOOKUP($A504,referencia!$B$2:$Z$640,23,0)</f>
        <v>0</v>
      </c>
    </row>
    <row r="505" spans="1:11" ht="15.75" customHeight="1">
      <c r="A505" t="s">
        <v>1080</v>
      </c>
      <c r="B505" s="9">
        <f>VLOOKUP($A505,referencia!$B$2:$Z$640,6,0)</f>
        <v>5</v>
      </c>
      <c r="C505" s="9" t="str">
        <f>VLOOKUP($A505,referencia!$B$2:$Z$640,7,0)</f>
        <v>Chubut</v>
      </c>
      <c r="D505" s="9" t="str">
        <f>VLOOKUP($A505,referencia!$B$2:$Z$640,17,0)</f>
        <v>no</v>
      </c>
      <c r="E505" s="9" t="str">
        <f>VLOOKUP($A505,referencia!$B$2:$Z$640,8,0)</f>
        <v>Mariano Arcioni</v>
      </c>
      <c r="F505" s="9" t="str">
        <f>VLOOKUP($A505,referencia!$B$2:$Z$640,11,0)</f>
        <v>Alianza Chubut al Frente</v>
      </c>
      <c r="G505" s="9" t="str">
        <f>VLOOKUP($A505,referencia!$B$2:$Z$640,10,0)</f>
        <v>Gustavo Aguilera</v>
      </c>
      <c r="H505" s="9" t="str">
        <f>VLOOKUP($A505,referencia!$B$2:$Z$640,20,0)</f>
        <v>M</v>
      </c>
      <c r="I505" s="9">
        <f>VLOOKUP($A505,referencia!$B$2:$Z$640,21,0)</f>
        <v>0</v>
      </c>
      <c r="J505" s="9" t="str">
        <f>VLOOKUP($A505,referencia!$B$2:$Z$640,22,0)</f>
        <v>Ministerio de Infraestructura, Energía y Producción</v>
      </c>
      <c r="K505" s="9">
        <f>VLOOKUP($A505,referencia!$B$2:$Z$640,23,0)</f>
        <v>0</v>
      </c>
    </row>
    <row r="506" spans="1:11" ht="15.75" customHeight="1">
      <c r="A506" t="s">
        <v>1081</v>
      </c>
      <c r="B506" s="9">
        <f>VLOOKUP($A506,referencia!$B$2:$Z$640,6,0)</f>
        <v>5</v>
      </c>
      <c r="C506" s="9" t="str">
        <f>VLOOKUP($A506,referencia!$B$2:$Z$640,7,0)</f>
        <v>Chubut</v>
      </c>
      <c r="D506" s="9" t="str">
        <f>VLOOKUP($A506,referencia!$B$2:$Z$640,17,0)</f>
        <v>no</v>
      </c>
      <c r="E506" s="9" t="str">
        <f>VLOOKUP($A506,referencia!$B$2:$Z$640,8,0)</f>
        <v>Mariano Arcioni</v>
      </c>
      <c r="F506" s="9" t="str">
        <f>VLOOKUP($A506,referencia!$B$2:$Z$640,11,0)</f>
        <v>Alianza Chubut al Frente</v>
      </c>
      <c r="G506" s="9" t="str">
        <f>VLOOKUP($A506,referencia!$B$2:$Z$640,10,0)</f>
        <v>Gustavo Andrés Hermida</v>
      </c>
      <c r="H506" s="9" t="str">
        <f>VLOOKUP($A506,referencia!$B$2:$Z$640,20,0)</f>
        <v>M</v>
      </c>
      <c r="I506" s="9">
        <f>VLOOKUP($A506,referencia!$B$2:$Z$640,21,0)</f>
        <v>0</v>
      </c>
      <c r="J506" s="9" t="str">
        <f>VLOOKUP($A506,referencia!$B$2:$Z$640,22,0)</f>
        <v>Ministerio de Desarrollo Social, Mujer y Juventud</v>
      </c>
      <c r="K506" s="9">
        <f>VLOOKUP($A506,referencia!$B$2:$Z$640,23,0)</f>
        <v>0</v>
      </c>
    </row>
    <row r="507" spans="1:11" ht="15.75" customHeight="1">
      <c r="A507" t="s">
        <v>1082</v>
      </c>
      <c r="B507" s="9">
        <f>VLOOKUP($A507,referencia!$B$2:$Z$640,6,0)</f>
        <v>5</v>
      </c>
      <c r="C507" s="9" t="str">
        <f>VLOOKUP($A507,referencia!$B$2:$Z$640,7,0)</f>
        <v>Chubut</v>
      </c>
      <c r="D507" s="9" t="str">
        <f>VLOOKUP($A507,referencia!$B$2:$Z$640,17,0)</f>
        <v>no</v>
      </c>
      <c r="E507" s="9" t="str">
        <f>VLOOKUP($A507,referencia!$B$2:$Z$640,8,0)</f>
        <v>Mariano Arcioni</v>
      </c>
      <c r="F507" s="9" t="str">
        <f>VLOOKUP($A507,referencia!$B$2:$Z$640,11,0)</f>
        <v>Alianza Chubut al Frente</v>
      </c>
      <c r="G507" s="9" t="str">
        <f>VLOOKUP($A507,referencia!$B$2:$Z$640,10,0)</f>
        <v>Leandro Cavaco</v>
      </c>
      <c r="H507" s="9" t="str">
        <f>VLOOKUP($A507,referencia!$B$2:$Z$640,20,0)</f>
        <v>M</v>
      </c>
      <c r="I507" s="9">
        <f>VLOOKUP($A507,referencia!$B$2:$Z$640,21,0)</f>
        <v>0</v>
      </c>
      <c r="J507" s="9" t="str">
        <f>VLOOKUP($A507,referencia!$B$2:$Z$640,22,0)</f>
        <v>Ministerio de Agricultura, Ganadería, Industria y Comercio</v>
      </c>
      <c r="K507" s="9">
        <f>VLOOKUP($A507,referencia!$B$2:$Z$640,23,0)</f>
        <v>0</v>
      </c>
    </row>
    <row r="508" spans="1:11" ht="15.75" customHeight="1">
      <c r="A508" t="s">
        <v>1083</v>
      </c>
      <c r="B508" s="9">
        <f>VLOOKUP($A508,referencia!$B$2:$Z$640,6,0)</f>
        <v>5</v>
      </c>
      <c r="C508" s="9" t="str">
        <f>VLOOKUP($A508,referencia!$B$2:$Z$640,7,0)</f>
        <v>Chubut</v>
      </c>
      <c r="D508" s="9" t="str">
        <f>VLOOKUP($A508,referencia!$B$2:$Z$640,17,0)</f>
        <v>no</v>
      </c>
      <c r="E508" s="9" t="str">
        <f>VLOOKUP($A508,referencia!$B$2:$Z$640,8,0)</f>
        <v>Mariano Arcioni</v>
      </c>
      <c r="F508" s="9" t="str">
        <f>VLOOKUP($A508,referencia!$B$2:$Z$640,11,0)</f>
        <v>Alianza Chubut al Frente</v>
      </c>
      <c r="G508" s="9" t="str">
        <f>VLOOKUP($A508,referencia!$B$2:$Z$640,10,0)</f>
        <v>Fabián Puratich</v>
      </c>
      <c r="H508" s="9" t="str">
        <f>VLOOKUP($A508,referencia!$B$2:$Z$640,20,0)</f>
        <v>M</v>
      </c>
      <c r="I508" s="9">
        <f>VLOOKUP($A508,referencia!$B$2:$Z$640,21,0)</f>
        <v>0</v>
      </c>
      <c r="J508" s="9" t="str">
        <f>VLOOKUP($A508,referencia!$B$2:$Z$640,22,0)</f>
        <v>Ministerio de Salud</v>
      </c>
      <c r="K508" s="9">
        <f>VLOOKUP($A508,referencia!$B$2:$Z$640,23,0)</f>
        <v>0</v>
      </c>
    </row>
    <row r="509" spans="1:11" ht="15.75" customHeight="1">
      <c r="A509" t="s">
        <v>1084</v>
      </c>
      <c r="B509" s="9">
        <f>VLOOKUP($A509,referencia!$B$2:$Z$640,6,0)</f>
        <v>5</v>
      </c>
      <c r="C509" s="9" t="str">
        <f>VLOOKUP($A509,referencia!$B$2:$Z$640,7,0)</f>
        <v>Chubut</v>
      </c>
      <c r="D509" s="9" t="str">
        <f>VLOOKUP($A509,referencia!$B$2:$Z$640,17,0)</f>
        <v>no</v>
      </c>
      <c r="E509" s="9" t="str">
        <f>VLOOKUP($A509,referencia!$B$2:$Z$640,8,0)</f>
        <v>Mariano Arcioni</v>
      </c>
      <c r="F509" s="9" t="str">
        <f>VLOOKUP($A509,referencia!$B$2:$Z$640,11,0)</f>
        <v>Alianza Chubut al Frente</v>
      </c>
      <c r="G509" s="9" t="str">
        <f>VLOOKUP($A509,referencia!$B$2:$Z$640,10,0)</f>
        <v>Néstor Raúl García</v>
      </c>
      <c r="H509" s="9" t="str">
        <f>VLOOKUP($A509,referencia!$B$2:$Z$640,20,0)</f>
        <v>M</v>
      </c>
      <c r="I509" s="9">
        <f>VLOOKUP($A509,referencia!$B$2:$Z$640,21,0)</f>
        <v>0</v>
      </c>
      <c r="J509" s="9" t="str">
        <f>VLOOKUP($A509,referencia!$B$2:$Z$640,22,0)</f>
        <v>Ministerio de Turismo y Áreas Protegidas</v>
      </c>
      <c r="K509" s="9">
        <f>VLOOKUP($A509,referencia!$B$2:$Z$640,23,0)</f>
        <v>0</v>
      </c>
    </row>
    <row r="510" spans="1:11" ht="15.75" customHeight="1">
      <c r="A510" t="s">
        <v>2667</v>
      </c>
      <c r="B510" s="9">
        <f>VLOOKUP($A510,referencia!$A$2:$Z$640,7,0)</f>
        <v>5</v>
      </c>
      <c r="C510" s="9" t="str">
        <f>VLOOKUP($A510,referencia!$A$2:$Z$640,8,0)</f>
        <v>Chubut</v>
      </c>
      <c r="D510" s="9" t="str">
        <f>VLOOKUP($A510,referencia!$A$2:$Z$640,19,0)</f>
        <v>no</v>
      </c>
      <c r="E510" s="9" t="str">
        <f>VLOOKUP($A510,referencia!$A$2:$Z$640,9,0)</f>
        <v>Mario Das Neves</v>
      </c>
      <c r="F510" s="9" t="str">
        <f>VLOOKUP($A510,referencia!$A$2:$Z$640,12,0)</f>
        <v>Chubut Somos Todos</v>
      </c>
      <c r="G510" s="9" t="str">
        <f>VLOOKUP($A510,referencia!$A$2:$Z$640,11,0)</f>
        <v>Víctor Cisterna</v>
      </c>
      <c r="H510" s="9" t="str">
        <f>VLOOKUP($A510,referencia!$A$2:$Z$640,21,0)</f>
        <v>M</v>
      </c>
      <c r="I510" s="9">
        <f>VLOOKUP($A510,referencia!$A$2:$Z$640,22,0)</f>
        <v>0</v>
      </c>
      <c r="J510" s="9" t="str">
        <f>VLOOKUP($A510,referencia!$A$2:$Z$640,23,0)</f>
        <v>Ministerio de Coordinación de Gabinete</v>
      </c>
      <c r="K510" s="9">
        <f>VLOOKUP($A510,referencia!$A$2:$Z$640,24,0)</f>
        <v>1</v>
      </c>
    </row>
    <row r="511" spans="1:11" ht="15.75" customHeight="1">
      <c r="A511" t="s">
        <v>2668</v>
      </c>
      <c r="B511" s="9">
        <f>VLOOKUP($A511,referencia!$A$2:$Z$640,7,0)</f>
        <v>5</v>
      </c>
      <c r="C511" s="9" t="str">
        <f>VLOOKUP($A511,referencia!$A$2:$Z$640,8,0)</f>
        <v>Chubut</v>
      </c>
      <c r="D511" s="9" t="str">
        <f>VLOOKUP($A511,referencia!$A$2:$Z$640,19,0)</f>
        <v>no</v>
      </c>
      <c r="E511" s="9" t="str">
        <f>VLOOKUP($A511,referencia!$A$2:$Z$640,9,0)</f>
        <v>Mario Das Neves</v>
      </c>
      <c r="F511" s="9" t="str">
        <f>VLOOKUP($A511,referencia!$A$2:$Z$640,12,0)</f>
        <v>Chubut Somos Todos</v>
      </c>
      <c r="G511" s="9" t="str">
        <f>VLOOKUP($A511,referencia!$A$2:$Z$640,11,0)</f>
        <v>Rafael Williams</v>
      </c>
      <c r="H511" s="9" t="str">
        <f>VLOOKUP($A511,referencia!$A$2:$Z$640,21,0)</f>
        <v>M</v>
      </c>
      <c r="I511" s="9">
        <f>VLOOKUP($A511,referencia!$A$2:$Z$640,22,0)</f>
        <v>0</v>
      </c>
      <c r="J511" s="9" t="str">
        <f>VLOOKUP($A511,referencia!$A$2:$Z$640,23,0)</f>
        <v>Ministerio de Gobierno</v>
      </c>
      <c r="K511" s="9">
        <f>VLOOKUP($A511,referencia!$A$2:$Z$640,24,0)</f>
        <v>1</v>
      </c>
    </row>
    <row r="512" spans="1:11" ht="15.75" customHeight="1">
      <c r="A512" t="s">
        <v>2669</v>
      </c>
      <c r="B512" s="9">
        <f>VLOOKUP($A512,referencia!$A$2:$Z$640,7,0)</f>
        <v>5</v>
      </c>
      <c r="C512" s="9" t="str">
        <f>VLOOKUP($A512,referencia!$A$2:$Z$640,8,0)</f>
        <v>Chubut</v>
      </c>
      <c r="D512" s="9" t="str">
        <f>VLOOKUP($A512,referencia!$A$2:$Z$640,19,0)</f>
        <v>no</v>
      </c>
      <c r="E512" s="9" t="str">
        <f>VLOOKUP($A512,referencia!$A$2:$Z$640,9,0)</f>
        <v>Mario Das Neves</v>
      </c>
      <c r="F512" s="9" t="str">
        <f>VLOOKUP($A512,referencia!$A$2:$Z$640,12,0)</f>
        <v>Chubut Somos Todos</v>
      </c>
      <c r="G512" s="9" t="str">
        <f>VLOOKUP($A512,referencia!$A$2:$Z$640,11,0)</f>
        <v>Pablo Oca</v>
      </c>
      <c r="H512" s="9" t="str">
        <f>VLOOKUP($A512,referencia!$A$2:$Z$640,21,0)</f>
        <v>M</v>
      </c>
      <c r="I512" s="9">
        <f>VLOOKUP($A512,referencia!$A$2:$Z$640,22,0)</f>
        <v>0</v>
      </c>
      <c r="J512" s="9" t="str">
        <f>VLOOKUP($A512,referencia!$A$2:$Z$640,23,0)</f>
        <v>Ministerio de Hacienda y Crédito Público</v>
      </c>
      <c r="K512" s="9">
        <f>VLOOKUP($A512,referencia!$A$2:$Z$640,24,0)</f>
        <v>0</v>
      </c>
    </row>
    <row r="513" spans="1:11" ht="15.75" customHeight="1">
      <c r="A513" t="s">
        <v>2143</v>
      </c>
      <c r="B513" s="9">
        <f>VLOOKUP($A513,referencia!$A$2:$Z$640,7,0)</f>
        <v>5</v>
      </c>
      <c r="C513" s="9" t="str">
        <f>VLOOKUP($A513,referencia!$A$2:$Z$640,8,0)</f>
        <v>Chubut</v>
      </c>
      <c r="D513" s="9" t="str">
        <f>VLOOKUP($A513,referencia!$A$2:$Z$640,19,0)</f>
        <v>no</v>
      </c>
      <c r="E513" s="9" t="str">
        <f>VLOOKUP($A513,referencia!$A$2:$Z$640,9,0)</f>
        <v>Mario Das Neves</v>
      </c>
      <c r="F513" s="9" t="str">
        <f>VLOOKUP($A513,referencia!$A$2:$Z$640,12,0)</f>
        <v>Chubut Somos Todos</v>
      </c>
      <c r="G513" s="9" t="str">
        <f>VLOOKUP($A513,referencia!$A$2:$Z$640,11,0)</f>
        <v>Fernando Menchi</v>
      </c>
      <c r="H513" s="9" t="str">
        <f>VLOOKUP($A513,referencia!$A$2:$Z$640,21,0)</f>
        <v>M</v>
      </c>
      <c r="I513" s="9">
        <f>VLOOKUP($A513,referencia!$A$2:$Z$640,22,0)</f>
        <v>0</v>
      </c>
      <c r="J513" s="9" t="str">
        <f>VLOOKUP($A513,referencia!$A$2:$Z$640,23,0)</f>
        <v>Ministerio de Educación</v>
      </c>
      <c r="K513" s="9">
        <f>VLOOKUP($A513,referencia!$A$2:$Z$640,24,0)</f>
        <v>1</v>
      </c>
    </row>
    <row r="514" spans="1:11" ht="15.75" customHeight="1">
      <c r="A514" t="s">
        <v>2144</v>
      </c>
      <c r="B514" s="9">
        <f>VLOOKUP($A514,referencia!$A$2:$Z$640,7,0)</f>
        <v>5</v>
      </c>
      <c r="C514" s="9" t="str">
        <f>VLOOKUP($A514,referencia!$A$2:$Z$640,8,0)</f>
        <v>Chubut</v>
      </c>
      <c r="D514" s="9" t="str">
        <f>VLOOKUP($A514,referencia!$A$2:$Z$640,19,0)</f>
        <v>no</v>
      </c>
      <c r="E514" s="9" t="str">
        <f>VLOOKUP($A514,referencia!$A$2:$Z$640,9,0)</f>
        <v>Mario Das Neves</v>
      </c>
      <c r="F514" s="9" t="str">
        <f>VLOOKUP($A514,referencia!$A$2:$Z$640,12,0)</f>
        <v>Chubut Somos Todos</v>
      </c>
      <c r="G514" s="9" t="str">
        <f>VLOOKUP($A514,referencia!$A$2:$Z$640,11,0)</f>
        <v>Hernán Alonso</v>
      </c>
      <c r="H514" s="9" t="str">
        <f>VLOOKUP($A514,referencia!$A$2:$Z$640,21,0)</f>
        <v>M</v>
      </c>
      <c r="I514" s="9">
        <f>VLOOKUP($A514,referencia!$A$2:$Z$640,22,0)</f>
        <v>0</v>
      </c>
      <c r="J514" s="9" t="str">
        <f>VLOOKUP($A514,referencia!$A$2:$Z$640,23,0)</f>
        <v>Ministerio de la Producción</v>
      </c>
      <c r="K514" s="9">
        <f>VLOOKUP($A514,referencia!$A$2:$Z$640,24,0)</f>
        <v>1</v>
      </c>
    </row>
    <row r="515" spans="1:11" ht="15.75" customHeight="1">
      <c r="A515" t="s">
        <v>2670</v>
      </c>
      <c r="B515" s="9">
        <f>VLOOKUP($A515,referencia!$A$2:$Z$640,7,0)</f>
        <v>5</v>
      </c>
      <c r="C515" s="9" t="str">
        <f>VLOOKUP($A515,referencia!$A$2:$Z$640,8,0)</f>
        <v>Chubut</v>
      </c>
      <c r="D515" s="9" t="str">
        <f>VLOOKUP($A515,referencia!$A$2:$Z$640,19,0)</f>
        <v>no</v>
      </c>
      <c r="E515" s="9" t="str">
        <f>VLOOKUP($A515,referencia!$A$2:$Z$640,9,0)</f>
        <v>Mario Das Neves</v>
      </c>
      <c r="F515" s="9" t="str">
        <f>VLOOKUP($A515,referencia!$A$2:$Z$640,12,0)</f>
        <v>Chubut Somos Todos</v>
      </c>
      <c r="G515" s="9" t="str">
        <f>VLOOKUP($A515,referencia!$A$2:$Z$640,11,0)</f>
        <v>Leticia Huichaqueo</v>
      </c>
      <c r="H515" s="9" t="str">
        <f>VLOOKUP($A515,referencia!$A$2:$Z$640,21,0)</f>
        <v>F</v>
      </c>
      <c r="I515" s="9">
        <f>VLOOKUP($A515,referencia!$A$2:$Z$640,22,0)</f>
        <v>1</v>
      </c>
      <c r="J515" s="9" t="str">
        <f>VLOOKUP($A515,referencia!$A$2:$Z$640,23,0)</f>
        <v>Ministerio de la Familia y Promoción Social</v>
      </c>
      <c r="K515" s="9">
        <f>VLOOKUP($A515,referencia!$A$2:$Z$640,24,0)</f>
        <v>0</v>
      </c>
    </row>
    <row r="516" spans="1:11" ht="15.75" customHeight="1">
      <c r="A516" t="s">
        <v>2671</v>
      </c>
      <c r="B516" s="9">
        <f>VLOOKUP($A516,referencia!$A$2:$Z$640,7,0)</f>
        <v>5</v>
      </c>
      <c r="C516" s="9" t="str">
        <f>VLOOKUP($A516,referencia!$A$2:$Z$640,8,0)</f>
        <v>Chubut</v>
      </c>
      <c r="D516" s="9" t="str">
        <f>VLOOKUP($A516,referencia!$A$2:$Z$640,19,0)</f>
        <v>no</v>
      </c>
      <c r="E516" s="9" t="str">
        <f>VLOOKUP($A516,referencia!$A$2:$Z$640,9,0)</f>
        <v>Mario Das Neves</v>
      </c>
      <c r="F516" s="9" t="str">
        <f>VLOOKUP($A516,referencia!$A$2:$Z$640,12,0)</f>
        <v>Chubut Somos Todos</v>
      </c>
      <c r="G516" s="9" t="str">
        <f>VLOOKUP($A516,referencia!$A$2:$Z$640,11,0)</f>
        <v>Ignacio Agulleiro</v>
      </c>
      <c r="H516" s="9" t="str">
        <f>VLOOKUP($A516,referencia!$A$2:$Z$640,21,0)</f>
        <v>M</v>
      </c>
      <c r="I516" s="9">
        <f>VLOOKUP($A516,referencia!$A$2:$Z$640,22,0)</f>
        <v>0</v>
      </c>
      <c r="J516" s="9" t="str">
        <f>VLOOKUP($A516,referencia!$A$2:$Z$640,23,0)</f>
        <v>Ministerio de Ambiente y Control de Desarrollo Sustentable</v>
      </c>
      <c r="K516" s="9">
        <f>VLOOKUP($A516,referencia!$A$2:$Z$640,24,0)</f>
        <v>0</v>
      </c>
    </row>
    <row r="517" spans="1:11" ht="15.75" customHeight="1">
      <c r="A517" t="s">
        <v>2437</v>
      </c>
      <c r="B517" s="9">
        <f>VLOOKUP($A517,referencia!$A$2:$Z$640,7,0)</f>
        <v>5</v>
      </c>
      <c r="C517" s="9" t="str">
        <f>VLOOKUP($A517,referencia!$A$2:$Z$640,8,0)</f>
        <v>Chubut</v>
      </c>
      <c r="D517" s="9" t="str">
        <f>VLOOKUP($A517,referencia!$A$2:$Z$640,19,0)</f>
        <v>no</v>
      </c>
      <c r="E517" s="9" t="str">
        <f>VLOOKUP($A517,referencia!$A$2:$Z$640,9,0)</f>
        <v>Mario Das Neves</v>
      </c>
      <c r="F517" s="9" t="str">
        <f>VLOOKUP($A517,referencia!$A$2:$Z$640,12,0)</f>
        <v>Chubut Somos Todos</v>
      </c>
      <c r="G517" s="9" t="str">
        <f>VLOOKUP($A517,referencia!$A$2:$Z$640,11,0)</f>
        <v>Leandro González</v>
      </c>
      <c r="H517" s="9" t="str">
        <f>VLOOKUP($A517,referencia!$A$2:$Z$640,21,0)</f>
        <v>M</v>
      </c>
      <c r="I517" s="9">
        <f>VLOOKUP($A517,referencia!$A$2:$Z$640,22,0)</f>
        <v>0</v>
      </c>
      <c r="J517" s="9" t="str">
        <f>VLOOKUP($A517,referencia!$A$2:$Z$640,23,0)</f>
        <v>Ministerio de Salud</v>
      </c>
      <c r="K517" s="9">
        <f>VLOOKUP($A517,referencia!$A$2:$Z$640,24,0)</f>
        <v>1</v>
      </c>
    </row>
    <row r="518" spans="1:11" ht="15.75" customHeight="1">
      <c r="A518" t="s">
        <v>2672</v>
      </c>
      <c r="B518" s="9">
        <f>VLOOKUP($A518,referencia!$A$2:$Z$640,7,0)</f>
        <v>5</v>
      </c>
      <c r="C518" s="9" t="str">
        <f>VLOOKUP($A518,referencia!$A$2:$Z$640,8,0)</f>
        <v>Chubut</v>
      </c>
      <c r="D518" s="9" t="str">
        <f>VLOOKUP($A518,referencia!$A$2:$Z$640,19,0)</f>
        <v>no</v>
      </c>
      <c r="E518" s="9" t="str">
        <f>VLOOKUP($A518,referencia!$A$2:$Z$640,9,0)</f>
        <v>Mario Das Neves</v>
      </c>
      <c r="F518" s="9" t="str">
        <f>VLOOKUP($A518,referencia!$A$2:$Z$640,12,0)</f>
        <v>Chubut Somos Todos</v>
      </c>
      <c r="G518" s="9" t="str">
        <f>VLOOKUP($A518,referencia!$A$2:$Z$640,11,0)</f>
        <v>Sergio Bohe</v>
      </c>
      <c r="H518" s="9" t="str">
        <f>VLOOKUP($A518,referencia!$A$2:$Z$640,21,0)</f>
        <v>M</v>
      </c>
      <c r="I518" s="9">
        <f>VLOOKUP($A518,referencia!$A$2:$Z$640,22,0)</f>
        <v>0</v>
      </c>
      <c r="J518" s="9" t="str">
        <f>VLOOKUP($A518,referencia!$A$2:$Z$640,23,0)</f>
        <v>Ministerio de Hidrocarburos</v>
      </c>
      <c r="K518" s="9">
        <f>VLOOKUP($A518,referencia!$A$2:$Z$640,24,0)</f>
        <v>0</v>
      </c>
    </row>
    <row r="519" spans="1:11" ht="15.75" customHeight="1">
      <c r="A519" t="s">
        <v>2673</v>
      </c>
      <c r="B519" s="9">
        <f>VLOOKUP($A519,referencia!$A$2:$Z$640,7,0)</f>
        <v>5</v>
      </c>
      <c r="C519" s="9" t="str">
        <f>VLOOKUP($A519,referencia!$A$2:$Z$640,8,0)</f>
        <v>Chubut</v>
      </c>
      <c r="D519" s="9" t="str">
        <f>VLOOKUP($A519,referencia!$A$2:$Z$640,19,0)</f>
        <v>no</v>
      </c>
      <c r="E519" s="9" t="str">
        <f>VLOOKUP($A519,referencia!$A$2:$Z$640,9,0)</f>
        <v>Mario Das Neves</v>
      </c>
      <c r="F519" s="9" t="str">
        <f>VLOOKUP($A519,referencia!$A$2:$Z$640,12,0)</f>
        <v>Chubut Somos Todos</v>
      </c>
      <c r="G519" s="9" t="str">
        <f>VLOOKUP($A519,referencia!$A$2:$Z$640,11,0)</f>
        <v>Cecilia Torrejón</v>
      </c>
      <c r="H519" s="9" t="str">
        <f>VLOOKUP($A519,referencia!$A$2:$Z$640,21,0)</f>
        <v>F</v>
      </c>
      <c r="I519" s="9">
        <f>VLOOKUP($A519,referencia!$A$2:$Z$640,22,0)</f>
        <v>1</v>
      </c>
      <c r="J519" s="9" t="str">
        <f>VLOOKUP($A519,referencia!$A$2:$Z$640,23,0)</f>
        <v>Ministerio de Turismo</v>
      </c>
      <c r="K519" s="9">
        <f>VLOOKUP($A519,referencia!$A$2:$Z$640,24,0)</f>
        <v>0</v>
      </c>
    </row>
    <row r="520" spans="1:11" ht="15.75" customHeight="1">
      <c r="A520" t="s">
        <v>2674</v>
      </c>
      <c r="B520" s="9">
        <f>VLOOKUP($A520,referencia!$A$2:$Z$640,7,0)</f>
        <v>5</v>
      </c>
      <c r="C520" s="9" t="str">
        <f>VLOOKUP($A520,referencia!$A$2:$Z$640,8,0)</f>
        <v>Chubut</v>
      </c>
      <c r="D520" s="9" t="str">
        <f>VLOOKUP($A520,referencia!$A$2:$Z$640,19,0)</f>
        <v>no</v>
      </c>
      <c r="E520" s="9" t="str">
        <f>VLOOKUP($A520,referencia!$A$2:$Z$640,9,0)</f>
        <v>Mario Das Neves</v>
      </c>
      <c r="F520" s="9" t="str">
        <f>VLOOKUP($A520,referencia!$A$2:$Z$640,12,0)</f>
        <v>Chubut Somos Todos</v>
      </c>
      <c r="G520" s="9" t="str">
        <f>VLOOKUP($A520,referencia!$A$2:$Z$640,11,0)</f>
        <v>Alejandro Pagani</v>
      </c>
      <c r="H520" s="9" t="str">
        <f>VLOOKUP($A520,referencia!$A$2:$Z$640,21,0)</f>
        <v>M</v>
      </c>
      <c r="I520" s="9">
        <f>VLOOKUP($A520,referencia!$A$2:$Z$640,22,0)</f>
        <v>0</v>
      </c>
      <c r="J520" s="9" t="str">
        <f>VLOOKUP($A520,referencia!$A$2:$Z$640,23,0)</f>
        <v>Ministerio de Infraestructura, Planeamiento y Servicios Públicos</v>
      </c>
      <c r="K520" s="9">
        <f>VLOOKUP($A520,referencia!$A$2:$Z$640,24,0)</f>
        <v>0</v>
      </c>
    </row>
    <row r="521" spans="1:11" ht="15.75" customHeight="1">
      <c r="A521" t="s">
        <v>1065</v>
      </c>
      <c r="B521" s="9">
        <f>VLOOKUP($A521,referencia!$A$2:$Z$640,7,0)</f>
        <v>5</v>
      </c>
      <c r="C521" s="9" t="str">
        <f>VLOOKUP($A521,referencia!$A$2:$Z$640,8,0)</f>
        <v>Chubut</v>
      </c>
      <c r="D521" s="9" t="str">
        <f>VLOOKUP($A521,referencia!$A$2:$Z$640,19,0)</f>
        <v>no</v>
      </c>
      <c r="E521" s="9" t="str">
        <f>VLOOKUP($A521,referencia!$A$2:$Z$640,9,0)</f>
        <v>Mario Das Neves</v>
      </c>
      <c r="F521" s="9" t="str">
        <f>VLOOKUP($A521,referencia!$A$2:$Z$640,12,0)</f>
        <v>Chubut Somos Todos</v>
      </c>
      <c r="G521" s="9" t="str">
        <f>VLOOKUP($A521,referencia!$A$2:$Z$640,11,0)</f>
        <v>Pablo Durán</v>
      </c>
      <c r="H521" s="9" t="str">
        <f>VLOOKUP($A521,referencia!$A$2:$Z$640,21,0)</f>
        <v>M</v>
      </c>
      <c r="I521" s="9">
        <f>VLOOKUP($A521,referencia!$A$2:$Z$640,22,0)</f>
        <v>0</v>
      </c>
      <c r="J521" s="9" t="str">
        <f>VLOOKUP($A521,referencia!$A$2:$Z$640,23,0)</f>
        <v>Secretaría General de Gobierno</v>
      </c>
      <c r="K521" s="9">
        <f>VLOOKUP($A521,referencia!$A$2:$Z$640,24,0)</f>
        <v>0</v>
      </c>
    </row>
    <row r="522" spans="1:11" ht="15.75" customHeight="1">
      <c r="A522" t="s">
        <v>1063</v>
      </c>
      <c r="B522" s="9">
        <f>VLOOKUP($A522,referencia!$A$2:$Z$640,7,0)</f>
        <v>5</v>
      </c>
      <c r="C522" s="9" t="str">
        <f>VLOOKUP($A522,referencia!$A$2:$Z$640,8,0)</f>
        <v>Chubut</v>
      </c>
      <c r="D522" s="9" t="str">
        <f>VLOOKUP($A522,referencia!$A$2:$Z$640,19,0)</f>
        <v>no</v>
      </c>
      <c r="E522" s="9" t="str">
        <f>VLOOKUP($A522,referencia!$A$2:$Z$640,9,0)</f>
        <v>Mario Das Neves</v>
      </c>
      <c r="F522" s="9" t="str">
        <f>VLOOKUP($A522,referencia!$A$2:$Z$640,12,0)</f>
        <v>Chubut Somos Todos</v>
      </c>
      <c r="G522" s="9" t="str">
        <f>VLOOKUP($A522,referencia!$A$2:$Z$640,11,0)</f>
        <v>Alberto Gilardino</v>
      </c>
      <c r="H522" s="9" t="str">
        <f>VLOOKUP($A522,referencia!$A$2:$Z$640,21,0)</f>
        <v>M</v>
      </c>
      <c r="I522" s="9">
        <f>VLOOKUP($A522,referencia!$A$2:$Z$640,22,0)</f>
        <v>0</v>
      </c>
      <c r="J522" s="9" t="str">
        <f>VLOOKUP($A522,referencia!$A$2:$Z$640,23,0)</f>
        <v>Ministerio de Coordinación de Gabinete</v>
      </c>
      <c r="K522" s="9">
        <f>VLOOKUP($A522,referencia!$A$2:$Z$640,24,0)</f>
        <v>1</v>
      </c>
    </row>
    <row r="523" spans="1:11" ht="15.75" customHeight="1">
      <c r="A523" t="s">
        <v>1064</v>
      </c>
      <c r="B523" s="9">
        <f>VLOOKUP($A523,referencia!$A$2:$Z$640,7,0)</f>
        <v>5</v>
      </c>
      <c r="C523" s="9" t="str">
        <f>VLOOKUP($A523,referencia!$A$2:$Z$640,8,0)</f>
        <v>Chubut</v>
      </c>
      <c r="D523" s="9" t="str">
        <f>VLOOKUP($A523,referencia!$A$2:$Z$640,19,0)</f>
        <v>no</v>
      </c>
      <c r="E523" s="9" t="str">
        <f>VLOOKUP($A523,referencia!$A$2:$Z$640,9,0)</f>
        <v>Mario Das Neves</v>
      </c>
      <c r="F523" s="9" t="str">
        <f>VLOOKUP($A523,referencia!$A$2:$Z$640,12,0)</f>
        <v>Chubut Somos Todos</v>
      </c>
      <c r="G523" s="9" t="str">
        <f>VLOOKUP($A523,referencia!$A$2:$Z$640,11,0)</f>
        <v>Jerónimo García</v>
      </c>
      <c r="H523" s="9" t="str">
        <f>VLOOKUP($A523,referencia!$A$2:$Z$640,21,0)</f>
        <v>M</v>
      </c>
      <c r="I523" s="9">
        <f>VLOOKUP($A523,referencia!$A$2:$Z$640,22,0)</f>
        <v>0</v>
      </c>
      <c r="J523" s="9" t="str">
        <f>VLOOKUP($A523,referencia!$A$2:$Z$640,23,0)</f>
        <v>Ministerio de Coordinación de Gabinete</v>
      </c>
      <c r="K523" s="9">
        <f>VLOOKUP($A523,referencia!$A$2:$Z$640,24,0)</f>
        <v>0</v>
      </c>
    </row>
    <row r="524" spans="1:11" ht="15.75" customHeight="1">
      <c r="A524" t="s">
        <v>1065</v>
      </c>
      <c r="B524" s="9">
        <f>VLOOKUP($A524,referencia!$A$2:$Z$640,7,0)</f>
        <v>5</v>
      </c>
      <c r="C524" s="9" t="str">
        <f>VLOOKUP($A524,referencia!$A$2:$Z$640,8,0)</f>
        <v>Chubut</v>
      </c>
      <c r="D524" s="9" t="str">
        <f>VLOOKUP($A524,referencia!$A$2:$Z$640,19,0)</f>
        <v>no</v>
      </c>
      <c r="E524" s="9" t="str">
        <f>VLOOKUP($A524,referencia!$A$2:$Z$640,9,0)</f>
        <v>Mario Das Neves</v>
      </c>
      <c r="F524" s="9" t="str">
        <f>VLOOKUP($A524,referencia!$A$2:$Z$640,12,0)</f>
        <v>Chubut Somos Todos</v>
      </c>
      <c r="G524" s="9" t="str">
        <f>VLOOKUP($A524,referencia!$A$2:$Z$640,11,0)</f>
        <v>Pablo Durán</v>
      </c>
      <c r="H524" s="9" t="str">
        <f>VLOOKUP($A524,referencia!$A$2:$Z$640,21,0)</f>
        <v>M</v>
      </c>
      <c r="I524" s="9">
        <f>VLOOKUP($A524,referencia!$A$2:$Z$640,22,0)</f>
        <v>0</v>
      </c>
      <c r="J524" s="9" t="str">
        <f>VLOOKUP($A524,referencia!$A$2:$Z$640,23,0)</f>
        <v>Secretaría General de Gobierno</v>
      </c>
      <c r="K524" s="9">
        <f>VLOOKUP($A524,referencia!$A$2:$Z$640,24,0)</f>
        <v>0</v>
      </c>
    </row>
    <row r="525" spans="1:11" ht="15.75" customHeight="1">
      <c r="A525" t="s">
        <v>1066</v>
      </c>
      <c r="B525" s="9">
        <f>VLOOKUP($A525,referencia!$A$2:$Z$640,7,0)</f>
        <v>5</v>
      </c>
      <c r="C525" s="9" t="str">
        <f>VLOOKUP($A525,referencia!$A$2:$Z$640,8,0)</f>
        <v>Chubut</v>
      </c>
      <c r="D525" s="9" t="str">
        <f>VLOOKUP($A525,referencia!$A$2:$Z$640,19,0)</f>
        <v>no</v>
      </c>
      <c r="E525" s="9" t="str">
        <f>VLOOKUP($A525,referencia!$A$2:$Z$640,9,0)</f>
        <v>Mario Das Neves</v>
      </c>
      <c r="F525" s="9" t="str">
        <f>VLOOKUP($A525,referencia!$A$2:$Z$640,12,0)</f>
        <v>Chubut Somos Todos</v>
      </c>
      <c r="G525" s="9" t="str">
        <f>VLOOKUP($A525,referencia!$A$2:$Z$640,11,0)</f>
        <v>Pablo Mamet</v>
      </c>
      <c r="H525" s="9" t="str">
        <f>VLOOKUP($A525,referencia!$A$2:$Z$640,21,0)</f>
        <v>M</v>
      </c>
      <c r="I525" s="9">
        <f>VLOOKUP($A525,referencia!$A$2:$Z$640,22,0)</f>
        <v>0</v>
      </c>
      <c r="J525" s="9" t="str">
        <f>VLOOKUP($A525,referencia!$A$2:$Z$640,23,0)</f>
        <v>Ministerio de Producción</v>
      </c>
      <c r="K525" s="9">
        <f>VLOOKUP($A525,referencia!$A$2:$Z$640,24,0)</f>
        <v>0</v>
      </c>
    </row>
    <row r="526" spans="1:11" ht="15.75" customHeight="1">
      <c r="A526" t="s">
        <v>1067</v>
      </c>
      <c r="B526" s="9">
        <f>VLOOKUP($A526,referencia!$A$2:$Z$640,7,0)</f>
        <v>5</v>
      </c>
      <c r="C526" s="9" t="str">
        <f>VLOOKUP($A526,referencia!$A$2:$Z$640,8,0)</f>
        <v>Chubut</v>
      </c>
      <c r="D526" s="9" t="str">
        <f>VLOOKUP($A526,referencia!$A$2:$Z$640,19,0)</f>
        <v>no</v>
      </c>
      <c r="E526" s="9" t="str">
        <f>VLOOKUP($A526,referencia!$A$2:$Z$640,9,0)</f>
        <v>Mariano Arcioni</v>
      </c>
      <c r="F526" s="9" t="str">
        <f>VLOOKUP($A526,referencia!$A$2:$Z$640,12,0)</f>
        <v>Chubut Somos Todos</v>
      </c>
      <c r="G526" s="9" t="str">
        <f>VLOOKUP($A526,referencia!$A$2:$Z$640,11,0)</f>
        <v>Marcial Paz</v>
      </c>
      <c r="H526" s="9" t="str">
        <f>VLOOKUP($A526,referencia!$A$2:$Z$640,21,0)</f>
        <v>M</v>
      </c>
      <c r="I526" s="9">
        <f>VLOOKUP($A526,referencia!$A$2:$Z$640,22,0)</f>
        <v>0</v>
      </c>
      <c r="J526" s="9" t="str">
        <f>VLOOKUP($A526,referencia!$A$2:$Z$640,23,0)</f>
        <v>Ministerio de Gobierno</v>
      </c>
      <c r="K526" s="9">
        <f>VLOOKUP($A526,referencia!$A$2:$Z$640,24,0)</f>
        <v>1</v>
      </c>
    </row>
    <row r="527" spans="1:11" ht="15.75" customHeight="1">
      <c r="A527" t="s">
        <v>1068</v>
      </c>
      <c r="B527" s="9">
        <f>VLOOKUP($A527,referencia!$A$2:$Z$640,7,0)</f>
        <v>5</v>
      </c>
      <c r="C527" s="9" t="str">
        <f>VLOOKUP($A527,referencia!$A$2:$Z$640,8,0)</f>
        <v>Chubut</v>
      </c>
      <c r="D527" s="9" t="str">
        <f>VLOOKUP($A527,referencia!$A$2:$Z$640,19,0)</f>
        <v>no</v>
      </c>
      <c r="E527" s="9" t="str">
        <f>VLOOKUP($A527,referencia!$A$2:$Z$640,9,0)</f>
        <v>Mariano Arcioni</v>
      </c>
      <c r="F527" s="9" t="str">
        <f>VLOOKUP($A527,referencia!$A$2:$Z$640,12,0)</f>
        <v>Chubut Somos Todos</v>
      </c>
      <c r="G527" s="9" t="str">
        <f>VLOOKUP($A527,referencia!$A$2:$Z$640,11,0)</f>
        <v>Leonardo De Bella</v>
      </c>
      <c r="H527" s="9" t="str">
        <f>VLOOKUP($A527,referencia!$A$2:$Z$640,21,0)</f>
        <v>M</v>
      </c>
      <c r="I527" s="9">
        <f>VLOOKUP($A527,referencia!$A$2:$Z$640,22,0)</f>
        <v>0</v>
      </c>
      <c r="J527" s="9" t="str">
        <f>VLOOKUP($A527,referencia!$A$2:$Z$640,23,0)</f>
        <v>Ministerio de Educación</v>
      </c>
      <c r="K527" s="9">
        <f>VLOOKUP($A527,referencia!$A$2:$Z$640,24,0)</f>
        <v>1</v>
      </c>
    </row>
    <row r="528" spans="1:11" ht="15.75" customHeight="1">
      <c r="A528" t="s">
        <v>1069</v>
      </c>
      <c r="B528" s="9">
        <f>VLOOKUP($A528,referencia!$A$2:$Z$640,7,0)</f>
        <v>5</v>
      </c>
      <c r="C528" s="9" t="str">
        <f>VLOOKUP($A528,referencia!$A$2:$Z$640,8,0)</f>
        <v>Chubut</v>
      </c>
      <c r="D528" s="9" t="str">
        <f>VLOOKUP($A528,referencia!$A$2:$Z$640,19,0)</f>
        <v>no</v>
      </c>
      <c r="E528" s="9" t="str">
        <f>VLOOKUP($A528,referencia!$A$2:$Z$640,9,0)</f>
        <v>Mariano Arcioni</v>
      </c>
      <c r="F528" s="9" t="str">
        <f>VLOOKUP($A528,referencia!$A$2:$Z$640,12,0)</f>
        <v>Chubut Somos Todos</v>
      </c>
      <c r="G528" s="9" t="str">
        <f>VLOOKUP($A528,referencia!$A$2:$Z$640,11,0)</f>
        <v>Adrián Pizzi</v>
      </c>
      <c r="H528" s="9" t="str">
        <f>VLOOKUP($A528,referencia!$A$2:$Z$640,21,0)</f>
        <v>M</v>
      </c>
      <c r="I528" s="9">
        <f>VLOOKUP($A528,referencia!$A$2:$Z$640,22,0)</f>
        <v>0</v>
      </c>
      <c r="J528" s="9" t="str">
        <f>VLOOKUP($A528,referencia!$A$2:$Z$640,23,0)</f>
        <v>Ministerio de Salud</v>
      </c>
      <c r="K528" s="9">
        <f>VLOOKUP($A528,referencia!$A$2:$Z$640,24,0)</f>
        <v>1</v>
      </c>
    </row>
    <row r="529" spans="1:11" ht="15.75" customHeight="1">
      <c r="A529" t="s">
        <v>1070</v>
      </c>
      <c r="B529" s="9">
        <f>VLOOKUP($A529,referencia!$A$2:$Z$640,7,0)</f>
        <v>5</v>
      </c>
      <c r="C529" s="9" t="str">
        <f>VLOOKUP($A529,referencia!$A$2:$Z$640,8,0)</f>
        <v>Chubut</v>
      </c>
      <c r="D529" s="9" t="str">
        <f>VLOOKUP($A529,referencia!$A$2:$Z$640,19,0)</f>
        <v>no</v>
      </c>
      <c r="E529" s="9" t="str">
        <f>VLOOKUP($A529,referencia!$A$2:$Z$640,9,0)</f>
        <v>Mariano Arcioni</v>
      </c>
      <c r="F529" s="9" t="str">
        <f>VLOOKUP($A529,referencia!$A$2:$Z$640,12,0)</f>
        <v>Chubut Somos Todos</v>
      </c>
      <c r="G529" s="9" t="str">
        <f>VLOOKUP($A529,referencia!$A$2:$Z$640,11,0)</f>
        <v>Federico Massoni</v>
      </c>
      <c r="H529" s="9" t="str">
        <f>VLOOKUP($A529,referencia!$A$2:$Z$640,21,0)</f>
        <v>M</v>
      </c>
      <c r="I529" s="9">
        <f>VLOOKUP($A529,referencia!$A$2:$Z$640,22,0)</f>
        <v>0</v>
      </c>
      <c r="J529" s="9" t="str">
        <f>VLOOKUP($A529,referencia!$A$2:$Z$640,23,0)</f>
        <v>Ministerio de Gobierno</v>
      </c>
      <c r="K529" s="9">
        <f>VLOOKUP($A529,referencia!$A$2:$Z$640,24,0)</f>
        <v>1</v>
      </c>
    </row>
    <row r="530" spans="1:11" ht="15.75" customHeight="1">
      <c r="A530" t="s">
        <v>1070</v>
      </c>
      <c r="B530" s="9">
        <f>VLOOKUP($A530,referencia!$A$2:$Z$640,7,0)</f>
        <v>5</v>
      </c>
      <c r="C530" s="9" t="str">
        <f>VLOOKUP($A530,referencia!$A$2:$Z$640,8,0)</f>
        <v>Chubut</v>
      </c>
      <c r="D530" s="9" t="str">
        <f>VLOOKUP($A530,referencia!$A$2:$Z$640,19,0)</f>
        <v>no</v>
      </c>
      <c r="E530" s="9" t="str">
        <f>VLOOKUP($A530,referencia!$A$2:$Z$640,9,0)</f>
        <v>Mariano Arcioni</v>
      </c>
      <c r="F530" s="9" t="str">
        <f>VLOOKUP($A530,referencia!$A$2:$Z$640,12,0)</f>
        <v>Chubut Somos Todos</v>
      </c>
      <c r="G530" s="9" t="str">
        <f>VLOOKUP($A530,referencia!$A$2:$Z$640,11,0)</f>
        <v>Federico Massoni</v>
      </c>
      <c r="H530" s="9" t="str">
        <f>VLOOKUP($A530,referencia!$A$2:$Z$640,21,0)</f>
        <v>M</v>
      </c>
      <c r="I530" s="9">
        <f>VLOOKUP($A530,referencia!$A$2:$Z$640,22,0)</f>
        <v>0</v>
      </c>
      <c r="J530" s="9" t="str">
        <f>VLOOKUP($A530,referencia!$A$2:$Z$640,23,0)</f>
        <v>Ministerio de Gobierno</v>
      </c>
      <c r="K530" s="9">
        <f>VLOOKUP($A530,referencia!$A$2:$Z$640,24,0)</f>
        <v>1</v>
      </c>
    </row>
    <row r="531" spans="1:11" ht="15.75" customHeight="1">
      <c r="A531" t="s">
        <v>1071</v>
      </c>
      <c r="B531" s="9">
        <f>VLOOKUP($A531,referencia!$A$2:$Z$640,7,0)</f>
        <v>5</v>
      </c>
      <c r="C531" s="9" t="str">
        <f>VLOOKUP($A531,referencia!$A$2:$Z$640,8,0)</f>
        <v>Chubut</v>
      </c>
      <c r="D531" s="9" t="str">
        <f>VLOOKUP($A531,referencia!$A$2:$Z$640,19,0)</f>
        <v>no</v>
      </c>
      <c r="E531" s="9" t="str">
        <f>VLOOKUP($A531,referencia!$A$2:$Z$640,9,0)</f>
        <v>Mariano Arcioni</v>
      </c>
      <c r="F531" s="9" t="str">
        <f>VLOOKUP($A531,referencia!$A$2:$Z$640,12,0)</f>
        <v>Chubut Somos Todos</v>
      </c>
      <c r="G531" s="9" t="str">
        <f>VLOOKUP($A531,referencia!$A$2:$Z$640,11,0)</f>
        <v>Mariana Vega</v>
      </c>
      <c r="H531" s="9" t="str">
        <f>VLOOKUP($A531,referencia!$A$2:$Z$640,21,0)</f>
        <v>F</v>
      </c>
      <c r="I531" s="9">
        <f>VLOOKUP($A531,referencia!$A$2:$Z$640,22,0)</f>
        <v>1</v>
      </c>
      <c r="J531" s="9" t="str">
        <f>VLOOKUP($A531,referencia!$A$2:$Z$640,23,0)</f>
        <v>Ministerio de Gobierno</v>
      </c>
      <c r="K531" s="9">
        <f>VLOOKUP($A531,referencia!$A$2:$Z$640,24,0)</f>
        <v>0</v>
      </c>
    </row>
    <row r="532" spans="1:11" ht="15.75" customHeight="1">
      <c r="A532" t="s">
        <v>1072</v>
      </c>
      <c r="B532" s="9">
        <f>VLOOKUP($A532,referencia!$A$2:$Z$640,7,0)</f>
        <v>5</v>
      </c>
      <c r="C532" s="9" t="str">
        <f>VLOOKUP($A532,referencia!$A$2:$Z$640,8,0)</f>
        <v>Chubut</v>
      </c>
      <c r="D532" s="9" t="str">
        <f>VLOOKUP($A532,referencia!$A$2:$Z$640,19,0)</f>
        <v>no</v>
      </c>
      <c r="E532" s="9" t="str">
        <f>VLOOKUP($A532,referencia!$A$2:$Z$640,9,0)</f>
        <v>Mariano Arcioni</v>
      </c>
      <c r="F532" s="9" t="str">
        <f>VLOOKUP($A532,referencia!$A$2:$Z$640,12,0)</f>
        <v>Chubut Somos Todos</v>
      </c>
      <c r="G532" s="9" t="str">
        <f>VLOOKUP($A532,referencia!$A$2:$Z$640,11,0)</f>
        <v>Fabian Puratich</v>
      </c>
      <c r="H532" s="9" t="str">
        <f>VLOOKUP($A532,referencia!$A$2:$Z$640,21,0)</f>
        <v>M</v>
      </c>
      <c r="I532" s="9">
        <f>VLOOKUP($A532,referencia!$A$2:$Z$640,22,0)</f>
        <v>0</v>
      </c>
      <c r="J532" s="9" t="str">
        <f>VLOOKUP($A532,referencia!$A$2:$Z$640,23,0)</f>
        <v>Ministerio de Salud</v>
      </c>
      <c r="K532" s="9">
        <f>VLOOKUP($A532,referencia!$A$2:$Z$640,24,0)</f>
        <v>0</v>
      </c>
    </row>
    <row r="533" spans="1:11" ht="15.75" customHeight="1">
      <c r="A533" t="s">
        <v>1073</v>
      </c>
      <c r="B533" s="9">
        <f>VLOOKUP($A533,referencia!$A$2:$Z$640,7,0)</f>
        <v>5</v>
      </c>
      <c r="C533" s="9" t="str">
        <f>VLOOKUP($A533,referencia!$A$2:$Z$640,8,0)</f>
        <v>Chubut</v>
      </c>
      <c r="D533" s="9" t="str">
        <f>VLOOKUP($A533,referencia!$A$2:$Z$640,19,0)</f>
        <v>no</v>
      </c>
      <c r="E533" s="9" t="str">
        <f>VLOOKUP($A533,referencia!$A$2:$Z$640,9,0)</f>
        <v>Mariano Arcioni</v>
      </c>
      <c r="F533" s="9" t="str">
        <f>VLOOKUP($A533,referencia!$A$2:$Z$640,12,0)</f>
        <v>Chubut Somos Todos</v>
      </c>
      <c r="G533" s="9" t="str">
        <f>VLOOKUP($A533,referencia!$A$2:$Z$640,11,0)</f>
        <v>Paulo Cassutti</v>
      </c>
      <c r="H533" s="9" t="str">
        <f>VLOOKUP($A533,referencia!$A$2:$Z$640,21,0)</f>
        <v>M</v>
      </c>
      <c r="I533" s="9">
        <f>VLOOKUP($A533,referencia!$A$2:$Z$640,22,0)</f>
        <v>0</v>
      </c>
      <c r="J533" s="9" t="str">
        <f>VLOOKUP($A533,referencia!$A$2:$Z$640,23,0)</f>
        <v>Ministerio de Educación</v>
      </c>
      <c r="K533" s="9">
        <f>VLOOKUP($A533,referencia!$A$2:$Z$640,24,0)</f>
        <v>1</v>
      </c>
    </row>
    <row r="534" spans="1:11" ht="15.75" customHeight="1">
      <c r="A534" t="s">
        <v>1074</v>
      </c>
      <c r="B534" s="9">
        <f>VLOOKUP($A534,referencia!$A$2:$Z$640,7,0)</f>
        <v>5</v>
      </c>
      <c r="C534" s="9" t="str">
        <f>VLOOKUP($A534,referencia!$A$2:$Z$640,8,0)</f>
        <v>Chubut</v>
      </c>
      <c r="D534" s="9" t="str">
        <f>VLOOKUP($A534,referencia!$A$2:$Z$640,19,0)</f>
        <v>no</v>
      </c>
      <c r="E534" s="9" t="str">
        <f>VLOOKUP($A534,referencia!$A$2:$Z$640,9,0)</f>
        <v>Mariano Arcioni</v>
      </c>
      <c r="F534" s="9" t="str">
        <f>VLOOKUP($A534,referencia!$A$2:$Z$640,12,0)</f>
        <v>Chubut Somos Todos</v>
      </c>
      <c r="G534" s="9" t="str">
        <f>VLOOKUP($A534,referencia!$A$2:$Z$640,11,0)</f>
        <v>Andrés Meiszner</v>
      </c>
      <c r="H534" s="9" t="str">
        <f>VLOOKUP($A534,referencia!$A$2:$Z$640,21,0)</f>
        <v>M</v>
      </c>
      <c r="I534" s="9">
        <f>VLOOKUP($A534,referencia!$A$2:$Z$640,22,0)</f>
        <v>0</v>
      </c>
      <c r="J534" s="9" t="str">
        <f>VLOOKUP($A534,referencia!$A$2:$Z$640,23,0)</f>
        <v>Ministerio de Educación</v>
      </c>
      <c r="K534" s="9">
        <f>VLOOKUP($A534,referencia!$A$2:$Z$640,24,0)</f>
        <v>0</v>
      </c>
    </row>
    <row r="535" spans="1:11" ht="15.75" customHeight="1">
      <c r="A535" t="s">
        <v>2675</v>
      </c>
      <c r="B535" s="9">
        <f>VLOOKUP($A535,referencia!$A$2:$Z$640,7,0)</f>
        <v>5</v>
      </c>
      <c r="C535" s="9" t="str">
        <f>VLOOKUP($A535,referencia!$A$2:$Z$640,8,0)</f>
        <v>Chubut</v>
      </c>
      <c r="D535" s="9">
        <f>VLOOKUP($A535,referencia!$A$2:$Z$640,19,0)</f>
        <v>2020</v>
      </c>
      <c r="E535" s="9" t="str">
        <f>VLOOKUP($A535,referencia!$A$2:$Z$640,9,0)</f>
        <v>Mariano Arcioni</v>
      </c>
      <c r="F535" s="9" t="str">
        <f>VLOOKUP($A535,referencia!$A$2:$Z$640,12,0)</f>
        <v>Alianza Chubut al Frente</v>
      </c>
      <c r="G535" s="9" t="str">
        <f>VLOOKUP($A535,referencia!$A$2:$Z$640,11,0)</f>
        <v>Eduardo Arzani</v>
      </c>
      <c r="H535" s="9" t="str">
        <f>VLOOKUP($A535,referencia!$A$2:$Z$640,21,0)</f>
        <v>M</v>
      </c>
      <c r="I535" s="9">
        <f>VLOOKUP($A535,referencia!$A$2:$Z$640,22,0)</f>
        <v>0</v>
      </c>
      <c r="J535" s="9" t="str">
        <f>VLOOKUP($A535,referencia!$A$2:$Z$640,23,0)</f>
        <v>Ministerio de Ambiente y Control del Desarrollo Sustentable</v>
      </c>
      <c r="K535" s="9">
        <f>VLOOKUP($A535,referencia!$A$2:$Z$640,24,0)</f>
        <v>0</v>
      </c>
    </row>
    <row r="536" spans="1:11" ht="15.75" customHeight="1">
      <c r="A536" t="s">
        <v>2676</v>
      </c>
      <c r="B536" s="9">
        <f>VLOOKUP($A536,referencia!$A$2:$Z$640,7,0)</f>
        <v>5</v>
      </c>
      <c r="C536" s="9" t="str">
        <f>VLOOKUP($A536,referencia!$A$2:$Z$640,8,0)</f>
        <v>Chubut</v>
      </c>
      <c r="D536" s="9">
        <f>VLOOKUP($A536,referencia!$A$2:$Z$640,19,0)</f>
        <v>2020</v>
      </c>
      <c r="E536" s="9" t="str">
        <f>VLOOKUP($A536,referencia!$A$2:$Z$640,9,0)</f>
        <v>Mariano Arcioni</v>
      </c>
      <c r="F536" s="9" t="str">
        <f>VLOOKUP($A536,referencia!$A$2:$Z$640,12,0)</f>
        <v>Alianza Chubut al Frente</v>
      </c>
      <c r="G536" s="9" t="str">
        <f>VLOOKUP($A536,referencia!$A$2:$Z$640,11,0)</f>
        <v>Federico Massoni</v>
      </c>
      <c r="H536" s="9" t="str">
        <f>VLOOKUP($A536,referencia!$A$2:$Z$640,21,0)</f>
        <v>M</v>
      </c>
      <c r="I536" s="9">
        <f>VLOOKUP($A536,referencia!$A$2:$Z$640,22,0)</f>
        <v>0</v>
      </c>
      <c r="J536" s="9" t="str">
        <f>VLOOKUP($A536,referencia!$A$2:$Z$640,23,0)</f>
        <v>Ministerio de Seguridad</v>
      </c>
      <c r="K536" s="9">
        <f>VLOOKUP($A536,referencia!$A$2:$Z$640,24,0)</f>
        <v>0</v>
      </c>
    </row>
    <row r="537" spans="1:11" ht="15.75" customHeight="1">
      <c r="A537" t="s">
        <v>2677</v>
      </c>
      <c r="B537" s="9">
        <f>VLOOKUP($A537,referencia!$A$2:$Z$640,7,0)</f>
        <v>5</v>
      </c>
      <c r="C537" s="9" t="str">
        <f>VLOOKUP($A537,referencia!$A$2:$Z$640,8,0)</f>
        <v>Chubut</v>
      </c>
      <c r="D537" s="9">
        <f>VLOOKUP($A537,referencia!$A$2:$Z$640,19,0)</f>
        <v>2020</v>
      </c>
      <c r="E537" s="9" t="str">
        <f>VLOOKUP($A537,referencia!$A$2:$Z$640,9,0)</f>
        <v>Mariano Arcioni</v>
      </c>
      <c r="F537" s="9" t="str">
        <f>VLOOKUP($A537,referencia!$A$2:$Z$640,12,0)</f>
        <v>Alianza Chubut al Frente</v>
      </c>
      <c r="G537" s="9" t="str">
        <f>VLOOKUP($A537,referencia!$A$2:$Z$640,11,0)</f>
        <v>Oscar Antonena</v>
      </c>
      <c r="H537" s="9" t="str">
        <f>VLOOKUP($A537,referencia!$A$2:$Z$640,21,0)</f>
        <v>M</v>
      </c>
      <c r="I537" s="9">
        <f>VLOOKUP($A537,referencia!$A$2:$Z$640,22,0)</f>
        <v>0</v>
      </c>
      <c r="J537" s="9" t="str">
        <f>VLOOKUP($A537,referencia!$A$2:$Z$640,23,0)</f>
        <v>Ministerio de Economía y Crédito Públicio</v>
      </c>
      <c r="K537" s="9">
        <f>VLOOKUP($A537,referencia!$A$2:$Z$640,24,0)</f>
        <v>0</v>
      </c>
    </row>
    <row r="538" spans="1:11" ht="15.75" customHeight="1">
      <c r="A538" t="s">
        <v>2678</v>
      </c>
      <c r="B538" s="9">
        <f>VLOOKUP($A538,referencia!$A$2:$Z$640,7,0)</f>
        <v>5</v>
      </c>
      <c r="C538" s="9" t="str">
        <f>VLOOKUP($A538,referencia!$A$2:$Z$640,8,0)</f>
        <v>Chubut</v>
      </c>
      <c r="D538" s="9">
        <f>VLOOKUP($A538,referencia!$A$2:$Z$640,19,0)</f>
        <v>2020</v>
      </c>
      <c r="E538" s="9" t="str">
        <f>VLOOKUP($A538,referencia!$A$2:$Z$640,9,0)</f>
        <v>Mariano Arcioni</v>
      </c>
      <c r="F538" s="9" t="str">
        <f>VLOOKUP($A538,referencia!$A$2:$Z$640,12,0)</f>
        <v>Alianza Chubut al Frente</v>
      </c>
      <c r="G538" s="9" t="str">
        <f>VLOOKUP($A538,referencia!$A$2:$Z$640,11,0)</f>
        <v>Andrés Meiszner</v>
      </c>
      <c r="H538" s="9" t="str">
        <f>VLOOKUP($A538,referencia!$A$2:$Z$640,21,0)</f>
        <v>M</v>
      </c>
      <c r="I538" s="9">
        <f>VLOOKUP($A538,referencia!$A$2:$Z$640,22,0)</f>
        <v>0</v>
      </c>
      <c r="J538" s="9" t="str">
        <f>VLOOKUP($A538,referencia!$A$2:$Z$640,23,0)</f>
        <v>Ministerio de Educación</v>
      </c>
      <c r="K538" s="9">
        <f>VLOOKUP($A538,referencia!$A$2:$Z$640,24,0)</f>
        <v>1</v>
      </c>
    </row>
    <row r="539" spans="1:11" ht="15.75" customHeight="1">
      <c r="A539" t="s">
        <v>2679</v>
      </c>
      <c r="B539" s="9">
        <f>VLOOKUP($A539,referencia!$A$2:$Z$640,7,0)</f>
        <v>5</v>
      </c>
      <c r="C539" s="9" t="str">
        <f>VLOOKUP($A539,referencia!$A$2:$Z$640,8,0)</f>
        <v>Chubut</v>
      </c>
      <c r="D539" s="9">
        <f>VLOOKUP($A539,referencia!$A$2:$Z$640,19,0)</f>
        <v>2020</v>
      </c>
      <c r="E539" s="9" t="str">
        <f>VLOOKUP($A539,referencia!$A$2:$Z$640,9,0)</f>
        <v>Mariano Arcioni</v>
      </c>
      <c r="F539" s="9" t="str">
        <f>VLOOKUP($A539,referencia!$A$2:$Z$640,12,0)</f>
        <v>Alianza Chubut al Frente</v>
      </c>
      <c r="G539" s="9" t="str">
        <f>VLOOKUP($A539,referencia!$A$2:$Z$640,11,0)</f>
        <v>Florencia Perata</v>
      </c>
      <c r="H539" s="9" t="str">
        <f>VLOOKUP($A539,referencia!$A$2:$Z$640,21,0)</f>
        <v>F</v>
      </c>
      <c r="I539" s="9">
        <f>VLOOKUP($A539,referencia!$A$2:$Z$640,22,0)</f>
        <v>1</v>
      </c>
      <c r="J539" s="9" t="str">
        <f>VLOOKUP($A539,referencia!$A$2:$Z$640,23,0)</f>
        <v>Ministerio de Educación</v>
      </c>
      <c r="K539" s="9">
        <f>VLOOKUP($A539,referencia!$A$2:$Z$640,24,0)</f>
        <v>0</v>
      </c>
    </row>
    <row r="540" spans="1:11" ht="15.75" customHeight="1">
      <c r="A540" t="s">
        <v>2680</v>
      </c>
      <c r="B540" s="9">
        <f>VLOOKUP($A540,referencia!$A$2:$Z$640,7,0)</f>
        <v>5</v>
      </c>
      <c r="C540" s="9" t="str">
        <f>VLOOKUP($A540,referencia!$A$2:$Z$640,8,0)</f>
        <v>Chubut</v>
      </c>
      <c r="D540" s="9">
        <f>VLOOKUP($A540,referencia!$A$2:$Z$640,19,0)</f>
        <v>2020</v>
      </c>
      <c r="E540" s="9" t="str">
        <f>VLOOKUP($A540,referencia!$A$2:$Z$640,9,0)</f>
        <v>Mariano Arcioni</v>
      </c>
      <c r="F540" s="9" t="str">
        <f>VLOOKUP($A540,referencia!$A$2:$Z$640,12,0)</f>
        <v>Alianza Chubut al Frente</v>
      </c>
      <c r="G540" s="9" t="str">
        <f>VLOOKUP($A540,referencia!$A$2:$Z$640,11,0)</f>
        <v>José Grazzini</v>
      </c>
      <c r="H540" s="9" t="str">
        <f>VLOOKUP($A540,referencia!$A$2:$Z$640,21,0)</f>
        <v>M</v>
      </c>
      <c r="I540" s="9">
        <f>VLOOKUP($A540,referencia!$A$2:$Z$640,22,0)</f>
        <v>0</v>
      </c>
      <c r="J540" s="9" t="str">
        <f>VLOOKUP($A540,referencia!$A$2:$Z$640,23,0)</f>
        <v>Ministerio de Gobierno y Justicia</v>
      </c>
      <c r="K540" s="9">
        <f>VLOOKUP($A540,referencia!$A$2:$Z$640,24,0)</f>
        <v>0</v>
      </c>
    </row>
    <row r="541" spans="1:11" ht="15.75" customHeight="1">
      <c r="A541" t="s">
        <v>2681</v>
      </c>
      <c r="B541" s="9">
        <f>VLOOKUP($A541,referencia!$A$2:$Z$640,7,0)</f>
        <v>5</v>
      </c>
      <c r="C541" s="9" t="str">
        <f>VLOOKUP($A541,referencia!$A$2:$Z$640,8,0)</f>
        <v>Chubut</v>
      </c>
      <c r="D541" s="9">
        <f>VLOOKUP($A541,referencia!$A$2:$Z$640,19,0)</f>
        <v>2020</v>
      </c>
      <c r="E541" s="9" t="str">
        <f>VLOOKUP($A541,referencia!$A$2:$Z$640,9,0)</f>
        <v>Mariano Arcioni</v>
      </c>
      <c r="F541" s="9" t="str">
        <f>VLOOKUP($A541,referencia!$A$2:$Z$640,12,0)</f>
        <v>Alianza Chubut al Frente</v>
      </c>
      <c r="G541" s="9" t="str">
        <f>VLOOKUP($A541,referencia!$A$2:$Z$640,11,0)</f>
        <v>Martín Cerdá</v>
      </c>
      <c r="H541" s="9" t="str">
        <f>VLOOKUP($A541,referencia!$A$2:$Z$640,21,0)</f>
        <v>M</v>
      </c>
      <c r="I541" s="9">
        <f>VLOOKUP($A541,referencia!$A$2:$Z$640,22,0)</f>
        <v>0</v>
      </c>
      <c r="J541" s="9" t="str">
        <f>VLOOKUP($A541,referencia!$A$2:$Z$640,23,0)</f>
        <v>Ministerio de Hidrocarburos</v>
      </c>
      <c r="K541" s="9">
        <f>VLOOKUP($A541,referencia!$A$2:$Z$640,24,0)</f>
        <v>0</v>
      </c>
    </row>
    <row r="542" spans="1:11" ht="15.75" customHeight="1">
      <c r="A542" t="s">
        <v>2682</v>
      </c>
      <c r="B542" s="9">
        <f>VLOOKUP($A542,referencia!$A$2:$Z$640,7,0)</f>
        <v>5</v>
      </c>
      <c r="C542" s="9" t="str">
        <f>VLOOKUP($A542,referencia!$A$2:$Z$640,8,0)</f>
        <v>Chubut</v>
      </c>
      <c r="D542" s="9">
        <f>VLOOKUP($A542,referencia!$A$2:$Z$640,19,0)</f>
        <v>2020</v>
      </c>
      <c r="E542" s="9" t="str">
        <f>VLOOKUP($A542,referencia!$A$2:$Z$640,9,0)</f>
        <v>Mariano Arcioni</v>
      </c>
      <c r="F542" s="9" t="str">
        <f>VLOOKUP($A542,referencia!$A$2:$Z$640,12,0)</f>
        <v>Alianza Chubut al Frente</v>
      </c>
      <c r="G542" s="9" t="str">
        <f>VLOOKUP($A542,referencia!$A$2:$Z$640,11,0)</f>
        <v>Gustavo Aguilera</v>
      </c>
      <c r="H542" s="9" t="str">
        <f>VLOOKUP($A542,referencia!$A$2:$Z$640,21,0)</f>
        <v>M</v>
      </c>
      <c r="I542" s="9">
        <f>VLOOKUP($A542,referencia!$A$2:$Z$640,22,0)</f>
        <v>0</v>
      </c>
      <c r="J542" s="9" t="str">
        <f>VLOOKUP($A542,referencia!$A$2:$Z$640,23,0)</f>
        <v>Ministerio de Infraestructura, Energía y Producción</v>
      </c>
      <c r="K542" s="9">
        <f>VLOOKUP($A542,referencia!$A$2:$Z$640,24,0)</f>
        <v>0</v>
      </c>
    </row>
    <row r="543" spans="1:11" ht="15.75" customHeight="1">
      <c r="A543" t="s">
        <v>2683</v>
      </c>
      <c r="B543" s="9">
        <f>VLOOKUP($A543,referencia!$A$2:$Z$640,7,0)</f>
        <v>5</v>
      </c>
      <c r="C543" s="9" t="str">
        <f>VLOOKUP($A543,referencia!$A$2:$Z$640,8,0)</f>
        <v>Chubut</v>
      </c>
      <c r="D543" s="9">
        <f>VLOOKUP($A543,referencia!$A$2:$Z$640,19,0)</f>
        <v>2020</v>
      </c>
      <c r="E543" s="9" t="str">
        <f>VLOOKUP($A543,referencia!$A$2:$Z$640,9,0)</f>
        <v>Mariano Arcioni</v>
      </c>
      <c r="F543" s="9" t="str">
        <f>VLOOKUP($A543,referencia!$A$2:$Z$640,12,0)</f>
        <v>Alianza Chubut al Frente</v>
      </c>
      <c r="G543" s="9" t="str">
        <f>VLOOKUP($A543,referencia!$A$2:$Z$640,11,0)</f>
        <v>Gustavo Andrés Hermida</v>
      </c>
      <c r="H543" s="9" t="str">
        <f>VLOOKUP($A543,referencia!$A$2:$Z$640,21,0)</f>
        <v>M</v>
      </c>
      <c r="I543" s="9">
        <f>VLOOKUP($A543,referencia!$A$2:$Z$640,22,0)</f>
        <v>0</v>
      </c>
      <c r="J543" s="9" t="str">
        <f>VLOOKUP($A543,referencia!$A$2:$Z$640,23,0)</f>
        <v>Ministerio de Desarrollo Social, Mujer y Juventud</v>
      </c>
      <c r="K543" s="9">
        <f>VLOOKUP($A543,referencia!$A$2:$Z$640,24,0)</f>
        <v>0</v>
      </c>
    </row>
    <row r="544" spans="1:11" ht="15.75" customHeight="1">
      <c r="A544" t="s">
        <v>2684</v>
      </c>
      <c r="B544" s="9">
        <f>VLOOKUP($A544,referencia!$A$2:$Z$640,7,0)</f>
        <v>5</v>
      </c>
      <c r="C544" s="9" t="str">
        <f>VLOOKUP($A544,referencia!$A$2:$Z$640,8,0)</f>
        <v>Chubut</v>
      </c>
      <c r="D544" s="9">
        <f>VLOOKUP($A544,referencia!$A$2:$Z$640,19,0)</f>
        <v>2020</v>
      </c>
      <c r="E544" s="9" t="str">
        <f>VLOOKUP($A544,referencia!$A$2:$Z$640,9,0)</f>
        <v>Mariano Arcioni</v>
      </c>
      <c r="F544" s="9" t="str">
        <f>VLOOKUP($A544,referencia!$A$2:$Z$640,12,0)</f>
        <v>Alianza Chubut al Frente</v>
      </c>
      <c r="G544" s="9" t="str">
        <f>VLOOKUP($A544,referencia!$A$2:$Z$640,11,0)</f>
        <v>Leandro Cavaco</v>
      </c>
      <c r="H544" s="9" t="str">
        <f>VLOOKUP($A544,referencia!$A$2:$Z$640,21,0)</f>
        <v>M</v>
      </c>
      <c r="I544" s="9">
        <f>VLOOKUP($A544,referencia!$A$2:$Z$640,22,0)</f>
        <v>0</v>
      </c>
      <c r="J544" s="9" t="str">
        <f>VLOOKUP($A544,referencia!$A$2:$Z$640,23,0)</f>
        <v>Ministerio de Agricultura, Ganadería, Industria y Comercio</v>
      </c>
      <c r="K544" s="9">
        <f>VLOOKUP($A544,referencia!$A$2:$Z$640,24,0)</f>
        <v>0</v>
      </c>
    </row>
    <row r="545" spans="1:11" ht="15.75" customHeight="1">
      <c r="A545" t="s">
        <v>2685</v>
      </c>
      <c r="B545" s="9">
        <f>VLOOKUP($A545,referencia!$A$2:$Z$640,7,0)</f>
        <v>5</v>
      </c>
      <c r="C545" s="9" t="str">
        <f>VLOOKUP($A545,referencia!$A$2:$Z$640,8,0)</f>
        <v>Chubut</v>
      </c>
      <c r="D545" s="9">
        <f>VLOOKUP($A545,referencia!$A$2:$Z$640,19,0)</f>
        <v>2020</v>
      </c>
      <c r="E545" s="9" t="str">
        <f>VLOOKUP($A545,referencia!$A$2:$Z$640,9,0)</f>
        <v>Mariano Arcioni</v>
      </c>
      <c r="F545" s="9" t="str">
        <f>VLOOKUP($A545,referencia!$A$2:$Z$640,12,0)</f>
        <v>Alianza Chubut al Frente</v>
      </c>
      <c r="G545" s="9" t="str">
        <f>VLOOKUP($A545,referencia!$A$2:$Z$640,11,0)</f>
        <v>Fabián Puratich</v>
      </c>
      <c r="H545" s="9" t="str">
        <f>VLOOKUP($A545,referencia!$A$2:$Z$640,21,0)</f>
        <v>M</v>
      </c>
      <c r="I545" s="9">
        <f>VLOOKUP($A545,referencia!$A$2:$Z$640,22,0)</f>
        <v>0</v>
      </c>
      <c r="J545" s="9" t="str">
        <f>VLOOKUP($A545,referencia!$A$2:$Z$640,23,0)</f>
        <v>Ministerio de Salud</v>
      </c>
      <c r="K545" s="9">
        <f>VLOOKUP($A545,referencia!$A$2:$Z$640,24,0)</f>
        <v>0</v>
      </c>
    </row>
    <row r="546" spans="1:11" ht="15.75" customHeight="1">
      <c r="A546" t="s">
        <v>2686</v>
      </c>
      <c r="B546" s="9">
        <f>VLOOKUP($A546,referencia!$A$2:$Z$640,7,0)</f>
        <v>5</v>
      </c>
      <c r="C546" s="9" t="str">
        <f>VLOOKUP($A546,referencia!$A$2:$Z$640,8,0)</f>
        <v>Chubut</v>
      </c>
      <c r="D546" s="9">
        <f>VLOOKUP($A546,referencia!$A$2:$Z$640,19,0)</f>
        <v>2020</v>
      </c>
      <c r="E546" s="9" t="str">
        <f>VLOOKUP($A546,referencia!$A$2:$Z$640,9,0)</f>
        <v>Mariano Arcioni</v>
      </c>
      <c r="F546" s="9" t="str">
        <f>VLOOKUP($A546,referencia!$A$2:$Z$640,12,0)</f>
        <v>Alianza Chubut al Frente</v>
      </c>
      <c r="G546" s="9" t="str">
        <f>VLOOKUP($A546,referencia!$A$2:$Z$640,11,0)</f>
        <v>Néstor Raúl García</v>
      </c>
      <c r="H546" s="9" t="str">
        <f>VLOOKUP($A546,referencia!$A$2:$Z$640,21,0)</f>
        <v>M</v>
      </c>
      <c r="I546" s="9">
        <f>VLOOKUP($A546,referencia!$A$2:$Z$640,22,0)</f>
        <v>0</v>
      </c>
      <c r="J546" s="9" t="str">
        <f>VLOOKUP($A546,referencia!$A$2:$Z$640,23,0)</f>
        <v>Ministerio de Turismo y Áreas Protegidas</v>
      </c>
      <c r="K546" s="9">
        <f>VLOOKUP($A546,referencia!$A$2:$Z$640,24,0)</f>
        <v>0</v>
      </c>
    </row>
    <row r="547" spans="1:11" ht="15.75" customHeight="1">
      <c r="A547" t="s">
        <v>1092</v>
      </c>
      <c r="B547" s="9">
        <f>VLOOKUP($A547,referencia!$F$2:$Z$640,2,0)</f>
        <v>6</v>
      </c>
      <c r="C547" s="9" t="str">
        <f>VLOOKUP($A547,referencia!$F$2:$Z$640,3,0)</f>
        <v>Córdoba</v>
      </c>
      <c r="D547" s="9">
        <f>VLOOKUP($A547,referencia!$F$2:$Z$640,9,0)</f>
        <v>2015</v>
      </c>
      <c r="E547" s="9" t="str">
        <f>VLOOKUP($A547,referencia!$F$2:$Z$640,4,0)</f>
        <v>Juan Schiaretti</v>
      </c>
      <c r="F547" s="9" t="str">
        <f>VLOOKUP($A547,referencia!$F$2:$Z$640,7,0)</f>
        <v>Unión por Córdoba</v>
      </c>
      <c r="G547" s="9" t="str">
        <f>VLOOKUP($A547,referencia!$F$2:$Z$640,6,0)</f>
        <v>Fabián López</v>
      </c>
      <c r="H547" s="9" t="str">
        <f>VLOOKUP($A547,referencia!$F$2:$Z$640,16,0)</f>
        <v>M</v>
      </c>
      <c r="I547" s="9">
        <f>VLOOKUP($A547,referencia!$F$2:$Z$640,17,0)</f>
        <v>0</v>
      </c>
      <c r="J547" s="9" t="str">
        <f>VLOOKUP($A547,referencia!$F$2:$Z$640,18,0)</f>
        <v>Ministerio de Agua, Energía, Ambiente y Transporte</v>
      </c>
      <c r="K547" s="9">
        <f>VLOOKUP($A547,referencia!$F$2:$Z$640,19,0)</f>
        <v>0</v>
      </c>
    </row>
    <row r="548" spans="1:11" ht="15.75" customHeight="1">
      <c r="A548" t="s">
        <v>1089</v>
      </c>
      <c r="B548" s="9">
        <f>VLOOKUP($A548,referencia!$F$2:$Z$640,2,0)</f>
        <v>6</v>
      </c>
      <c r="C548" s="9" t="str">
        <f>VLOOKUP($A548,referencia!$F$2:$Z$640,3,0)</f>
        <v>Córdoba</v>
      </c>
      <c r="D548" s="9">
        <f>VLOOKUP($A548,referencia!$F$2:$Z$640,9,0)</f>
        <v>2015</v>
      </c>
      <c r="E548" s="9" t="str">
        <f>VLOOKUP($A548,referencia!$F$2:$Z$640,4,0)</f>
        <v>Juan Schiaretti</v>
      </c>
      <c r="F548" s="9" t="str">
        <f>VLOOKUP($A548,referencia!$F$2:$Z$640,7,0)</f>
        <v>Unión por Córdoba</v>
      </c>
      <c r="G548" s="9" t="str">
        <f>VLOOKUP($A548,referencia!$F$2:$Z$640,6,0)</f>
        <v>Francisco Fortuna</v>
      </c>
      <c r="H548" s="9" t="str">
        <f>VLOOKUP($A548,referencia!$F$2:$Z$640,16,0)</f>
        <v>M</v>
      </c>
      <c r="I548" s="9">
        <f>VLOOKUP($A548,referencia!$F$2:$Z$640,17,0)</f>
        <v>0</v>
      </c>
      <c r="J548" s="9" t="str">
        <f>VLOOKUP($A548,referencia!$F$2:$Z$640,18,0)</f>
        <v>Ministerio de Salud</v>
      </c>
      <c r="K548" s="9">
        <f>VLOOKUP($A548,referencia!$F$2:$Z$640,19,0)</f>
        <v>0</v>
      </c>
    </row>
    <row r="549" spans="1:11" ht="15.75" customHeight="1">
      <c r="A549" t="s">
        <v>1091</v>
      </c>
      <c r="B549" s="9">
        <f>VLOOKUP($A549,referencia!$F$2:$Z$640,2,0)</f>
        <v>6</v>
      </c>
      <c r="C549" s="9" t="str">
        <f>VLOOKUP($A549,referencia!$F$2:$Z$640,3,0)</f>
        <v>Córdoba</v>
      </c>
      <c r="D549" s="9">
        <f>VLOOKUP($A549,referencia!$F$2:$Z$640,9,0)</f>
        <v>2015</v>
      </c>
      <c r="E549" s="9" t="str">
        <f>VLOOKUP($A549,referencia!$F$2:$Z$640,4,0)</f>
        <v>Juan Schiaretti</v>
      </c>
      <c r="F549" s="9" t="str">
        <f>VLOOKUP($A549,referencia!$F$2:$Z$640,7,0)</f>
        <v>Unión por Córdoba</v>
      </c>
      <c r="G549" s="9" t="str">
        <f>VLOOKUP($A549,referencia!$F$2:$Z$640,6,0)</f>
        <v>José Máximo García</v>
      </c>
      <c r="H549" s="9" t="str">
        <f>VLOOKUP($A549,referencia!$F$2:$Z$640,16,0)</f>
        <v>M</v>
      </c>
      <c r="I549" s="9">
        <f>VLOOKUP($A549,referencia!$F$2:$Z$640,17,0)</f>
        <v>0</v>
      </c>
      <c r="J549" s="9" t="str">
        <f>VLOOKUP($A549,referencia!$F$2:$Z$640,18,0)</f>
        <v>Ministerio de Vivienda, Arquitectura y Obras Viales</v>
      </c>
      <c r="K549" s="9">
        <f>VLOOKUP($A549,referencia!$F$2:$Z$640,19,0)</f>
        <v>0</v>
      </c>
    </row>
    <row r="550" spans="1:11" ht="15.75" customHeight="1">
      <c r="A550" t="s">
        <v>1085</v>
      </c>
      <c r="B550" s="9">
        <f>VLOOKUP($A550,referencia!$F$2:$Z$640,2,0)</f>
        <v>6</v>
      </c>
      <c r="C550" s="9" t="str">
        <f>VLOOKUP($A550,referencia!$F$2:$Z$640,3,0)</f>
        <v>Córdoba</v>
      </c>
      <c r="D550" s="9">
        <f>VLOOKUP($A550,referencia!$F$2:$Z$640,9,0)</f>
        <v>2015</v>
      </c>
      <c r="E550" s="9" t="str">
        <f>VLOOKUP($A550,referencia!$F$2:$Z$640,4,0)</f>
        <v>Juan Schiaretti</v>
      </c>
      <c r="F550" s="9" t="str">
        <f>VLOOKUP($A550,referencia!$F$2:$Z$640,7,0)</f>
        <v>Unión por Córdoba</v>
      </c>
      <c r="G550" s="9" t="str">
        <f>VLOOKUP($A550,referencia!$F$2:$Z$640,6,0)</f>
        <v>Juan Carlos Massei</v>
      </c>
      <c r="H550" s="9" t="str">
        <f>VLOOKUP($A550,referencia!$F$2:$Z$640,16,0)</f>
        <v>M</v>
      </c>
      <c r="I550" s="9">
        <f>VLOOKUP($A550,referencia!$F$2:$Z$640,17,0)</f>
        <v>0</v>
      </c>
      <c r="J550" s="9" t="str">
        <f>VLOOKUP($A550,referencia!$F$2:$Z$640,18,0)</f>
        <v>Ministerio de Gobierno</v>
      </c>
      <c r="K550" s="9">
        <f>VLOOKUP($A550,referencia!$F$2:$Z$640,19,0)</f>
        <v>0</v>
      </c>
    </row>
    <row r="551" spans="1:11" ht="15.75" customHeight="1">
      <c r="A551" t="s">
        <v>1087</v>
      </c>
      <c r="B551" s="9">
        <f>VLOOKUP($A551,referencia!$F$2:$Z$640,2,0)</f>
        <v>6</v>
      </c>
      <c r="C551" s="9" t="str">
        <f>VLOOKUP($A551,referencia!$F$2:$Z$640,3,0)</f>
        <v>Córdoba</v>
      </c>
      <c r="D551" s="9">
        <f>VLOOKUP($A551,referencia!$F$2:$Z$640,9,0)</f>
        <v>2015</v>
      </c>
      <c r="E551" s="9" t="str">
        <f>VLOOKUP($A551,referencia!$F$2:$Z$640,4,0)</f>
        <v>Juan Schiaretti</v>
      </c>
      <c r="F551" s="9" t="str">
        <f>VLOOKUP($A551,referencia!$F$2:$Z$640,7,0)</f>
        <v>Unión por Córdoba</v>
      </c>
      <c r="G551" s="9" t="str">
        <f>VLOOKUP($A551,referencia!$F$2:$Z$640,6,0)</f>
        <v>Luis Angulo</v>
      </c>
      <c r="H551" s="9" t="str">
        <f>VLOOKUP($A551,referencia!$F$2:$Z$640,16,0)</f>
        <v>M</v>
      </c>
      <c r="I551" s="9">
        <f>VLOOKUP($A551,referencia!$F$2:$Z$640,17,0)</f>
        <v>0</v>
      </c>
      <c r="J551" s="9" t="str">
        <f>VLOOKUP($A551,referencia!$F$2:$Z$640,18,0)</f>
        <v>Ministerio de Justicia y Derechos Humanos</v>
      </c>
      <c r="K551" s="9">
        <f>VLOOKUP($A551,referencia!$F$2:$Z$640,19,0)</f>
        <v>1</v>
      </c>
    </row>
    <row r="552" spans="1:11" ht="15.75" customHeight="1">
      <c r="A552" t="s">
        <v>1096</v>
      </c>
      <c r="B552" s="9">
        <f>VLOOKUP($A552,referencia!$F$2:$Z$640,2,0)</f>
        <v>6</v>
      </c>
      <c r="C552" s="9" t="str">
        <f>VLOOKUP($A552,referencia!$F$2:$Z$640,3,0)</f>
        <v>Córdoba</v>
      </c>
      <c r="D552" s="9">
        <f>VLOOKUP($A552,referencia!$F$2:$Z$640,9,0)</f>
        <v>2015</v>
      </c>
      <c r="E552" s="9" t="str">
        <f>VLOOKUP($A552,referencia!$F$2:$Z$640,4,0)</f>
        <v>Juan Schiaretti</v>
      </c>
      <c r="F552" s="9" t="str">
        <f>VLOOKUP($A552,referencia!$F$2:$Z$640,7,0)</f>
        <v>Unión por Córdoba</v>
      </c>
      <c r="G552" s="9" t="str">
        <f>VLOOKUP($A552,referencia!$F$2:$Z$640,6,0)</f>
        <v>Omar Sereno</v>
      </c>
      <c r="H552" s="9" t="str">
        <f>VLOOKUP($A552,referencia!$F$2:$Z$640,16,0)</f>
        <v>M</v>
      </c>
      <c r="I552" s="9">
        <f>VLOOKUP($A552,referencia!$F$2:$Z$640,17,0)</f>
        <v>0</v>
      </c>
      <c r="J552" s="9" t="str">
        <f>VLOOKUP($A552,referencia!$F$2:$Z$640,18,0)</f>
        <v>Ministerio de Trabajo</v>
      </c>
      <c r="K552" s="9">
        <f>VLOOKUP($A552,referencia!$F$2:$Z$640,19,0)</f>
        <v>0</v>
      </c>
    </row>
    <row r="553" spans="1:11" ht="15.75" customHeight="1">
      <c r="A553" t="s">
        <v>1086</v>
      </c>
      <c r="B553" s="9">
        <f>VLOOKUP($A553,referencia!$F$2:$Z$640,2,0)</f>
        <v>6</v>
      </c>
      <c r="C553" s="9" t="str">
        <f>VLOOKUP($A553,referencia!$F$2:$Z$640,3,0)</f>
        <v>Córdoba</v>
      </c>
      <c r="D553" s="9">
        <f>VLOOKUP($A553,referencia!$F$2:$Z$640,9,0)</f>
        <v>2015</v>
      </c>
      <c r="E553" s="9" t="str">
        <f>VLOOKUP($A553,referencia!$F$2:$Z$640,4,0)</f>
        <v>Juan Schiaretti</v>
      </c>
      <c r="F553" s="9" t="str">
        <f>VLOOKUP($A553,referencia!$F$2:$Z$640,7,0)</f>
        <v>Unión por Córdoba</v>
      </c>
      <c r="G553" s="9" t="str">
        <f>VLOOKUP($A553,referencia!$F$2:$Z$640,6,0)</f>
        <v>Osvaldo Giordano</v>
      </c>
      <c r="H553" s="9" t="str">
        <f>VLOOKUP($A553,referencia!$F$2:$Z$640,16,0)</f>
        <v>M</v>
      </c>
      <c r="I553" s="9">
        <f>VLOOKUP($A553,referencia!$F$2:$Z$640,17,0)</f>
        <v>0</v>
      </c>
      <c r="J553" s="9" t="str">
        <f>VLOOKUP($A553,referencia!$F$2:$Z$640,18,0)</f>
        <v>Ministerio de Finanzas</v>
      </c>
      <c r="K553" s="9">
        <f>VLOOKUP($A553,referencia!$F$2:$Z$640,19,0)</f>
        <v>0</v>
      </c>
    </row>
    <row r="554" spans="1:11" ht="15.75" customHeight="1">
      <c r="A554" t="s">
        <v>1098</v>
      </c>
      <c r="B554" s="9">
        <f>VLOOKUP($A554,referencia!$F$2:$Z$640,2,0)</f>
        <v>6</v>
      </c>
      <c r="C554" s="9" t="str">
        <f>VLOOKUP($A554,referencia!$F$2:$Z$640,3,0)</f>
        <v>Córdoba</v>
      </c>
      <c r="D554" s="9">
        <f>VLOOKUP($A554,referencia!$F$2:$Z$640,9,0)</f>
        <v>2015</v>
      </c>
      <c r="E554" s="9" t="str">
        <f>VLOOKUP($A554,referencia!$F$2:$Z$640,4,0)</f>
        <v>Juan Schiaretti</v>
      </c>
      <c r="F554" s="9" t="str">
        <f>VLOOKUP($A554,referencia!$F$2:$Z$640,7,0)</f>
        <v>Unión por Córdoba</v>
      </c>
      <c r="G554" s="9" t="str">
        <f>VLOOKUP($A554,referencia!$F$2:$Z$640,6,0)</f>
        <v>Ricardo Sosa</v>
      </c>
      <c r="H554" s="9" t="str">
        <f>VLOOKUP($A554,referencia!$F$2:$Z$640,16,0)</f>
        <v>M</v>
      </c>
      <c r="I554" s="9">
        <f>VLOOKUP($A554,referencia!$F$2:$Z$640,17,0)</f>
        <v>0</v>
      </c>
      <c r="J554" s="9" t="str">
        <f>VLOOKUP($A554,referencia!$F$2:$Z$640,18,0)</f>
        <v>Ministerio de Inversión y Financiamiento</v>
      </c>
      <c r="K554" s="9">
        <f>VLOOKUP($A554,referencia!$F$2:$Z$640,19,0)</f>
        <v>0</v>
      </c>
    </row>
    <row r="555" spans="1:11" ht="15.75" customHeight="1">
      <c r="A555" t="s">
        <v>1093</v>
      </c>
      <c r="B555" s="9">
        <f>VLOOKUP($A555,referencia!$F$2:$Z$640,2,0)</f>
        <v>6</v>
      </c>
      <c r="C555" s="9" t="str">
        <f>VLOOKUP($A555,referencia!$F$2:$Z$640,3,0)</f>
        <v>Córdoba</v>
      </c>
      <c r="D555" s="9">
        <f>VLOOKUP($A555,referencia!$F$2:$Z$640,9,0)</f>
        <v>2015</v>
      </c>
      <c r="E555" s="9" t="str">
        <f>VLOOKUP($A555,referencia!$F$2:$Z$640,4,0)</f>
        <v>Juan Schiaretti</v>
      </c>
      <c r="F555" s="9" t="str">
        <f>VLOOKUP($A555,referencia!$F$2:$Z$640,7,0)</f>
        <v>Unión por Córdoba</v>
      </c>
      <c r="G555" s="9" t="str">
        <f>VLOOKUP($A555,referencia!$F$2:$Z$640,6,0)</f>
        <v>Roberto Avalle</v>
      </c>
      <c r="H555" s="9" t="str">
        <f>VLOOKUP($A555,referencia!$F$2:$Z$640,16,0)</f>
        <v>M</v>
      </c>
      <c r="I555" s="9">
        <f>VLOOKUP($A555,referencia!$F$2:$Z$640,17,0)</f>
        <v>0</v>
      </c>
      <c r="J555" s="9" t="str">
        <f>VLOOKUP($A555,referencia!$F$2:$Z$640,18,0)</f>
        <v>Ministerio de Industria, Comercio y Minería</v>
      </c>
      <c r="K555" s="9">
        <f>VLOOKUP($A555,referencia!$F$2:$Z$640,19,0)</f>
        <v>0</v>
      </c>
    </row>
    <row r="556" spans="1:11" ht="15.75" customHeight="1">
      <c r="A556" t="s">
        <v>1097</v>
      </c>
      <c r="B556" s="9">
        <f>VLOOKUP($A556,referencia!$F$2:$Z$640,2,0)</f>
        <v>6</v>
      </c>
      <c r="C556" s="9" t="str">
        <f>VLOOKUP($A556,referencia!$F$2:$Z$640,3,0)</f>
        <v>Córdoba</v>
      </c>
      <c r="D556" s="9">
        <f>VLOOKUP($A556,referencia!$F$2:$Z$640,9,0)</f>
        <v>2015</v>
      </c>
      <c r="E556" s="9" t="str">
        <f>VLOOKUP($A556,referencia!$F$2:$Z$640,4,0)</f>
        <v>Juan Schiaretti</v>
      </c>
      <c r="F556" s="9" t="str">
        <f>VLOOKUP($A556,referencia!$F$2:$Z$640,7,0)</f>
        <v>Unión por Córdoba</v>
      </c>
      <c r="G556" s="9" t="str">
        <f>VLOOKUP($A556,referencia!$F$2:$Z$640,6,0)</f>
        <v>Rodrigo Rufeil</v>
      </c>
      <c r="H556" s="9" t="str">
        <f>VLOOKUP($A556,referencia!$F$2:$Z$640,16,0)</f>
        <v>M</v>
      </c>
      <c r="I556" s="9">
        <f>VLOOKUP($A556,referencia!$F$2:$Z$640,17,0)</f>
        <v>0</v>
      </c>
      <c r="J556" s="9" t="str">
        <f>VLOOKUP($A556,referencia!$F$2:$Z$640,18,0)</f>
        <v>Ministerio de Desarrollo Social</v>
      </c>
      <c r="K556" s="9">
        <f>VLOOKUP($A556,referencia!$F$2:$Z$640,19,0)</f>
        <v>0</v>
      </c>
    </row>
    <row r="557" spans="1:11" ht="15.75" customHeight="1">
      <c r="A557" t="s">
        <v>1094</v>
      </c>
      <c r="B557" s="9">
        <f>VLOOKUP($A557,referencia!$F$2:$Z$640,2,0)</f>
        <v>6</v>
      </c>
      <c r="C557" s="9" t="str">
        <f>VLOOKUP($A557,referencia!$F$2:$Z$640,3,0)</f>
        <v>Córdoba</v>
      </c>
      <c r="D557" s="9">
        <f>VLOOKUP($A557,referencia!$F$2:$Z$640,9,0)</f>
        <v>2015</v>
      </c>
      <c r="E557" s="9" t="str">
        <f>VLOOKUP($A557,referencia!$F$2:$Z$640,4,0)</f>
        <v>Juan Schiaretti</v>
      </c>
      <c r="F557" s="9" t="str">
        <f>VLOOKUP($A557,referencia!$F$2:$Z$640,7,0)</f>
        <v>Unión por Córdoba</v>
      </c>
      <c r="G557" s="9" t="str">
        <f>VLOOKUP($A557,referencia!$F$2:$Z$640,6,0)</f>
        <v>Sergio Busso</v>
      </c>
      <c r="H557" s="9" t="str">
        <f>VLOOKUP($A557,referencia!$F$2:$Z$640,16,0)</f>
        <v>M</v>
      </c>
      <c r="I557" s="9">
        <f>VLOOKUP($A557,referencia!$F$2:$Z$640,17,0)</f>
        <v>0</v>
      </c>
      <c r="J557" s="9" t="str">
        <f>VLOOKUP($A557,referencia!$F$2:$Z$640,18,0)</f>
        <v>Ministerio de Agricultura y Ganadería</v>
      </c>
      <c r="K557" s="9">
        <f>VLOOKUP($A557,referencia!$F$2:$Z$640,19,0)</f>
        <v>0</v>
      </c>
    </row>
    <row r="558" spans="1:11" ht="15.75" customHeight="1">
      <c r="A558" t="s">
        <v>1090</v>
      </c>
      <c r="B558" s="9">
        <f>VLOOKUP($A558,referencia!$F$2:$Z$640,2,0)</f>
        <v>6</v>
      </c>
      <c r="C558" s="9" t="str">
        <f>VLOOKUP($A558,referencia!$F$2:$Z$640,3,0)</f>
        <v>Córdoba</v>
      </c>
      <c r="D558" s="9">
        <f>VLOOKUP($A558,referencia!$F$2:$Z$640,9,0)</f>
        <v>2015</v>
      </c>
      <c r="E558" s="9" t="str">
        <f>VLOOKUP($A558,referencia!$F$2:$Z$640,4,0)</f>
        <v>Juan Schiaretti</v>
      </c>
      <c r="F558" s="9" t="str">
        <f>VLOOKUP($A558,referencia!$F$2:$Z$640,7,0)</f>
        <v>Unión por Córdoba</v>
      </c>
      <c r="G558" s="9" t="str">
        <f>VLOOKUP($A558,referencia!$F$2:$Z$640,6,0)</f>
        <v>Walter Grahovac</v>
      </c>
      <c r="H558" s="9" t="str">
        <f>VLOOKUP($A558,referencia!$F$2:$Z$640,16,0)</f>
        <v>M</v>
      </c>
      <c r="I558" s="9">
        <f>VLOOKUP($A558,referencia!$F$2:$Z$640,17,0)</f>
        <v>0</v>
      </c>
      <c r="J558" s="9" t="str">
        <f>VLOOKUP($A558,referencia!$F$2:$Z$640,18,0)</f>
        <v>Ministerio de Educación</v>
      </c>
      <c r="K558" s="9">
        <f>VLOOKUP($A558,referencia!$F$2:$Z$640,19,0)</f>
        <v>0</v>
      </c>
    </row>
    <row r="559" spans="1:11" ht="15.75" customHeight="1">
      <c r="A559" t="s">
        <v>1095</v>
      </c>
      <c r="B559" s="9">
        <f>VLOOKUP($A559,referencia!$F$2:$Z$640,2,0)</f>
        <v>6</v>
      </c>
      <c r="C559" s="9" t="str">
        <f>VLOOKUP($A559,referencia!$F$2:$Z$640,3,0)</f>
        <v>Córdoba</v>
      </c>
      <c r="D559" s="9">
        <f>VLOOKUP($A559,referencia!$F$2:$Z$640,9,0)</f>
        <v>2015</v>
      </c>
      <c r="E559" s="9" t="str">
        <f>VLOOKUP($A559,referencia!$F$2:$Z$640,4,0)</f>
        <v>Juan Schiaretti</v>
      </c>
      <c r="F559" s="9" t="str">
        <f>VLOOKUP($A559,referencia!$F$2:$Z$640,7,0)</f>
        <v>Unión por Córdoba</v>
      </c>
      <c r="G559" s="9" t="str">
        <f>VLOOKUP($A559,referencia!$F$2:$Z$640,6,0)</f>
        <v>Walter Robledo</v>
      </c>
      <c r="H559" s="9" t="str">
        <f>VLOOKUP($A559,referencia!$F$2:$Z$640,16,0)</f>
        <v>M</v>
      </c>
      <c r="I559" s="9">
        <f>VLOOKUP($A559,referencia!$F$2:$Z$640,17,0)</f>
        <v>0</v>
      </c>
      <c r="J559" s="9" t="str">
        <f>VLOOKUP($A559,referencia!$F$2:$Z$640,18,0)</f>
        <v>Ministerio de Ciencia y Tecnología</v>
      </c>
      <c r="K559" s="9">
        <f>VLOOKUP($A559,referencia!$F$2:$Z$640,19,0)</f>
        <v>0</v>
      </c>
    </row>
    <row r="560" spans="1:11" ht="15.75" customHeight="1">
      <c r="A560" t="s">
        <v>1593</v>
      </c>
      <c r="B560" s="9">
        <f>VLOOKUP($A560,referencia!$E$2:$Z$640,3,0)</f>
        <v>6</v>
      </c>
      <c r="C560" s="9" t="str">
        <f>VLOOKUP($A560,referencia!$E$2:$Z$640,4,0)</f>
        <v>Córdoba</v>
      </c>
      <c r="D560" s="9">
        <f>VLOOKUP($A560,referencia!$E$2:$Z$640,11,0)</f>
        <v>2016</v>
      </c>
      <c r="E560" s="9" t="str">
        <f>VLOOKUP($A560,referencia!$E$2:$Z$640,5,0)</f>
        <v>Juan Schiaretti</v>
      </c>
      <c r="F560" s="9" t="str">
        <f>VLOOKUP($A560,referencia!$E$2:$Z$640,8,0)</f>
        <v>Unión por Córdoba</v>
      </c>
      <c r="G560" s="9" t="str">
        <f>VLOOKUP($A560,referencia!$E$2:$Z$640,7,0)</f>
        <v>Juan Carlos Massei</v>
      </c>
      <c r="H560" s="9" t="str">
        <f>VLOOKUP($A560,referencia!$E$2:$Z$640,17,0)</f>
        <v>M</v>
      </c>
      <c r="I560" s="9">
        <f>VLOOKUP($A560,referencia!$E$2:$Z$640,18,0)</f>
        <v>0</v>
      </c>
      <c r="J560" s="9" t="str">
        <f>VLOOKUP($A560,referencia!$E$2:$Z$640,19,0)</f>
        <v>Ministerio de Gobierno</v>
      </c>
      <c r="K560" s="9">
        <f>VLOOKUP($A560,referencia!$E$2:$Z$640,20,0)</f>
        <v>0</v>
      </c>
    </row>
    <row r="561" spans="1:11" ht="15.75" customHeight="1">
      <c r="A561" t="s">
        <v>1594</v>
      </c>
      <c r="B561" s="9">
        <f>VLOOKUP($A561,referencia!$E$2:$Z$640,3,0)</f>
        <v>6</v>
      </c>
      <c r="C561" s="9" t="str">
        <f>VLOOKUP($A561,referencia!$E$2:$Z$640,4,0)</f>
        <v>Córdoba</v>
      </c>
      <c r="D561" s="9">
        <f>VLOOKUP($A561,referencia!$E$2:$Z$640,11,0)</f>
        <v>2016</v>
      </c>
      <c r="E561" s="9" t="str">
        <f>VLOOKUP($A561,referencia!$E$2:$Z$640,5,0)</f>
        <v>Juan Schiaretti</v>
      </c>
      <c r="F561" s="9" t="str">
        <f>VLOOKUP($A561,referencia!$E$2:$Z$640,8,0)</f>
        <v>Unión por Córdoba</v>
      </c>
      <c r="G561" s="9" t="str">
        <f>VLOOKUP($A561,referencia!$E$2:$Z$640,7,0)</f>
        <v>Osvaldo Giordano</v>
      </c>
      <c r="H561" s="9" t="str">
        <f>VLOOKUP($A561,referencia!$E$2:$Z$640,17,0)</f>
        <v>M</v>
      </c>
      <c r="I561" s="9">
        <f>VLOOKUP($A561,referencia!$E$2:$Z$640,18,0)</f>
        <v>0</v>
      </c>
      <c r="J561" s="9" t="str">
        <f>VLOOKUP($A561,referencia!$E$2:$Z$640,19,0)</f>
        <v>Ministerio de Finanzas</v>
      </c>
      <c r="K561" s="9">
        <f>VLOOKUP($A561,referencia!$E$2:$Z$640,20,0)</f>
        <v>0</v>
      </c>
    </row>
    <row r="562" spans="1:11" ht="15.75" customHeight="1">
      <c r="A562" t="s">
        <v>1595</v>
      </c>
      <c r="B562" s="9">
        <f>VLOOKUP($A562,referencia!$E$2:$Z$640,3,0)</f>
        <v>6</v>
      </c>
      <c r="C562" s="9" t="str">
        <f>VLOOKUP($A562,referencia!$E$2:$Z$640,4,0)</f>
        <v>Córdoba</v>
      </c>
      <c r="D562" s="9">
        <f>VLOOKUP($A562,referencia!$E$2:$Z$640,11,0)</f>
        <v>2016</v>
      </c>
      <c r="E562" s="9" t="str">
        <f>VLOOKUP($A562,referencia!$E$2:$Z$640,5,0)</f>
        <v>Juan Schiaretti</v>
      </c>
      <c r="F562" s="9" t="str">
        <f>VLOOKUP($A562,referencia!$E$2:$Z$640,8,0)</f>
        <v>Unión por Córdoba</v>
      </c>
      <c r="G562" s="9" t="str">
        <f>VLOOKUP($A562,referencia!$E$2:$Z$640,7,0)</f>
        <v>Luis Angulo</v>
      </c>
      <c r="H562" s="9" t="str">
        <f>VLOOKUP($A562,referencia!$E$2:$Z$640,17,0)</f>
        <v>M</v>
      </c>
      <c r="I562" s="9">
        <f>VLOOKUP($A562,referencia!$E$2:$Z$640,18,0)</f>
        <v>0</v>
      </c>
      <c r="J562" s="9" t="str">
        <f>VLOOKUP($A562,referencia!$E$2:$Z$640,19,0)</f>
        <v>Ministerio de Justicia y Derechos Humanos</v>
      </c>
      <c r="K562" s="9">
        <f>VLOOKUP($A562,referencia!$E$2:$Z$640,20,0)</f>
        <v>1</v>
      </c>
    </row>
    <row r="563" spans="1:11" ht="15.75" customHeight="1">
      <c r="A563" t="s">
        <v>1596</v>
      </c>
      <c r="B563" s="9">
        <f>VLOOKUP($A563,referencia!$E$2:$Z$640,3,0)</f>
        <v>6</v>
      </c>
      <c r="C563" s="9" t="str">
        <f>VLOOKUP($A563,referencia!$E$2:$Z$640,4,0)</f>
        <v>Córdoba</v>
      </c>
      <c r="D563" s="9">
        <f>VLOOKUP($A563,referencia!$E$2:$Z$640,11,0)</f>
        <v>2016</v>
      </c>
      <c r="E563" s="9" t="str">
        <f>VLOOKUP($A563,referencia!$E$2:$Z$640,5,0)</f>
        <v>Juan Schiaretti</v>
      </c>
      <c r="F563" s="9" t="str">
        <f>VLOOKUP($A563,referencia!$E$2:$Z$640,8,0)</f>
        <v>Unión por Córdoba</v>
      </c>
      <c r="G563" s="9" t="str">
        <f>VLOOKUP($A563,referencia!$E$2:$Z$640,7,0)</f>
        <v>Francisco Fortuna</v>
      </c>
      <c r="H563" s="9" t="str">
        <f>VLOOKUP($A563,referencia!$E$2:$Z$640,17,0)</f>
        <v>M</v>
      </c>
      <c r="I563" s="9">
        <f>VLOOKUP($A563,referencia!$E$2:$Z$640,18,0)</f>
        <v>0</v>
      </c>
      <c r="J563" s="9" t="str">
        <f>VLOOKUP($A563,referencia!$E$2:$Z$640,19,0)</f>
        <v>Ministerio de Salud</v>
      </c>
      <c r="K563" s="9">
        <f>VLOOKUP($A563,referencia!$E$2:$Z$640,20,0)</f>
        <v>0</v>
      </c>
    </row>
    <row r="564" spans="1:11" ht="15.75" customHeight="1">
      <c r="A564" t="s">
        <v>1597</v>
      </c>
      <c r="B564" s="9">
        <f>VLOOKUP($A564,referencia!$E$2:$Z$640,3,0)</f>
        <v>6</v>
      </c>
      <c r="C564" s="9" t="str">
        <f>VLOOKUP($A564,referencia!$E$2:$Z$640,4,0)</f>
        <v>Córdoba</v>
      </c>
      <c r="D564" s="9">
        <f>VLOOKUP($A564,referencia!$E$2:$Z$640,11,0)</f>
        <v>2016</v>
      </c>
      <c r="E564" s="9" t="str">
        <f>VLOOKUP($A564,referencia!$E$2:$Z$640,5,0)</f>
        <v>Juan Schiaretti</v>
      </c>
      <c r="F564" s="9" t="str">
        <f>VLOOKUP($A564,referencia!$E$2:$Z$640,8,0)</f>
        <v>Unión por Córdoba</v>
      </c>
      <c r="G564" s="9" t="str">
        <f>VLOOKUP($A564,referencia!$E$2:$Z$640,7,0)</f>
        <v>Walter Grahovac</v>
      </c>
      <c r="H564" s="9" t="str">
        <f>VLOOKUP($A564,referencia!$E$2:$Z$640,17,0)</f>
        <v>M</v>
      </c>
      <c r="I564" s="9">
        <f>VLOOKUP($A564,referencia!$E$2:$Z$640,18,0)</f>
        <v>0</v>
      </c>
      <c r="J564" s="9" t="str">
        <f>VLOOKUP($A564,referencia!$E$2:$Z$640,19,0)</f>
        <v>Ministerio de Educación</v>
      </c>
      <c r="K564" s="9">
        <f>VLOOKUP($A564,referencia!$E$2:$Z$640,20,0)</f>
        <v>0</v>
      </c>
    </row>
    <row r="565" spans="1:11" ht="15.75" customHeight="1">
      <c r="A565" t="s">
        <v>1598</v>
      </c>
      <c r="B565" s="9">
        <f>VLOOKUP($A565,referencia!$E$2:$Z$640,3,0)</f>
        <v>6</v>
      </c>
      <c r="C565" s="9" t="str">
        <f>VLOOKUP($A565,referencia!$E$2:$Z$640,4,0)</f>
        <v>Córdoba</v>
      </c>
      <c r="D565" s="9">
        <f>VLOOKUP($A565,referencia!$E$2:$Z$640,11,0)</f>
        <v>2016</v>
      </c>
      <c r="E565" s="9" t="str">
        <f>VLOOKUP($A565,referencia!$E$2:$Z$640,5,0)</f>
        <v>Juan Schiaretti</v>
      </c>
      <c r="F565" s="9" t="str">
        <f>VLOOKUP($A565,referencia!$E$2:$Z$640,8,0)</f>
        <v>Unión por Córdoba</v>
      </c>
      <c r="G565" s="9" t="str">
        <f>VLOOKUP($A565,referencia!$E$2:$Z$640,7,0)</f>
        <v>José Máximo García</v>
      </c>
      <c r="H565" s="9" t="str">
        <f>VLOOKUP($A565,referencia!$E$2:$Z$640,17,0)</f>
        <v>M</v>
      </c>
      <c r="I565" s="9">
        <f>VLOOKUP($A565,referencia!$E$2:$Z$640,18,0)</f>
        <v>0</v>
      </c>
      <c r="J565" s="9" t="str">
        <f>VLOOKUP($A565,referencia!$E$2:$Z$640,19,0)</f>
        <v>Ministerio de Vivienda, Arquitectura y Obras Viales</v>
      </c>
      <c r="K565" s="9">
        <f>VLOOKUP($A565,referencia!$E$2:$Z$640,20,0)</f>
        <v>0</v>
      </c>
    </row>
    <row r="566" spans="1:11" ht="15.75" customHeight="1">
      <c r="A566" t="s">
        <v>1599</v>
      </c>
      <c r="B566" s="9">
        <f>VLOOKUP($A566,referencia!$E$2:$Z$640,3,0)</f>
        <v>6</v>
      </c>
      <c r="C566" s="9" t="str">
        <f>VLOOKUP($A566,referencia!$E$2:$Z$640,4,0)</f>
        <v>Córdoba</v>
      </c>
      <c r="D566" s="9">
        <f>VLOOKUP($A566,referencia!$E$2:$Z$640,11,0)</f>
        <v>2016</v>
      </c>
      <c r="E566" s="9" t="str">
        <f>VLOOKUP($A566,referencia!$E$2:$Z$640,5,0)</f>
        <v>Juan Schiaretti</v>
      </c>
      <c r="F566" s="9" t="str">
        <f>VLOOKUP($A566,referencia!$E$2:$Z$640,8,0)</f>
        <v>Unión por Córdoba</v>
      </c>
      <c r="G566" s="9" t="str">
        <f>VLOOKUP($A566,referencia!$E$2:$Z$640,7,0)</f>
        <v>Fabián López</v>
      </c>
      <c r="H566" s="9" t="str">
        <f>VLOOKUP($A566,referencia!$E$2:$Z$640,17,0)</f>
        <v>M</v>
      </c>
      <c r="I566" s="9">
        <f>VLOOKUP($A566,referencia!$E$2:$Z$640,18,0)</f>
        <v>0</v>
      </c>
      <c r="J566" s="9" t="str">
        <f>VLOOKUP($A566,referencia!$E$2:$Z$640,19,0)</f>
        <v>Ministerio de Agua, Energía, Ambiente y Transporte</v>
      </c>
      <c r="K566" s="9">
        <f>VLOOKUP($A566,referencia!$E$2:$Z$640,20,0)</f>
        <v>0</v>
      </c>
    </row>
    <row r="567" spans="1:11" ht="15.75" customHeight="1">
      <c r="A567" t="s">
        <v>1600</v>
      </c>
      <c r="B567" s="9">
        <f>VLOOKUP($A567,referencia!$E$2:$Z$640,3,0)</f>
        <v>6</v>
      </c>
      <c r="C567" s="9" t="str">
        <f>VLOOKUP($A567,referencia!$E$2:$Z$640,4,0)</f>
        <v>Córdoba</v>
      </c>
      <c r="D567" s="9">
        <f>VLOOKUP($A567,referencia!$E$2:$Z$640,11,0)</f>
        <v>2016</v>
      </c>
      <c r="E567" s="9" t="str">
        <f>VLOOKUP($A567,referencia!$E$2:$Z$640,5,0)</f>
        <v>Juan Schiaretti</v>
      </c>
      <c r="F567" s="9" t="str">
        <f>VLOOKUP($A567,referencia!$E$2:$Z$640,8,0)</f>
        <v>Unión por Córdoba</v>
      </c>
      <c r="G567" s="9" t="str">
        <f>VLOOKUP($A567,referencia!$E$2:$Z$640,7,0)</f>
        <v>Roberto Avalle</v>
      </c>
      <c r="H567" s="9" t="str">
        <f>VLOOKUP($A567,referencia!$E$2:$Z$640,17,0)</f>
        <v>M</v>
      </c>
      <c r="I567" s="9">
        <f>VLOOKUP($A567,referencia!$E$2:$Z$640,18,0)</f>
        <v>0</v>
      </c>
      <c r="J567" s="9" t="str">
        <f>VLOOKUP($A567,referencia!$E$2:$Z$640,19,0)</f>
        <v>Ministerio de Industria, Comercio y Minería</v>
      </c>
      <c r="K567" s="9">
        <f>VLOOKUP($A567,referencia!$E$2:$Z$640,20,0)</f>
        <v>0</v>
      </c>
    </row>
    <row r="568" spans="1:11" ht="15.75" customHeight="1">
      <c r="A568" t="s">
        <v>1601</v>
      </c>
      <c r="B568" s="9">
        <f>VLOOKUP($A568,referencia!$E$2:$Z$640,3,0)</f>
        <v>6</v>
      </c>
      <c r="C568" s="9" t="str">
        <f>VLOOKUP($A568,referencia!$E$2:$Z$640,4,0)</f>
        <v>Córdoba</v>
      </c>
      <c r="D568" s="9">
        <f>VLOOKUP($A568,referencia!$E$2:$Z$640,11,0)</f>
        <v>2016</v>
      </c>
      <c r="E568" s="9" t="str">
        <f>VLOOKUP($A568,referencia!$E$2:$Z$640,5,0)</f>
        <v>Juan Schiaretti</v>
      </c>
      <c r="F568" s="9" t="str">
        <f>VLOOKUP($A568,referencia!$E$2:$Z$640,8,0)</f>
        <v>Unión por Córdoba</v>
      </c>
      <c r="G568" s="9" t="str">
        <f>VLOOKUP($A568,referencia!$E$2:$Z$640,7,0)</f>
        <v>Sergio Busso</v>
      </c>
      <c r="H568" s="9" t="str">
        <f>VLOOKUP($A568,referencia!$E$2:$Z$640,17,0)</f>
        <v>M</v>
      </c>
      <c r="I568" s="9">
        <f>VLOOKUP($A568,referencia!$E$2:$Z$640,18,0)</f>
        <v>0</v>
      </c>
      <c r="J568" s="9" t="str">
        <f>VLOOKUP($A568,referencia!$E$2:$Z$640,19,0)</f>
        <v>Ministerio de Agricultura y Ganadería</v>
      </c>
      <c r="K568" s="9">
        <f>VLOOKUP($A568,referencia!$E$2:$Z$640,20,0)</f>
        <v>0</v>
      </c>
    </row>
    <row r="569" spans="1:11" ht="15.75" customHeight="1">
      <c r="A569" t="s">
        <v>1602</v>
      </c>
      <c r="B569" s="9">
        <f>VLOOKUP($A569,referencia!$E$2:$Z$640,3,0)</f>
        <v>6</v>
      </c>
      <c r="C569" s="9" t="str">
        <f>VLOOKUP($A569,referencia!$E$2:$Z$640,4,0)</f>
        <v>Córdoba</v>
      </c>
      <c r="D569" s="9">
        <f>VLOOKUP($A569,referencia!$E$2:$Z$640,11,0)</f>
        <v>2016</v>
      </c>
      <c r="E569" s="9" t="str">
        <f>VLOOKUP($A569,referencia!$E$2:$Z$640,5,0)</f>
        <v>Juan Schiaretti</v>
      </c>
      <c r="F569" s="9" t="str">
        <f>VLOOKUP($A569,referencia!$E$2:$Z$640,8,0)</f>
        <v>Unión por Córdoba</v>
      </c>
      <c r="G569" s="9" t="str">
        <f>VLOOKUP($A569,referencia!$E$2:$Z$640,7,0)</f>
        <v>Walter Robledo</v>
      </c>
      <c r="H569" s="9" t="str">
        <f>VLOOKUP($A569,referencia!$E$2:$Z$640,17,0)</f>
        <v>M</v>
      </c>
      <c r="I569" s="9">
        <f>VLOOKUP($A569,referencia!$E$2:$Z$640,18,0)</f>
        <v>0</v>
      </c>
      <c r="J569" s="9" t="str">
        <f>VLOOKUP($A569,referencia!$E$2:$Z$640,19,0)</f>
        <v>Ministerio de Ciencia y Tecnología</v>
      </c>
      <c r="K569" s="9">
        <f>VLOOKUP($A569,referencia!$E$2:$Z$640,20,0)</f>
        <v>0</v>
      </c>
    </row>
    <row r="570" spans="1:11" ht="15.75" customHeight="1">
      <c r="A570" t="s">
        <v>1603</v>
      </c>
      <c r="B570" s="9">
        <f>VLOOKUP($A570,referencia!$E$2:$Z$640,3,0)</f>
        <v>6</v>
      </c>
      <c r="C570" s="9" t="str">
        <f>VLOOKUP($A570,referencia!$E$2:$Z$640,4,0)</f>
        <v>Córdoba</v>
      </c>
      <c r="D570" s="9">
        <f>VLOOKUP($A570,referencia!$E$2:$Z$640,11,0)</f>
        <v>2016</v>
      </c>
      <c r="E570" s="9" t="str">
        <f>VLOOKUP($A570,referencia!$E$2:$Z$640,5,0)</f>
        <v>Juan Schiaretti</v>
      </c>
      <c r="F570" s="9" t="str">
        <f>VLOOKUP($A570,referencia!$E$2:$Z$640,8,0)</f>
        <v>Unión por Córdoba</v>
      </c>
      <c r="G570" s="9" t="str">
        <f>VLOOKUP($A570,referencia!$E$2:$Z$640,7,0)</f>
        <v>Omar Sereno</v>
      </c>
      <c r="H570" s="9" t="str">
        <f>VLOOKUP($A570,referencia!$E$2:$Z$640,17,0)</f>
        <v>M</v>
      </c>
      <c r="I570" s="9">
        <f>VLOOKUP($A570,referencia!$E$2:$Z$640,18,0)</f>
        <v>0</v>
      </c>
      <c r="J570" s="9" t="str">
        <f>VLOOKUP($A570,referencia!$E$2:$Z$640,19,0)</f>
        <v>Ministerio de Trabajo</v>
      </c>
      <c r="K570" s="9">
        <f>VLOOKUP($A570,referencia!$E$2:$Z$640,20,0)</f>
        <v>0</v>
      </c>
    </row>
    <row r="571" spans="1:11" ht="15.75" customHeight="1">
      <c r="A571" t="s">
        <v>1604</v>
      </c>
      <c r="B571" s="9">
        <f>VLOOKUP($A571,referencia!$E$2:$Z$640,3,0)</f>
        <v>6</v>
      </c>
      <c r="C571" s="9" t="str">
        <f>VLOOKUP($A571,referencia!$E$2:$Z$640,4,0)</f>
        <v>Córdoba</v>
      </c>
      <c r="D571" s="9">
        <f>VLOOKUP($A571,referencia!$E$2:$Z$640,11,0)</f>
        <v>2016</v>
      </c>
      <c r="E571" s="9" t="str">
        <f>VLOOKUP($A571,referencia!$E$2:$Z$640,5,0)</f>
        <v>Juan Schiaretti</v>
      </c>
      <c r="F571" s="9" t="str">
        <f>VLOOKUP($A571,referencia!$E$2:$Z$640,8,0)</f>
        <v>Unión por Córdoba</v>
      </c>
      <c r="G571" s="9" t="str">
        <f>VLOOKUP($A571,referencia!$E$2:$Z$640,7,0)</f>
        <v>Rodrigo Rufeil</v>
      </c>
      <c r="H571" s="9" t="str">
        <f>VLOOKUP($A571,referencia!$E$2:$Z$640,17,0)</f>
        <v>M</v>
      </c>
      <c r="I571" s="9">
        <f>VLOOKUP($A571,referencia!$E$2:$Z$640,18,0)</f>
        <v>0</v>
      </c>
      <c r="J571" s="9" t="str">
        <f>VLOOKUP($A571,referencia!$E$2:$Z$640,19,0)</f>
        <v>Ministerio de Desarrollo Social</v>
      </c>
      <c r="K571" s="9">
        <f>VLOOKUP($A571,referencia!$E$2:$Z$640,20,0)</f>
        <v>0</v>
      </c>
    </row>
    <row r="572" spans="1:11" ht="15.75" customHeight="1">
      <c r="A572" t="s">
        <v>1605</v>
      </c>
      <c r="B572" s="9">
        <f>VLOOKUP($A572,referencia!$E$2:$Z$640,3,0)</f>
        <v>6</v>
      </c>
      <c r="C572" s="9" t="str">
        <f>VLOOKUP($A572,referencia!$E$2:$Z$640,4,0)</f>
        <v>Córdoba</v>
      </c>
      <c r="D572" s="9">
        <f>VLOOKUP($A572,referencia!$E$2:$Z$640,11,0)</f>
        <v>2016</v>
      </c>
      <c r="E572" s="9" t="str">
        <f>VLOOKUP($A572,referencia!$E$2:$Z$640,5,0)</f>
        <v>Juan Schiaretti</v>
      </c>
      <c r="F572" s="9" t="str">
        <f>VLOOKUP($A572,referencia!$E$2:$Z$640,8,0)</f>
        <v>Unión por Córdoba</v>
      </c>
      <c r="G572" s="9" t="str">
        <f>VLOOKUP($A572,referencia!$E$2:$Z$640,7,0)</f>
        <v>Ricardo Sosa</v>
      </c>
      <c r="H572" s="9" t="str">
        <f>VLOOKUP($A572,referencia!$E$2:$Z$640,17,0)</f>
        <v>M</v>
      </c>
      <c r="I572" s="9">
        <f>VLOOKUP($A572,referencia!$E$2:$Z$640,18,0)</f>
        <v>0</v>
      </c>
      <c r="J572" s="9" t="str">
        <f>VLOOKUP($A572,referencia!$E$2:$Z$640,19,0)</f>
        <v>Ministerio de Inversión y Financiamiento</v>
      </c>
      <c r="K572" s="9">
        <f>VLOOKUP($A572,referencia!$E$2:$Z$640,20,0)</f>
        <v>0</v>
      </c>
    </row>
    <row r="573" spans="1:11" ht="15.75" customHeight="1">
      <c r="A573" t="s">
        <v>1859</v>
      </c>
      <c r="B573" s="9">
        <f>VLOOKUP($A573,referencia!$D$2:$Z$640,4,0)</f>
        <v>6</v>
      </c>
      <c r="C573" s="9" t="str">
        <f>VLOOKUP($A573,referencia!$D$2:$Z$640,5,0)</f>
        <v>Córdoba</v>
      </c>
      <c r="D573" s="9">
        <f>VLOOKUP($A573,referencia!$D$2:$Z$640,13,0)</f>
        <v>2017</v>
      </c>
      <c r="E573" s="9" t="str">
        <f>VLOOKUP($A573,referencia!$D$2:$Z$640,6,0)</f>
        <v>Juan Schiaretti</v>
      </c>
      <c r="F573" s="9" t="str">
        <f>VLOOKUP($A573,referencia!$D$2:$Z$640,9,0)</f>
        <v>Unión por Córdoba</v>
      </c>
      <c r="G573" s="9" t="str">
        <f>VLOOKUP($A573,referencia!$D$2:$Z$640,8,0)</f>
        <v>Juan Carlos Massei</v>
      </c>
      <c r="H573" s="9" t="str">
        <f>VLOOKUP($A573,referencia!$D$2:$Z$640,18,0)</f>
        <v>M</v>
      </c>
      <c r="I573" s="9">
        <f>VLOOKUP($A573,referencia!$D$2:$Z$640,19,0)</f>
        <v>0</v>
      </c>
      <c r="J573" s="9" t="str">
        <f>VLOOKUP($A573,referencia!$D$2:$Z$640,20,0)</f>
        <v>Ministerio de Gobierno</v>
      </c>
      <c r="K573" s="9">
        <f>VLOOKUP($A573,referencia!$D$2:$Z$640,21,0)</f>
        <v>0</v>
      </c>
    </row>
    <row r="574" spans="1:11" ht="15.75" customHeight="1">
      <c r="A574" t="s">
        <v>1860</v>
      </c>
      <c r="B574" s="9">
        <f>VLOOKUP($A574,referencia!$D$2:$Z$640,4,0)</f>
        <v>6</v>
      </c>
      <c r="C574" s="9" t="str">
        <f>VLOOKUP($A574,referencia!$D$2:$Z$640,5,0)</f>
        <v>Córdoba</v>
      </c>
      <c r="D574" s="9">
        <f>VLOOKUP($A574,referencia!$D$2:$Z$640,13,0)</f>
        <v>2017</v>
      </c>
      <c r="E574" s="9" t="str">
        <f>VLOOKUP($A574,referencia!$D$2:$Z$640,6,0)</f>
        <v>Juan Schiaretti</v>
      </c>
      <c r="F574" s="9" t="str">
        <f>VLOOKUP($A574,referencia!$D$2:$Z$640,9,0)</f>
        <v>Unión por Córdoba</v>
      </c>
      <c r="G574" s="9" t="str">
        <f>VLOOKUP($A574,referencia!$D$2:$Z$640,8,0)</f>
        <v>Osvaldo Giordano</v>
      </c>
      <c r="H574" s="9" t="str">
        <f>VLOOKUP($A574,referencia!$D$2:$Z$640,18,0)</f>
        <v>M</v>
      </c>
      <c r="I574" s="9">
        <f>VLOOKUP($A574,referencia!$D$2:$Z$640,19,0)</f>
        <v>0</v>
      </c>
      <c r="J574" s="9" t="str">
        <f>VLOOKUP($A574,referencia!$D$2:$Z$640,20,0)</f>
        <v>Ministerio de Finanzas</v>
      </c>
      <c r="K574" s="9">
        <f>VLOOKUP($A574,referencia!$D$2:$Z$640,21,0)</f>
        <v>0</v>
      </c>
    </row>
    <row r="575" spans="1:11" ht="15.75" customHeight="1">
      <c r="A575" t="s">
        <v>1861</v>
      </c>
      <c r="B575" s="9">
        <f>VLOOKUP($A575,referencia!$D$2:$Z$640,4,0)</f>
        <v>6</v>
      </c>
      <c r="C575" s="9" t="str">
        <f>VLOOKUP($A575,referencia!$D$2:$Z$640,5,0)</f>
        <v>Córdoba</v>
      </c>
      <c r="D575" s="9">
        <f>VLOOKUP($A575,referencia!$D$2:$Z$640,13,0)</f>
        <v>2017</v>
      </c>
      <c r="E575" s="9" t="str">
        <f>VLOOKUP($A575,referencia!$D$2:$Z$640,6,0)</f>
        <v>Juan Schiaretti</v>
      </c>
      <c r="F575" s="9" t="str">
        <f>VLOOKUP($A575,referencia!$D$2:$Z$640,9,0)</f>
        <v>Unión por Córdoba</v>
      </c>
      <c r="G575" s="9" t="str">
        <f>VLOOKUP($A575,referencia!$D$2:$Z$640,8,0)</f>
        <v>Luis Angulo</v>
      </c>
      <c r="H575" s="9" t="str">
        <f>VLOOKUP($A575,referencia!$D$2:$Z$640,18,0)</f>
        <v>M</v>
      </c>
      <c r="I575" s="9">
        <f>VLOOKUP($A575,referencia!$D$2:$Z$640,19,0)</f>
        <v>0</v>
      </c>
      <c r="J575" s="9" t="str">
        <f>VLOOKUP($A575,referencia!$D$2:$Z$640,20,0)</f>
        <v>Ministerio de Justicia y Derechos Humanos</v>
      </c>
      <c r="K575" s="9">
        <f>VLOOKUP($A575,referencia!$D$2:$Z$640,21,0)</f>
        <v>1</v>
      </c>
    </row>
    <row r="576" spans="1:11" ht="15.75" customHeight="1">
      <c r="A576" t="s">
        <v>1862</v>
      </c>
      <c r="B576" s="9">
        <f>VLOOKUP($A576,referencia!$D$2:$Z$640,4,0)</f>
        <v>6</v>
      </c>
      <c r="C576" s="9" t="str">
        <f>VLOOKUP($A576,referencia!$D$2:$Z$640,5,0)</f>
        <v>Córdoba</v>
      </c>
      <c r="D576" s="9">
        <f>VLOOKUP($A576,referencia!$D$2:$Z$640,13,0)</f>
        <v>2017</v>
      </c>
      <c r="E576" s="9" t="str">
        <f>VLOOKUP($A576,referencia!$D$2:$Z$640,6,0)</f>
        <v>Juan Schiaretti</v>
      </c>
      <c r="F576" s="9" t="str">
        <f>VLOOKUP($A576,referencia!$D$2:$Z$640,9,0)</f>
        <v>Unión por Córdoba</v>
      </c>
      <c r="G576" s="9" t="str">
        <f>VLOOKUP($A576,referencia!$D$2:$Z$640,8,0)</f>
        <v>Francisco Fortuna</v>
      </c>
      <c r="H576" s="9" t="str">
        <f>VLOOKUP($A576,referencia!$D$2:$Z$640,18,0)</f>
        <v>M</v>
      </c>
      <c r="I576" s="9">
        <f>VLOOKUP($A576,referencia!$D$2:$Z$640,19,0)</f>
        <v>0</v>
      </c>
      <c r="J576" s="9" t="str">
        <f>VLOOKUP($A576,referencia!$D$2:$Z$640,20,0)</f>
        <v>Ministerio de Salud</v>
      </c>
      <c r="K576" s="9">
        <f>VLOOKUP($A576,referencia!$D$2:$Z$640,21,0)</f>
        <v>0</v>
      </c>
    </row>
    <row r="577" spans="1:11" ht="15.75" customHeight="1">
      <c r="A577" t="s">
        <v>1863</v>
      </c>
      <c r="B577" s="9">
        <f>VLOOKUP($A577,referencia!$D$2:$Z$640,4,0)</f>
        <v>6</v>
      </c>
      <c r="C577" s="9" t="str">
        <f>VLOOKUP($A577,referencia!$D$2:$Z$640,5,0)</f>
        <v>Córdoba</v>
      </c>
      <c r="D577" s="9">
        <f>VLOOKUP($A577,referencia!$D$2:$Z$640,13,0)</f>
        <v>2017</v>
      </c>
      <c r="E577" s="9" t="str">
        <f>VLOOKUP($A577,referencia!$D$2:$Z$640,6,0)</f>
        <v>Juan Schiaretti</v>
      </c>
      <c r="F577" s="9" t="str">
        <f>VLOOKUP($A577,referencia!$D$2:$Z$640,9,0)</f>
        <v>Unión por Córdoba</v>
      </c>
      <c r="G577" s="9" t="str">
        <f>VLOOKUP($A577,referencia!$D$2:$Z$640,8,0)</f>
        <v>Walter Grahovac</v>
      </c>
      <c r="H577" s="9" t="str">
        <f>VLOOKUP($A577,referencia!$D$2:$Z$640,18,0)</f>
        <v>M</v>
      </c>
      <c r="I577" s="9">
        <f>VLOOKUP($A577,referencia!$D$2:$Z$640,19,0)</f>
        <v>0</v>
      </c>
      <c r="J577" s="9" t="str">
        <f>VLOOKUP($A577,referencia!$D$2:$Z$640,20,0)</f>
        <v>Ministerio de Educación</v>
      </c>
      <c r="K577" s="9">
        <f>VLOOKUP($A577,referencia!$D$2:$Z$640,21,0)</f>
        <v>0</v>
      </c>
    </row>
    <row r="578" spans="1:11" ht="15.75" customHeight="1">
      <c r="A578" t="s">
        <v>1864</v>
      </c>
      <c r="B578" s="9">
        <f>VLOOKUP($A578,referencia!$D$2:$Z$640,4,0)</f>
        <v>6</v>
      </c>
      <c r="C578" s="9" t="str">
        <f>VLOOKUP($A578,referencia!$D$2:$Z$640,5,0)</f>
        <v>Córdoba</v>
      </c>
      <c r="D578" s="9">
        <f>VLOOKUP($A578,referencia!$D$2:$Z$640,13,0)</f>
        <v>2017</v>
      </c>
      <c r="E578" s="9" t="str">
        <f>VLOOKUP($A578,referencia!$D$2:$Z$640,6,0)</f>
        <v>Juan Schiaretti</v>
      </c>
      <c r="F578" s="9" t="str">
        <f>VLOOKUP($A578,referencia!$D$2:$Z$640,9,0)</f>
        <v>Unión por Córdoba</v>
      </c>
      <c r="G578" s="9" t="str">
        <f>VLOOKUP($A578,referencia!$D$2:$Z$640,8,0)</f>
        <v>José Máximo García</v>
      </c>
      <c r="H578" s="9" t="str">
        <f>VLOOKUP($A578,referencia!$D$2:$Z$640,18,0)</f>
        <v>M</v>
      </c>
      <c r="I578" s="9">
        <f>VLOOKUP($A578,referencia!$D$2:$Z$640,19,0)</f>
        <v>0</v>
      </c>
      <c r="J578" s="9" t="str">
        <f>VLOOKUP($A578,referencia!$D$2:$Z$640,20,0)</f>
        <v>Ministerio de Vivienda, Arquitectura y Obras Viales</v>
      </c>
      <c r="K578" s="9">
        <f>VLOOKUP($A578,referencia!$D$2:$Z$640,21,0)</f>
        <v>0</v>
      </c>
    </row>
    <row r="579" spans="1:11" ht="15.75" customHeight="1">
      <c r="A579" t="s">
        <v>1865</v>
      </c>
      <c r="B579" s="9">
        <f>VLOOKUP($A579,referencia!$D$2:$Z$640,4,0)</f>
        <v>6</v>
      </c>
      <c r="C579" s="9" t="str">
        <f>VLOOKUP($A579,referencia!$D$2:$Z$640,5,0)</f>
        <v>Córdoba</v>
      </c>
      <c r="D579" s="9">
        <f>VLOOKUP($A579,referencia!$D$2:$Z$640,13,0)</f>
        <v>2017</v>
      </c>
      <c r="E579" s="9" t="str">
        <f>VLOOKUP($A579,referencia!$D$2:$Z$640,6,0)</f>
        <v>Juan Schiaretti</v>
      </c>
      <c r="F579" s="9" t="str">
        <f>VLOOKUP($A579,referencia!$D$2:$Z$640,9,0)</f>
        <v>Unión por Córdoba</v>
      </c>
      <c r="G579" s="9" t="str">
        <f>VLOOKUP($A579,referencia!$D$2:$Z$640,8,0)</f>
        <v>Fabián López</v>
      </c>
      <c r="H579" s="9" t="str">
        <f>VLOOKUP($A579,referencia!$D$2:$Z$640,18,0)</f>
        <v>M</v>
      </c>
      <c r="I579" s="9">
        <f>VLOOKUP($A579,referencia!$D$2:$Z$640,19,0)</f>
        <v>0</v>
      </c>
      <c r="J579" s="9" t="str">
        <f>VLOOKUP($A579,referencia!$D$2:$Z$640,20,0)</f>
        <v>Ministerio de Agua, Energía, Ambiente y Transporte</v>
      </c>
      <c r="K579" s="9">
        <f>VLOOKUP($A579,referencia!$D$2:$Z$640,21,0)</f>
        <v>0</v>
      </c>
    </row>
    <row r="580" spans="1:11" ht="15.75" customHeight="1">
      <c r="A580" t="s">
        <v>1866</v>
      </c>
      <c r="B580" s="9">
        <f>VLOOKUP($A580,referencia!$D$2:$Z$640,4,0)</f>
        <v>6</v>
      </c>
      <c r="C580" s="9" t="str">
        <f>VLOOKUP($A580,referencia!$D$2:$Z$640,5,0)</f>
        <v>Córdoba</v>
      </c>
      <c r="D580" s="9">
        <f>VLOOKUP($A580,referencia!$D$2:$Z$640,13,0)</f>
        <v>2017</v>
      </c>
      <c r="E580" s="9" t="str">
        <f>VLOOKUP($A580,referencia!$D$2:$Z$640,6,0)</f>
        <v>Juan Schiaretti</v>
      </c>
      <c r="F580" s="9" t="str">
        <f>VLOOKUP($A580,referencia!$D$2:$Z$640,9,0)</f>
        <v>Unión por Córdoba</v>
      </c>
      <c r="G580" s="9" t="str">
        <f>VLOOKUP($A580,referencia!$D$2:$Z$640,8,0)</f>
        <v>Roberto Avalle</v>
      </c>
      <c r="H580" s="9" t="str">
        <f>VLOOKUP($A580,referencia!$D$2:$Z$640,18,0)</f>
        <v>M</v>
      </c>
      <c r="I580" s="9">
        <f>VLOOKUP($A580,referencia!$D$2:$Z$640,19,0)</f>
        <v>0</v>
      </c>
      <c r="J580" s="9" t="str">
        <f>VLOOKUP($A580,referencia!$D$2:$Z$640,20,0)</f>
        <v>Ministerio de Industria, Comercio y Minería</v>
      </c>
      <c r="K580" s="9">
        <f>VLOOKUP($A580,referencia!$D$2:$Z$640,21,0)</f>
        <v>0</v>
      </c>
    </row>
    <row r="581" spans="1:11" ht="15.75" customHeight="1">
      <c r="A581" t="s">
        <v>1867</v>
      </c>
      <c r="B581" s="9">
        <f>VLOOKUP($A581,referencia!$D$2:$Z$640,4,0)</f>
        <v>6</v>
      </c>
      <c r="C581" s="9" t="str">
        <f>VLOOKUP($A581,referencia!$D$2:$Z$640,5,0)</f>
        <v>Córdoba</v>
      </c>
      <c r="D581" s="9">
        <f>VLOOKUP($A581,referencia!$D$2:$Z$640,13,0)</f>
        <v>2017</v>
      </c>
      <c r="E581" s="9" t="str">
        <f>VLOOKUP($A581,referencia!$D$2:$Z$640,6,0)</f>
        <v>Juan Schiaretti</v>
      </c>
      <c r="F581" s="9" t="str">
        <f>VLOOKUP($A581,referencia!$D$2:$Z$640,9,0)</f>
        <v>Unión por Córdoba</v>
      </c>
      <c r="G581" s="9" t="str">
        <f>VLOOKUP($A581,referencia!$D$2:$Z$640,8,0)</f>
        <v>Sergio Busso</v>
      </c>
      <c r="H581" s="9" t="str">
        <f>VLOOKUP($A581,referencia!$D$2:$Z$640,18,0)</f>
        <v>M</v>
      </c>
      <c r="I581" s="9">
        <f>VLOOKUP($A581,referencia!$D$2:$Z$640,19,0)</f>
        <v>0</v>
      </c>
      <c r="J581" s="9" t="str">
        <f>VLOOKUP($A581,referencia!$D$2:$Z$640,20,0)</f>
        <v>Ministerio de Agricultura y Ganadería</v>
      </c>
      <c r="K581" s="9">
        <f>VLOOKUP($A581,referencia!$D$2:$Z$640,21,0)</f>
        <v>0</v>
      </c>
    </row>
    <row r="582" spans="1:11" ht="15.75" customHeight="1">
      <c r="A582" t="s">
        <v>1868</v>
      </c>
      <c r="B582" s="9">
        <f>VLOOKUP($A582,referencia!$D$2:$Z$640,4,0)</f>
        <v>6</v>
      </c>
      <c r="C582" s="9" t="str">
        <f>VLOOKUP($A582,referencia!$D$2:$Z$640,5,0)</f>
        <v>Córdoba</v>
      </c>
      <c r="D582" s="9">
        <f>VLOOKUP($A582,referencia!$D$2:$Z$640,13,0)</f>
        <v>2017</v>
      </c>
      <c r="E582" s="9" t="str">
        <f>VLOOKUP($A582,referencia!$D$2:$Z$640,6,0)</f>
        <v>Juan Schiaretti</v>
      </c>
      <c r="F582" s="9" t="str">
        <f>VLOOKUP($A582,referencia!$D$2:$Z$640,9,0)</f>
        <v>Unión por Córdoba</v>
      </c>
      <c r="G582" s="9" t="str">
        <f>VLOOKUP($A582,referencia!$D$2:$Z$640,8,0)</f>
        <v>Walter Robledo</v>
      </c>
      <c r="H582" s="9" t="str">
        <f>VLOOKUP($A582,referencia!$D$2:$Z$640,18,0)</f>
        <v>M</v>
      </c>
      <c r="I582" s="9">
        <f>VLOOKUP($A582,referencia!$D$2:$Z$640,19,0)</f>
        <v>0</v>
      </c>
      <c r="J582" s="9" t="str">
        <f>VLOOKUP($A582,referencia!$D$2:$Z$640,20,0)</f>
        <v>Ministerio de Ciencia y Tecnología</v>
      </c>
      <c r="K582" s="9">
        <f>VLOOKUP($A582,referencia!$D$2:$Z$640,21,0)</f>
        <v>0</v>
      </c>
    </row>
    <row r="583" spans="1:11" ht="15.75" customHeight="1">
      <c r="A583" t="s">
        <v>1869</v>
      </c>
      <c r="B583" s="9">
        <f>VLOOKUP($A583,referencia!$D$2:$Z$640,4,0)</f>
        <v>6</v>
      </c>
      <c r="C583" s="9" t="str">
        <f>VLOOKUP($A583,referencia!$D$2:$Z$640,5,0)</f>
        <v>Córdoba</v>
      </c>
      <c r="D583" s="9">
        <f>VLOOKUP($A583,referencia!$D$2:$Z$640,13,0)</f>
        <v>2017</v>
      </c>
      <c r="E583" s="9" t="str">
        <f>VLOOKUP($A583,referencia!$D$2:$Z$640,6,0)</f>
        <v>Juan Schiaretti</v>
      </c>
      <c r="F583" s="9" t="str">
        <f>VLOOKUP($A583,referencia!$D$2:$Z$640,9,0)</f>
        <v>Unión por Córdoba</v>
      </c>
      <c r="G583" s="9" t="str">
        <f>VLOOKUP($A583,referencia!$D$2:$Z$640,8,0)</f>
        <v>Omar Sereno</v>
      </c>
      <c r="H583" s="9" t="str">
        <f>VLOOKUP($A583,referencia!$D$2:$Z$640,18,0)</f>
        <v>M</v>
      </c>
      <c r="I583" s="9">
        <f>VLOOKUP($A583,referencia!$D$2:$Z$640,19,0)</f>
        <v>0</v>
      </c>
      <c r="J583" s="9" t="str">
        <f>VLOOKUP($A583,referencia!$D$2:$Z$640,20,0)</f>
        <v>Ministerio de Trabajo</v>
      </c>
      <c r="K583" s="9">
        <f>VLOOKUP($A583,referencia!$D$2:$Z$640,21,0)</f>
        <v>0</v>
      </c>
    </row>
    <row r="584" spans="1:11" ht="15.75" customHeight="1">
      <c r="A584" t="s">
        <v>1870</v>
      </c>
      <c r="B584" s="9">
        <f>VLOOKUP($A584,referencia!$D$2:$Z$640,4,0)</f>
        <v>6</v>
      </c>
      <c r="C584" s="9" t="str">
        <f>VLOOKUP($A584,referencia!$D$2:$Z$640,5,0)</f>
        <v>Córdoba</v>
      </c>
      <c r="D584" s="9">
        <f>VLOOKUP($A584,referencia!$D$2:$Z$640,13,0)</f>
        <v>2017</v>
      </c>
      <c r="E584" s="9" t="str">
        <f>VLOOKUP($A584,referencia!$D$2:$Z$640,6,0)</f>
        <v>Juan Schiaretti</v>
      </c>
      <c r="F584" s="9" t="str">
        <f>VLOOKUP($A584,referencia!$D$2:$Z$640,9,0)</f>
        <v>Unión por Córdoba</v>
      </c>
      <c r="G584" s="9" t="str">
        <f>VLOOKUP($A584,referencia!$D$2:$Z$640,8,0)</f>
        <v>Rodrigo Rufeil</v>
      </c>
      <c r="H584" s="9" t="str">
        <f>VLOOKUP($A584,referencia!$D$2:$Z$640,18,0)</f>
        <v>M</v>
      </c>
      <c r="I584" s="9">
        <f>VLOOKUP($A584,referencia!$D$2:$Z$640,19,0)</f>
        <v>0</v>
      </c>
      <c r="J584" s="9" t="str">
        <f>VLOOKUP($A584,referencia!$D$2:$Z$640,20,0)</f>
        <v>Ministerio de Desarrollo Social</v>
      </c>
      <c r="K584" s="9">
        <f>VLOOKUP($A584,referencia!$D$2:$Z$640,21,0)</f>
        <v>0</v>
      </c>
    </row>
    <row r="585" spans="1:11" ht="15.75" customHeight="1">
      <c r="A585" t="s">
        <v>1871</v>
      </c>
      <c r="B585" s="9">
        <f>VLOOKUP($A585,referencia!$D$2:$Z$640,4,0)</f>
        <v>6</v>
      </c>
      <c r="C585" s="9" t="str">
        <f>VLOOKUP($A585,referencia!$D$2:$Z$640,5,0)</f>
        <v>Córdoba</v>
      </c>
      <c r="D585" s="9">
        <f>VLOOKUP($A585,referencia!$D$2:$Z$640,13,0)</f>
        <v>2017</v>
      </c>
      <c r="E585" s="9" t="str">
        <f>VLOOKUP($A585,referencia!$D$2:$Z$640,6,0)</f>
        <v>Juan Schiaretti</v>
      </c>
      <c r="F585" s="9" t="str">
        <f>VLOOKUP($A585,referencia!$D$2:$Z$640,9,0)</f>
        <v>Unión por Córdoba</v>
      </c>
      <c r="G585" s="9" t="str">
        <f>VLOOKUP($A585,referencia!$D$2:$Z$640,8,0)</f>
        <v>Ricardo Sosa</v>
      </c>
      <c r="H585" s="9" t="str">
        <f>VLOOKUP($A585,referencia!$D$2:$Z$640,18,0)</f>
        <v>M</v>
      </c>
      <c r="I585" s="9">
        <f>VLOOKUP($A585,referencia!$D$2:$Z$640,19,0)</f>
        <v>0</v>
      </c>
      <c r="J585" s="9" t="str">
        <f>VLOOKUP($A585,referencia!$D$2:$Z$640,20,0)</f>
        <v>Ministerio de Inversión y Financiamiento</v>
      </c>
      <c r="K585" s="9">
        <f>VLOOKUP($A585,referencia!$D$2:$Z$640,21,0)</f>
        <v>0</v>
      </c>
    </row>
    <row r="586" spans="1:11" ht="15.75" customHeight="1">
      <c r="A586" t="s">
        <v>2157</v>
      </c>
      <c r="B586" s="9">
        <f>VLOOKUP($A586,referencia!$C$2:$Z$640,5,0)</f>
        <v>6</v>
      </c>
      <c r="C586" s="9" t="str">
        <f>VLOOKUP($A586,referencia!$C$2:$Z$640,6,0)</f>
        <v>Córdoba</v>
      </c>
      <c r="D586" s="9">
        <f>VLOOKUP($A586,referencia!$C$2:$Z$640,15,0)</f>
        <v>2018</v>
      </c>
      <c r="E586" s="9" t="str">
        <f>VLOOKUP($A586,referencia!$C$2:$Z$640,7,0)</f>
        <v>Juan Schiaretti</v>
      </c>
      <c r="F586" s="9" t="str">
        <f>VLOOKUP($A586,referencia!$C$2:$Z$640,10,0)</f>
        <v>Unión por Córdoba</v>
      </c>
      <c r="G586" s="9" t="str">
        <f>VLOOKUP($A586,referencia!$C$2:$Z$640,9,0)</f>
        <v>Juan Carlos Massei</v>
      </c>
      <c r="H586" s="9" t="str">
        <f>VLOOKUP($A586,referencia!$C$2:$Z$640,19,0)</f>
        <v>M</v>
      </c>
      <c r="I586" s="9">
        <f>VLOOKUP($A586,referencia!$C$2:$Z$640,20,0)</f>
        <v>0</v>
      </c>
      <c r="J586" s="9" t="str">
        <f>VLOOKUP($A586,referencia!$C$2:$Z$640,21,0)</f>
        <v>Ministerio de Gobierno</v>
      </c>
      <c r="K586" s="9">
        <f>VLOOKUP($A586,referencia!$C$2:$Z$640,22,0)</f>
        <v>0</v>
      </c>
    </row>
    <row r="587" spans="1:11" ht="15.75" customHeight="1">
      <c r="A587" t="s">
        <v>2158</v>
      </c>
      <c r="B587" s="9">
        <f>VLOOKUP($A587,referencia!$C$2:$Z$640,5,0)</f>
        <v>6</v>
      </c>
      <c r="C587" s="9" t="str">
        <f>VLOOKUP($A587,referencia!$C$2:$Z$640,6,0)</f>
        <v>Córdoba</v>
      </c>
      <c r="D587" s="9">
        <f>VLOOKUP($A587,referencia!$C$2:$Z$640,15,0)</f>
        <v>2018</v>
      </c>
      <c r="E587" s="9" t="str">
        <f>VLOOKUP($A587,referencia!$C$2:$Z$640,7,0)</f>
        <v>Juan Schiaretti</v>
      </c>
      <c r="F587" s="9" t="str">
        <f>VLOOKUP($A587,referencia!$C$2:$Z$640,10,0)</f>
        <v>Unión por Córdoba</v>
      </c>
      <c r="G587" s="9" t="str">
        <f>VLOOKUP($A587,referencia!$C$2:$Z$640,9,0)</f>
        <v>Osvaldo Giordano</v>
      </c>
      <c r="H587" s="9" t="str">
        <f>VLOOKUP($A587,referencia!$C$2:$Z$640,19,0)</f>
        <v>M</v>
      </c>
      <c r="I587" s="9">
        <f>VLOOKUP($A587,referencia!$C$2:$Z$640,20,0)</f>
        <v>0</v>
      </c>
      <c r="J587" s="9" t="str">
        <f>VLOOKUP($A587,referencia!$C$2:$Z$640,21,0)</f>
        <v>Ministerio de Finanzas</v>
      </c>
      <c r="K587" s="9">
        <f>VLOOKUP($A587,referencia!$C$2:$Z$640,22,0)</f>
        <v>0</v>
      </c>
    </row>
    <row r="588" spans="1:11" ht="15.75" customHeight="1">
      <c r="A588" t="s">
        <v>2159</v>
      </c>
      <c r="B588" s="9">
        <f>VLOOKUP($A588,referencia!$C$2:$Z$640,5,0)</f>
        <v>6</v>
      </c>
      <c r="C588" s="9" t="str">
        <f>VLOOKUP($A588,referencia!$C$2:$Z$640,6,0)</f>
        <v>Córdoba</v>
      </c>
      <c r="D588" s="9">
        <f>VLOOKUP($A588,referencia!$C$2:$Z$640,15,0)</f>
        <v>2018</v>
      </c>
      <c r="E588" s="9" t="str">
        <f>VLOOKUP($A588,referencia!$C$2:$Z$640,7,0)</f>
        <v>Juan Schiaretti</v>
      </c>
      <c r="F588" s="9" t="str">
        <f>VLOOKUP($A588,referencia!$C$2:$Z$640,10,0)</f>
        <v>Unión por Córdoba</v>
      </c>
      <c r="G588" s="9" t="str">
        <f>VLOOKUP($A588,referencia!$C$2:$Z$640,9,0)</f>
        <v>Luis Angulo</v>
      </c>
      <c r="H588" s="9" t="str">
        <f>VLOOKUP($A588,referencia!$C$2:$Z$640,19,0)</f>
        <v>M</v>
      </c>
      <c r="I588" s="9">
        <f>VLOOKUP($A588,referencia!$C$2:$Z$640,20,0)</f>
        <v>0</v>
      </c>
      <c r="J588" s="9" t="str">
        <f>VLOOKUP($A588,referencia!$C$2:$Z$640,21,0)</f>
        <v>Ministerio de Justicia y Derechos Humanos</v>
      </c>
      <c r="K588" s="9">
        <f>VLOOKUP($A588,referencia!$C$2:$Z$640,22,0)</f>
        <v>1</v>
      </c>
    </row>
    <row r="589" spans="1:11" ht="15.75" customHeight="1">
      <c r="A589" t="s">
        <v>2160</v>
      </c>
      <c r="B589" s="9">
        <f>VLOOKUP($A589,referencia!$C$2:$Z$640,5,0)</f>
        <v>6</v>
      </c>
      <c r="C589" s="9" t="str">
        <f>VLOOKUP($A589,referencia!$C$2:$Z$640,6,0)</f>
        <v>Córdoba</v>
      </c>
      <c r="D589" s="9">
        <f>VLOOKUP($A589,referencia!$C$2:$Z$640,15,0)</f>
        <v>2018</v>
      </c>
      <c r="E589" s="9" t="str">
        <f>VLOOKUP($A589,referencia!$C$2:$Z$640,7,0)</f>
        <v>Juan Schiaretti</v>
      </c>
      <c r="F589" s="9" t="str">
        <f>VLOOKUP($A589,referencia!$C$2:$Z$640,10,0)</f>
        <v>Unión por Córdoba</v>
      </c>
      <c r="G589" s="9" t="str">
        <f>VLOOKUP($A589,referencia!$C$2:$Z$640,9,0)</f>
        <v>Juan Martín Farfán</v>
      </c>
      <c r="H589" s="9" t="str">
        <f>VLOOKUP($A589,referencia!$C$2:$Z$640,19,0)</f>
        <v>M</v>
      </c>
      <c r="I589" s="9">
        <f>VLOOKUP($A589,referencia!$C$2:$Z$640,20,0)</f>
        <v>0</v>
      </c>
      <c r="J589" s="9" t="str">
        <f>VLOOKUP($A589,referencia!$C$2:$Z$640,21,0)</f>
        <v>Ministerio de Justicia y Derechos Humanos</v>
      </c>
      <c r="K589" s="9">
        <f>VLOOKUP($A589,referencia!$C$2:$Z$640,22,0)</f>
        <v>0</v>
      </c>
    </row>
    <row r="590" spans="1:11" ht="15.75" customHeight="1">
      <c r="A590" t="s">
        <v>2161</v>
      </c>
      <c r="B590" s="9">
        <f>VLOOKUP($A590,referencia!$C$2:$Z$640,5,0)</f>
        <v>6</v>
      </c>
      <c r="C590" s="9" t="str">
        <f>VLOOKUP($A590,referencia!$C$2:$Z$640,6,0)</f>
        <v>Córdoba</v>
      </c>
      <c r="D590" s="9">
        <f>VLOOKUP($A590,referencia!$C$2:$Z$640,15,0)</f>
        <v>2018</v>
      </c>
      <c r="E590" s="9" t="str">
        <f>VLOOKUP($A590,referencia!$C$2:$Z$640,7,0)</f>
        <v>Juan Schiaretti</v>
      </c>
      <c r="F590" s="9" t="str">
        <f>VLOOKUP($A590,referencia!$C$2:$Z$640,10,0)</f>
        <v>Unión por Córdoba</v>
      </c>
      <c r="G590" s="9" t="str">
        <f>VLOOKUP($A590,referencia!$C$2:$Z$640,9,0)</f>
        <v>Francisco Fortuna</v>
      </c>
      <c r="H590" s="9" t="str">
        <f>VLOOKUP($A590,referencia!$C$2:$Z$640,19,0)</f>
        <v>M</v>
      </c>
      <c r="I590" s="9">
        <f>VLOOKUP($A590,referencia!$C$2:$Z$640,20,0)</f>
        <v>0</v>
      </c>
      <c r="J590" s="9" t="str">
        <f>VLOOKUP($A590,referencia!$C$2:$Z$640,21,0)</f>
        <v>Ministerio de Salud</v>
      </c>
      <c r="K590" s="9">
        <f>VLOOKUP($A590,referencia!$C$2:$Z$640,22,0)</f>
        <v>0</v>
      </c>
    </row>
    <row r="591" spans="1:11" ht="15.75" customHeight="1">
      <c r="A591" t="s">
        <v>2162</v>
      </c>
      <c r="B591" s="9">
        <f>VLOOKUP($A591,referencia!$C$2:$Z$640,5,0)</f>
        <v>6</v>
      </c>
      <c r="C591" s="9" t="str">
        <f>VLOOKUP($A591,referencia!$C$2:$Z$640,6,0)</f>
        <v>Córdoba</v>
      </c>
      <c r="D591" s="9">
        <f>VLOOKUP($A591,referencia!$C$2:$Z$640,15,0)</f>
        <v>2018</v>
      </c>
      <c r="E591" s="9" t="str">
        <f>VLOOKUP($A591,referencia!$C$2:$Z$640,7,0)</f>
        <v>Juan Schiaretti</v>
      </c>
      <c r="F591" s="9" t="str">
        <f>VLOOKUP($A591,referencia!$C$2:$Z$640,10,0)</f>
        <v>Unión por Córdoba</v>
      </c>
      <c r="G591" s="9" t="str">
        <f>VLOOKUP($A591,referencia!$C$2:$Z$640,9,0)</f>
        <v>Walter Grahovac</v>
      </c>
      <c r="H591" s="9" t="str">
        <f>VLOOKUP($A591,referencia!$C$2:$Z$640,19,0)</f>
        <v>M</v>
      </c>
      <c r="I591" s="9">
        <f>VLOOKUP($A591,referencia!$C$2:$Z$640,20,0)</f>
        <v>0</v>
      </c>
      <c r="J591" s="9" t="str">
        <f>VLOOKUP($A591,referencia!$C$2:$Z$640,21,0)</f>
        <v>Ministerio de Educación</v>
      </c>
      <c r="K591" s="9">
        <f>VLOOKUP($A591,referencia!$C$2:$Z$640,22,0)</f>
        <v>0</v>
      </c>
    </row>
    <row r="592" spans="1:11" ht="15.75" customHeight="1">
      <c r="A592" t="s">
        <v>2163</v>
      </c>
      <c r="B592" s="9">
        <f>VLOOKUP($A592,referencia!$C$2:$Z$640,5,0)</f>
        <v>6</v>
      </c>
      <c r="C592" s="9" t="str">
        <f>VLOOKUP($A592,referencia!$C$2:$Z$640,6,0)</f>
        <v>Córdoba</v>
      </c>
      <c r="D592" s="9">
        <f>VLOOKUP($A592,referencia!$C$2:$Z$640,15,0)</f>
        <v>2018</v>
      </c>
      <c r="E592" s="9" t="str">
        <f>VLOOKUP($A592,referencia!$C$2:$Z$640,7,0)</f>
        <v>Juan Schiaretti</v>
      </c>
      <c r="F592" s="9" t="str">
        <f>VLOOKUP($A592,referencia!$C$2:$Z$640,10,0)</f>
        <v>Unión por Córdoba</v>
      </c>
      <c r="G592" s="9" t="str">
        <f>VLOOKUP($A592,referencia!$C$2:$Z$640,9,0)</f>
        <v>José Máximo García</v>
      </c>
      <c r="H592" s="9" t="str">
        <f>VLOOKUP($A592,referencia!$C$2:$Z$640,19,0)</f>
        <v>M</v>
      </c>
      <c r="I592" s="9">
        <f>VLOOKUP($A592,referencia!$C$2:$Z$640,20,0)</f>
        <v>0</v>
      </c>
      <c r="J592" s="9" t="str">
        <f>VLOOKUP($A592,referencia!$C$2:$Z$640,21,0)</f>
        <v>Ministerio de Vivienda, Arquitectura y Obras Viales</v>
      </c>
      <c r="K592" s="9">
        <f>VLOOKUP($A592,referencia!$C$2:$Z$640,22,0)</f>
        <v>0</v>
      </c>
    </row>
    <row r="593" spans="1:11" ht="15.75" customHeight="1">
      <c r="A593" t="s">
        <v>2164</v>
      </c>
      <c r="B593" s="9">
        <f>VLOOKUP($A593,referencia!$C$2:$Z$640,5,0)</f>
        <v>6</v>
      </c>
      <c r="C593" s="9" t="str">
        <f>VLOOKUP($A593,referencia!$C$2:$Z$640,6,0)</f>
        <v>Córdoba</v>
      </c>
      <c r="D593" s="9">
        <f>VLOOKUP($A593,referencia!$C$2:$Z$640,15,0)</f>
        <v>2018</v>
      </c>
      <c r="E593" s="9" t="str">
        <f>VLOOKUP($A593,referencia!$C$2:$Z$640,7,0)</f>
        <v>Juan Schiaretti</v>
      </c>
      <c r="F593" s="9" t="str">
        <f>VLOOKUP($A593,referencia!$C$2:$Z$640,10,0)</f>
        <v>Unión por Córdoba</v>
      </c>
      <c r="G593" s="9" t="str">
        <f>VLOOKUP($A593,referencia!$C$2:$Z$640,9,0)</f>
        <v>Fabián López</v>
      </c>
      <c r="H593" s="9" t="str">
        <f>VLOOKUP($A593,referencia!$C$2:$Z$640,19,0)</f>
        <v>M</v>
      </c>
      <c r="I593" s="9">
        <f>VLOOKUP($A593,referencia!$C$2:$Z$640,20,0)</f>
        <v>0</v>
      </c>
      <c r="J593" s="9" t="str">
        <f>VLOOKUP($A593,referencia!$C$2:$Z$640,21,0)</f>
        <v>Ministerio de Agua, Energía, Ambiente y Transporte</v>
      </c>
      <c r="K593" s="9">
        <f>VLOOKUP($A593,referencia!$C$2:$Z$640,22,0)</f>
        <v>0</v>
      </c>
    </row>
    <row r="594" spans="1:11" ht="15.75" customHeight="1">
      <c r="A594" t="s">
        <v>2165</v>
      </c>
      <c r="B594" s="9">
        <f>VLOOKUP($A594,referencia!$C$2:$Z$640,5,0)</f>
        <v>6</v>
      </c>
      <c r="C594" s="9" t="str">
        <f>VLOOKUP($A594,referencia!$C$2:$Z$640,6,0)</f>
        <v>Córdoba</v>
      </c>
      <c r="D594" s="9">
        <f>VLOOKUP($A594,referencia!$C$2:$Z$640,15,0)</f>
        <v>2018</v>
      </c>
      <c r="E594" s="9" t="str">
        <f>VLOOKUP($A594,referencia!$C$2:$Z$640,7,0)</f>
        <v>Juan Schiaretti</v>
      </c>
      <c r="F594" s="9" t="str">
        <f>VLOOKUP($A594,referencia!$C$2:$Z$640,10,0)</f>
        <v>Unión por Córdoba</v>
      </c>
      <c r="G594" s="9" t="str">
        <f>VLOOKUP($A594,referencia!$C$2:$Z$640,9,0)</f>
        <v>Roberto Avalle</v>
      </c>
      <c r="H594" s="9" t="str">
        <f>VLOOKUP($A594,referencia!$C$2:$Z$640,19,0)</f>
        <v>M</v>
      </c>
      <c r="I594" s="9">
        <f>VLOOKUP($A594,referencia!$C$2:$Z$640,20,0)</f>
        <v>0</v>
      </c>
      <c r="J594" s="9" t="str">
        <f>VLOOKUP($A594,referencia!$C$2:$Z$640,21,0)</f>
        <v>Ministerio de Industria, Comercio y Minería</v>
      </c>
      <c r="K594" s="9">
        <f>VLOOKUP($A594,referencia!$C$2:$Z$640,22,0)</f>
        <v>0</v>
      </c>
    </row>
    <row r="595" spans="1:11" ht="15.75" customHeight="1">
      <c r="A595" t="s">
        <v>2166</v>
      </c>
      <c r="B595" s="9">
        <f>VLOOKUP($A595,referencia!$C$2:$Z$640,5,0)</f>
        <v>6</v>
      </c>
      <c r="C595" s="9" t="str">
        <f>VLOOKUP($A595,referencia!$C$2:$Z$640,6,0)</f>
        <v>Córdoba</v>
      </c>
      <c r="D595" s="9">
        <f>VLOOKUP($A595,referencia!$C$2:$Z$640,15,0)</f>
        <v>2018</v>
      </c>
      <c r="E595" s="9" t="str">
        <f>VLOOKUP($A595,referencia!$C$2:$Z$640,7,0)</f>
        <v>Juan Schiaretti</v>
      </c>
      <c r="F595" s="9" t="str">
        <f>VLOOKUP($A595,referencia!$C$2:$Z$640,10,0)</f>
        <v>Unión por Córdoba</v>
      </c>
      <c r="G595" s="9" t="str">
        <f>VLOOKUP($A595,referencia!$C$2:$Z$640,9,0)</f>
        <v>Sergio Busso</v>
      </c>
      <c r="H595" s="9" t="str">
        <f>VLOOKUP($A595,referencia!$C$2:$Z$640,19,0)</f>
        <v>M</v>
      </c>
      <c r="I595" s="9">
        <f>VLOOKUP($A595,referencia!$C$2:$Z$640,20,0)</f>
        <v>0</v>
      </c>
      <c r="J595" s="9" t="str">
        <f>VLOOKUP($A595,referencia!$C$2:$Z$640,21,0)</f>
        <v>Ministerio de Agricultura y Ganadería</v>
      </c>
      <c r="K595" s="9">
        <f>VLOOKUP($A595,referencia!$C$2:$Z$640,22,0)</f>
        <v>0</v>
      </c>
    </row>
    <row r="596" spans="1:11" ht="15.75" customHeight="1">
      <c r="A596" t="s">
        <v>2167</v>
      </c>
      <c r="B596" s="9">
        <f>VLOOKUP($A596,referencia!$C$2:$Z$640,5,0)</f>
        <v>6</v>
      </c>
      <c r="C596" s="9" t="str">
        <f>VLOOKUP($A596,referencia!$C$2:$Z$640,6,0)</f>
        <v>Córdoba</v>
      </c>
      <c r="D596" s="9">
        <f>VLOOKUP($A596,referencia!$C$2:$Z$640,15,0)</f>
        <v>2018</v>
      </c>
      <c r="E596" s="9" t="str">
        <f>VLOOKUP($A596,referencia!$C$2:$Z$640,7,0)</f>
        <v>Juan Schiaretti</v>
      </c>
      <c r="F596" s="9" t="str">
        <f>VLOOKUP($A596,referencia!$C$2:$Z$640,10,0)</f>
        <v>Unión por Córdoba</v>
      </c>
      <c r="G596" s="9" t="str">
        <f>VLOOKUP($A596,referencia!$C$2:$Z$640,9,0)</f>
        <v>Walter Robledo</v>
      </c>
      <c r="H596" s="9" t="str">
        <f>VLOOKUP($A596,referencia!$C$2:$Z$640,19,0)</f>
        <v>M</v>
      </c>
      <c r="I596" s="9">
        <f>VLOOKUP($A596,referencia!$C$2:$Z$640,20,0)</f>
        <v>0</v>
      </c>
      <c r="J596" s="9" t="str">
        <f>VLOOKUP($A596,referencia!$C$2:$Z$640,21,0)</f>
        <v>Ministerio de Ciencia y Tecnología</v>
      </c>
      <c r="K596" s="9">
        <f>VLOOKUP($A596,referencia!$C$2:$Z$640,22,0)</f>
        <v>0</v>
      </c>
    </row>
    <row r="597" spans="1:11" ht="15.75" customHeight="1">
      <c r="A597" t="s">
        <v>2168</v>
      </c>
      <c r="B597" s="9">
        <f>VLOOKUP($A597,referencia!$C$2:$Z$640,5,0)</f>
        <v>6</v>
      </c>
      <c r="C597" s="9" t="str">
        <f>VLOOKUP($A597,referencia!$C$2:$Z$640,6,0)</f>
        <v>Córdoba</v>
      </c>
      <c r="D597" s="9">
        <f>VLOOKUP($A597,referencia!$C$2:$Z$640,15,0)</f>
        <v>2018</v>
      </c>
      <c r="E597" s="9" t="str">
        <f>VLOOKUP($A597,referencia!$C$2:$Z$640,7,0)</f>
        <v>Juan Schiaretti</v>
      </c>
      <c r="F597" s="9" t="str">
        <f>VLOOKUP($A597,referencia!$C$2:$Z$640,10,0)</f>
        <v>Unión por Córdoba</v>
      </c>
      <c r="G597" s="9" t="str">
        <f>VLOOKUP($A597,referencia!$C$2:$Z$640,9,0)</f>
        <v>Omar Sereno</v>
      </c>
      <c r="H597" s="9" t="str">
        <f>VLOOKUP($A597,referencia!$C$2:$Z$640,19,0)</f>
        <v>M</v>
      </c>
      <c r="I597" s="9">
        <f>VLOOKUP($A597,referencia!$C$2:$Z$640,20,0)</f>
        <v>0</v>
      </c>
      <c r="J597" s="9" t="str">
        <f>VLOOKUP($A597,referencia!$C$2:$Z$640,21,0)</f>
        <v>Ministerio de Trabajo</v>
      </c>
      <c r="K597" s="9">
        <f>VLOOKUP($A597,referencia!$C$2:$Z$640,22,0)</f>
        <v>0</v>
      </c>
    </row>
    <row r="598" spans="1:11" ht="15.75" customHeight="1">
      <c r="A598" t="s">
        <v>2169</v>
      </c>
      <c r="B598" s="9">
        <f>VLOOKUP($A598,referencia!$C$2:$Z$640,5,0)</f>
        <v>6</v>
      </c>
      <c r="C598" s="9" t="str">
        <f>VLOOKUP($A598,referencia!$C$2:$Z$640,6,0)</f>
        <v>Córdoba</v>
      </c>
      <c r="D598" s="9">
        <f>VLOOKUP($A598,referencia!$C$2:$Z$640,15,0)</f>
        <v>2018</v>
      </c>
      <c r="E598" s="9" t="str">
        <f>VLOOKUP($A598,referencia!$C$2:$Z$640,7,0)</f>
        <v>Juan Schiaretti</v>
      </c>
      <c r="F598" s="9" t="str">
        <f>VLOOKUP($A598,referencia!$C$2:$Z$640,10,0)</f>
        <v>Unión por Córdoba</v>
      </c>
      <c r="G598" s="9" t="str">
        <f>VLOOKUP($A598,referencia!$C$2:$Z$640,9,0)</f>
        <v>Rodrigo Rufeil</v>
      </c>
      <c r="H598" s="9" t="str">
        <f>VLOOKUP($A598,referencia!$C$2:$Z$640,19,0)</f>
        <v>M</v>
      </c>
      <c r="I598" s="9">
        <f>VLOOKUP($A598,referencia!$C$2:$Z$640,20,0)</f>
        <v>0</v>
      </c>
      <c r="J598" s="9" t="str">
        <f>VLOOKUP($A598,referencia!$C$2:$Z$640,21,0)</f>
        <v>Ministerio de Desarrollo Social</v>
      </c>
      <c r="K598" s="9">
        <f>VLOOKUP($A598,referencia!$C$2:$Z$640,22,0)</f>
        <v>0</v>
      </c>
    </row>
    <row r="599" spans="1:11" ht="15.75" customHeight="1">
      <c r="A599" t="s">
        <v>2170</v>
      </c>
      <c r="B599" s="9">
        <f>VLOOKUP($A599,referencia!$C$2:$Z$640,5,0)</f>
        <v>6</v>
      </c>
      <c r="C599" s="9" t="str">
        <f>VLOOKUP($A599,referencia!$C$2:$Z$640,6,0)</f>
        <v>Córdoba</v>
      </c>
      <c r="D599" s="9">
        <f>VLOOKUP($A599,referencia!$C$2:$Z$640,15,0)</f>
        <v>2018</v>
      </c>
      <c r="E599" s="9" t="str">
        <f>VLOOKUP($A599,referencia!$C$2:$Z$640,7,0)</f>
        <v>Juan Schiaretti</v>
      </c>
      <c r="F599" s="9" t="str">
        <f>VLOOKUP($A599,referencia!$C$2:$Z$640,10,0)</f>
        <v>Unión por Córdoba</v>
      </c>
      <c r="G599" s="9" t="str">
        <f>VLOOKUP($A599,referencia!$C$2:$Z$640,9,0)</f>
        <v>Ricardo Sosa</v>
      </c>
      <c r="H599" s="9" t="str">
        <f>VLOOKUP($A599,referencia!$C$2:$Z$640,19,0)</f>
        <v>M</v>
      </c>
      <c r="I599" s="9">
        <f>VLOOKUP($A599,referencia!$C$2:$Z$640,20,0)</f>
        <v>0</v>
      </c>
      <c r="J599" s="9" t="str">
        <f>VLOOKUP($A599,referencia!$C$2:$Z$640,21,0)</f>
        <v>Ministerio de Inversión y Financiamiento</v>
      </c>
      <c r="K599" s="9">
        <f>VLOOKUP($A599,referencia!$C$2:$Z$640,22,0)</f>
        <v>0</v>
      </c>
    </row>
    <row r="600" spans="1:11" ht="15.75" customHeight="1">
      <c r="A600" t="s">
        <v>2447</v>
      </c>
      <c r="B600" s="9">
        <f>VLOOKUP($A600,referencia!$B$2:$Z$640,6,0)</f>
        <v>6</v>
      </c>
      <c r="C600" s="9" t="str">
        <f>VLOOKUP($A600,referencia!$B$2:$Z$640,7,0)</f>
        <v>Córdoba</v>
      </c>
      <c r="D600" s="9">
        <f>VLOOKUP($A600,referencia!$B$2:$Z$640,17,0)</f>
        <v>2019</v>
      </c>
      <c r="E600" s="9" t="str">
        <f>VLOOKUP($A600,referencia!$B$2:$Z$640,8,0)</f>
        <v>Juan Schiaretti</v>
      </c>
      <c r="F600" s="9" t="str">
        <f>VLOOKUP($A600,referencia!$B$2:$Z$640,11,0)</f>
        <v>Unión por Córdoba</v>
      </c>
      <c r="G600" s="9" t="str">
        <f>VLOOKUP($A600,referencia!$B$2:$Z$640,10,0)</f>
        <v>Juan Carlos Massei</v>
      </c>
      <c r="H600" s="9" t="str">
        <f>VLOOKUP($A600,referencia!$B$2:$Z$640,20,0)</f>
        <v>M</v>
      </c>
      <c r="I600" s="9">
        <f>VLOOKUP($A600,referencia!$B$2:$Z$640,21,0)</f>
        <v>0</v>
      </c>
      <c r="J600" s="9" t="str">
        <f>VLOOKUP($A600,referencia!$B$2:$Z$640,22,0)</f>
        <v>Ministerio de Gobierno</v>
      </c>
      <c r="K600" s="9">
        <f>VLOOKUP($A600,referencia!$B$2:$Z$640,23,0)</f>
        <v>0</v>
      </c>
    </row>
    <row r="601" spans="1:11" ht="15.75" customHeight="1">
      <c r="A601" t="s">
        <v>2448</v>
      </c>
      <c r="B601" s="9">
        <f>VLOOKUP($A601,referencia!$B$2:$Z$640,6,0)</f>
        <v>6</v>
      </c>
      <c r="C601" s="9" t="str">
        <f>VLOOKUP($A601,referencia!$B$2:$Z$640,7,0)</f>
        <v>Córdoba</v>
      </c>
      <c r="D601" s="9">
        <f>VLOOKUP($A601,referencia!$B$2:$Z$640,17,0)</f>
        <v>2019</v>
      </c>
      <c r="E601" s="9" t="str">
        <f>VLOOKUP($A601,referencia!$B$2:$Z$640,8,0)</f>
        <v>Juan Schiaretti</v>
      </c>
      <c r="F601" s="9" t="str">
        <f>VLOOKUP($A601,referencia!$B$2:$Z$640,11,0)</f>
        <v>Unión por Córdoba</v>
      </c>
      <c r="G601" s="9" t="str">
        <f>VLOOKUP($A601,referencia!$B$2:$Z$640,10,0)</f>
        <v>Osvaldo Giordano</v>
      </c>
      <c r="H601" s="9" t="str">
        <f>VLOOKUP($A601,referencia!$B$2:$Z$640,20,0)</f>
        <v>M</v>
      </c>
      <c r="I601" s="9">
        <f>VLOOKUP($A601,referencia!$B$2:$Z$640,21,0)</f>
        <v>0</v>
      </c>
      <c r="J601" s="9" t="str">
        <f>VLOOKUP($A601,referencia!$B$2:$Z$640,22,0)</f>
        <v>Ministerio de Finanzas</v>
      </c>
      <c r="K601" s="9">
        <f>VLOOKUP($A601,referencia!$B$2:$Z$640,23,0)</f>
        <v>0</v>
      </c>
    </row>
    <row r="602" spans="1:11" ht="15.75" customHeight="1">
      <c r="A602" t="s">
        <v>2450</v>
      </c>
      <c r="B602" s="9">
        <f>VLOOKUP($A602,referencia!$B$2:$Z$640,6,0)</f>
        <v>6</v>
      </c>
      <c r="C602" s="9" t="str">
        <f>VLOOKUP($A602,referencia!$B$2:$Z$640,7,0)</f>
        <v>Córdoba</v>
      </c>
      <c r="D602" s="9">
        <f>VLOOKUP($A602,referencia!$B$2:$Z$640,17,0)</f>
        <v>2019</v>
      </c>
      <c r="E602" s="9" t="str">
        <f>VLOOKUP($A602,referencia!$B$2:$Z$640,8,0)</f>
        <v>Juan Schiaretti</v>
      </c>
      <c r="F602" s="9" t="str">
        <f>VLOOKUP($A602,referencia!$B$2:$Z$640,11,0)</f>
        <v>Unión por Córdoba</v>
      </c>
      <c r="G602" s="9" t="str">
        <f>VLOOKUP($A602,referencia!$B$2:$Z$640,10,0)</f>
        <v>Juan Martín Farfán</v>
      </c>
      <c r="H602" s="9" t="str">
        <f>VLOOKUP($A602,referencia!$B$2:$Z$640,20,0)</f>
        <v>M</v>
      </c>
      <c r="I602" s="9">
        <f>VLOOKUP($A602,referencia!$B$2:$Z$640,21,0)</f>
        <v>0</v>
      </c>
      <c r="J602" s="9" t="str">
        <f>VLOOKUP($A602,referencia!$B$2:$Z$640,22,0)</f>
        <v>Ministerio de Justicia y Derechos Humanos</v>
      </c>
      <c r="K602" s="9">
        <f>VLOOKUP($A602,referencia!$B$2:$Z$640,23,0)</f>
        <v>0</v>
      </c>
    </row>
    <row r="603" spans="1:11" ht="15.75" customHeight="1">
      <c r="A603" t="s">
        <v>2451</v>
      </c>
      <c r="B603" s="9">
        <f>VLOOKUP($A603,referencia!$B$2:$Z$640,6,0)</f>
        <v>6</v>
      </c>
      <c r="C603" s="9" t="str">
        <f>VLOOKUP($A603,referencia!$B$2:$Z$640,7,0)</f>
        <v>Córdoba</v>
      </c>
      <c r="D603" s="9">
        <f>VLOOKUP($A603,referencia!$B$2:$Z$640,17,0)</f>
        <v>2019</v>
      </c>
      <c r="E603" s="9" t="str">
        <f>VLOOKUP($A603,referencia!$B$2:$Z$640,8,0)</f>
        <v>Juan Schiaretti</v>
      </c>
      <c r="F603" s="9" t="str">
        <f>VLOOKUP($A603,referencia!$B$2:$Z$640,11,0)</f>
        <v>Unión por Córdoba</v>
      </c>
      <c r="G603" s="9" t="str">
        <f>VLOOKUP($A603,referencia!$B$2:$Z$640,10,0)</f>
        <v>Francisco Fortuna</v>
      </c>
      <c r="H603" s="9" t="str">
        <f>VLOOKUP($A603,referencia!$B$2:$Z$640,20,0)</f>
        <v>M</v>
      </c>
      <c r="I603" s="9">
        <f>VLOOKUP($A603,referencia!$B$2:$Z$640,21,0)</f>
        <v>0</v>
      </c>
      <c r="J603" s="9" t="str">
        <f>VLOOKUP($A603,referencia!$B$2:$Z$640,22,0)</f>
        <v>Ministerio de Salud</v>
      </c>
      <c r="K603" s="9">
        <f>VLOOKUP($A603,referencia!$B$2:$Z$640,23,0)</f>
        <v>0</v>
      </c>
    </row>
    <row r="604" spans="1:11" ht="15.75" customHeight="1">
      <c r="A604" t="s">
        <v>2452</v>
      </c>
      <c r="B604" s="9">
        <f>VLOOKUP($A604,referencia!$B$2:$Z$640,6,0)</f>
        <v>6</v>
      </c>
      <c r="C604" s="9" t="str">
        <f>VLOOKUP($A604,referencia!$B$2:$Z$640,7,0)</f>
        <v>Córdoba</v>
      </c>
      <c r="D604" s="9">
        <f>VLOOKUP($A604,referencia!$B$2:$Z$640,17,0)</f>
        <v>2019</v>
      </c>
      <c r="E604" s="9" t="str">
        <f>VLOOKUP($A604,referencia!$B$2:$Z$640,8,0)</f>
        <v>Juan Schiaretti</v>
      </c>
      <c r="F604" s="9" t="str">
        <f>VLOOKUP($A604,referencia!$B$2:$Z$640,11,0)</f>
        <v>Unión por Córdoba</v>
      </c>
      <c r="G604" s="9" t="str">
        <f>VLOOKUP($A604,referencia!$B$2:$Z$640,10,0)</f>
        <v>Walter Grahovac</v>
      </c>
      <c r="H604" s="9" t="str">
        <f>VLOOKUP($A604,referencia!$B$2:$Z$640,20,0)</f>
        <v>M</v>
      </c>
      <c r="I604" s="9">
        <f>VLOOKUP($A604,referencia!$B$2:$Z$640,21,0)</f>
        <v>0</v>
      </c>
      <c r="J604" s="9" t="str">
        <f>VLOOKUP($A604,referencia!$B$2:$Z$640,22,0)</f>
        <v>Ministerio de Educación</v>
      </c>
      <c r="K604" s="9">
        <f>VLOOKUP($A604,referencia!$B$2:$Z$640,23,0)</f>
        <v>0</v>
      </c>
    </row>
    <row r="605" spans="1:11" ht="15.75" customHeight="1">
      <c r="A605" t="s">
        <v>2453</v>
      </c>
      <c r="B605" s="9">
        <f>VLOOKUP($A605,referencia!$B$2:$Z$640,6,0)</f>
        <v>6</v>
      </c>
      <c r="C605" s="9" t="str">
        <f>VLOOKUP($A605,referencia!$B$2:$Z$640,7,0)</f>
        <v>Córdoba</v>
      </c>
      <c r="D605" s="9">
        <f>VLOOKUP($A605,referencia!$B$2:$Z$640,17,0)</f>
        <v>2019</v>
      </c>
      <c r="E605" s="9" t="str">
        <f>VLOOKUP($A605,referencia!$B$2:$Z$640,8,0)</f>
        <v>Juan Schiaretti</v>
      </c>
      <c r="F605" s="9" t="str">
        <f>VLOOKUP($A605,referencia!$B$2:$Z$640,11,0)</f>
        <v>Unión por Córdoba</v>
      </c>
      <c r="G605" s="9" t="str">
        <f>VLOOKUP($A605,referencia!$B$2:$Z$640,10,0)</f>
        <v>José Máximo García</v>
      </c>
      <c r="H605" s="9" t="str">
        <f>VLOOKUP($A605,referencia!$B$2:$Z$640,20,0)</f>
        <v>M</v>
      </c>
      <c r="I605" s="9">
        <f>VLOOKUP($A605,referencia!$B$2:$Z$640,21,0)</f>
        <v>0</v>
      </c>
      <c r="J605" s="9" t="str">
        <f>VLOOKUP($A605,referencia!$B$2:$Z$640,22,0)</f>
        <v>Ministerio de Vivienda, Arquitectura y Obras Viales</v>
      </c>
      <c r="K605" s="9">
        <f>VLOOKUP($A605,referencia!$B$2:$Z$640,23,0)</f>
        <v>0</v>
      </c>
    </row>
    <row r="606" spans="1:11" ht="15.75" customHeight="1">
      <c r="A606" t="s">
        <v>2454</v>
      </c>
      <c r="B606" s="9">
        <f>VLOOKUP($A606,referencia!$B$2:$Z$640,6,0)</f>
        <v>6</v>
      </c>
      <c r="C606" s="9" t="str">
        <f>VLOOKUP($A606,referencia!$B$2:$Z$640,7,0)</f>
        <v>Córdoba</v>
      </c>
      <c r="D606" s="9">
        <f>VLOOKUP($A606,referencia!$B$2:$Z$640,17,0)</f>
        <v>2019</v>
      </c>
      <c r="E606" s="9" t="str">
        <f>VLOOKUP($A606,referencia!$B$2:$Z$640,8,0)</f>
        <v>Juan Schiaretti</v>
      </c>
      <c r="F606" s="9" t="str">
        <f>VLOOKUP($A606,referencia!$B$2:$Z$640,11,0)</f>
        <v>Unión por Córdoba</v>
      </c>
      <c r="G606" s="9" t="str">
        <f>VLOOKUP($A606,referencia!$B$2:$Z$640,10,0)</f>
        <v>Fabián López</v>
      </c>
      <c r="H606" s="9" t="str">
        <f>VLOOKUP($A606,referencia!$B$2:$Z$640,20,0)</f>
        <v>M</v>
      </c>
      <c r="I606" s="9">
        <f>VLOOKUP($A606,referencia!$B$2:$Z$640,21,0)</f>
        <v>0</v>
      </c>
      <c r="J606" s="9" t="str">
        <f>VLOOKUP($A606,referencia!$B$2:$Z$640,22,0)</f>
        <v>Ministerio de Agua, Energía, Ambiente y Transporte</v>
      </c>
      <c r="K606" s="9">
        <f>VLOOKUP($A606,referencia!$B$2:$Z$640,23,0)</f>
        <v>0</v>
      </c>
    </row>
    <row r="607" spans="1:11" ht="15.75" customHeight="1">
      <c r="A607" t="s">
        <v>2455</v>
      </c>
      <c r="B607" s="9">
        <f>VLOOKUP($A607,referencia!$B$2:$Z$640,6,0)</f>
        <v>6</v>
      </c>
      <c r="C607" s="9" t="str">
        <f>VLOOKUP($A607,referencia!$B$2:$Z$640,7,0)</f>
        <v>Córdoba</v>
      </c>
      <c r="D607" s="9">
        <f>VLOOKUP($A607,referencia!$B$2:$Z$640,17,0)</f>
        <v>2019</v>
      </c>
      <c r="E607" s="9" t="str">
        <f>VLOOKUP($A607,referencia!$B$2:$Z$640,8,0)</f>
        <v>Juan Schiaretti</v>
      </c>
      <c r="F607" s="9" t="str">
        <f>VLOOKUP($A607,referencia!$B$2:$Z$640,11,0)</f>
        <v>Unión por Córdoba</v>
      </c>
      <c r="G607" s="9" t="str">
        <f>VLOOKUP($A607,referencia!$B$2:$Z$640,10,0)</f>
        <v>Roberto Avalle</v>
      </c>
      <c r="H607" s="9" t="str">
        <f>VLOOKUP($A607,referencia!$B$2:$Z$640,20,0)</f>
        <v>M</v>
      </c>
      <c r="I607" s="9">
        <f>VLOOKUP($A607,referencia!$B$2:$Z$640,21,0)</f>
        <v>0</v>
      </c>
      <c r="J607" s="9" t="str">
        <f>VLOOKUP($A607,referencia!$B$2:$Z$640,22,0)</f>
        <v>Ministerio de Industria, Comercio y Minería</v>
      </c>
      <c r="K607" s="9">
        <f>VLOOKUP($A607,referencia!$B$2:$Z$640,23,0)</f>
        <v>0</v>
      </c>
    </row>
    <row r="608" spans="1:11" ht="15.75" customHeight="1">
      <c r="A608" t="s">
        <v>2456</v>
      </c>
      <c r="B608" s="9">
        <f>VLOOKUP($A608,referencia!$B$2:$Z$640,6,0)</f>
        <v>6</v>
      </c>
      <c r="C608" s="9" t="str">
        <f>VLOOKUP($A608,referencia!$B$2:$Z$640,7,0)</f>
        <v>Córdoba</v>
      </c>
      <c r="D608" s="9">
        <f>VLOOKUP($A608,referencia!$B$2:$Z$640,17,0)</f>
        <v>2019</v>
      </c>
      <c r="E608" s="9" t="str">
        <f>VLOOKUP($A608,referencia!$B$2:$Z$640,8,0)</f>
        <v>Juan Schiaretti</v>
      </c>
      <c r="F608" s="9" t="str">
        <f>VLOOKUP($A608,referencia!$B$2:$Z$640,11,0)</f>
        <v>Unión por Córdoba</v>
      </c>
      <c r="G608" s="9" t="str">
        <f>VLOOKUP($A608,referencia!$B$2:$Z$640,10,0)</f>
        <v>Sergio Busso</v>
      </c>
      <c r="H608" s="9" t="str">
        <f>VLOOKUP($A608,referencia!$B$2:$Z$640,20,0)</f>
        <v>M</v>
      </c>
      <c r="I608" s="9">
        <f>VLOOKUP($A608,referencia!$B$2:$Z$640,21,0)</f>
        <v>0</v>
      </c>
      <c r="J608" s="9" t="str">
        <f>VLOOKUP($A608,referencia!$B$2:$Z$640,22,0)</f>
        <v>Ministerio de Agricultura y Ganadería</v>
      </c>
      <c r="K608" s="9">
        <f>VLOOKUP($A608,referencia!$B$2:$Z$640,23,0)</f>
        <v>0</v>
      </c>
    </row>
    <row r="609" spans="1:11" ht="15.75" customHeight="1">
      <c r="A609" t="s">
        <v>2457</v>
      </c>
      <c r="B609" s="9">
        <f>VLOOKUP($A609,referencia!$B$2:$Z$640,6,0)</f>
        <v>6</v>
      </c>
      <c r="C609" s="9" t="str">
        <f>VLOOKUP($A609,referencia!$B$2:$Z$640,7,0)</f>
        <v>Córdoba</v>
      </c>
      <c r="D609" s="9">
        <f>VLOOKUP($A609,referencia!$B$2:$Z$640,17,0)</f>
        <v>2019</v>
      </c>
      <c r="E609" s="9" t="str">
        <f>VLOOKUP($A609,referencia!$B$2:$Z$640,8,0)</f>
        <v>Juan Schiaretti</v>
      </c>
      <c r="F609" s="9" t="str">
        <f>VLOOKUP($A609,referencia!$B$2:$Z$640,11,0)</f>
        <v>Unión por Córdoba</v>
      </c>
      <c r="G609" s="9" t="str">
        <f>VLOOKUP($A609,referencia!$B$2:$Z$640,10,0)</f>
        <v>Walter Robledo</v>
      </c>
      <c r="H609" s="9" t="str">
        <f>VLOOKUP($A609,referencia!$B$2:$Z$640,20,0)</f>
        <v>M</v>
      </c>
      <c r="I609" s="9">
        <f>VLOOKUP($A609,referencia!$B$2:$Z$640,21,0)</f>
        <v>0</v>
      </c>
      <c r="J609" s="9" t="str">
        <f>VLOOKUP($A609,referencia!$B$2:$Z$640,22,0)</f>
        <v>Ministerio de Ciencia y Tecnología</v>
      </c>
      <c r="K609" s="9">
        <f>VLOOKUP($A609,referencia!$B$2:$Z$640,23,0)</f>
        <v>0</v>
      </c>
    </row>
    <row r="610" spans="1:11" ht="15.75" customHeight="1">
      <c r="A610" t="s">
        <v>2458</v>
      </c>
      <c r="B610" s="9">
        <f>VLOOKUP($A610,referencia!$B$2:$Z$640,6,0)</f>
        <v>6</v>
      </c>
      <c r="C610" s="9" t="str">
        <f>VLOOKUP($A610,referencia!$B$2:$Z$640,7,0)</f>
        <v>Córdoba</v>
      </c>
      <c r="D610" s="9">
        <f>VLOOKUP($A610,referencia!$B$2:$Z$640,17,0)</f>
        <v>2019</v>
      </c>
      <c r="E610" s="9" t="str">
        <f>VLOOKUP($A610,referencia!$B$2:$Z$640,8,0)</f>
        <v>Juan Schiaretti</v>
      </c>
      <c r="F610" s="9" t="str">
        <f>VLOOKUP($A610,referencia!$B$2:$Z$640,11,0)</f>
        <v>Unión por Córdoba</v>
      </c>
      <c r="G610" s="9" t="str">
        <f>VLOOKUP($A610,referencia!$B$2:$Z$640,10,0)</f>
        <v>Omar Sereno</v>
      </c>
      <c r="H610" s="9" t="str">
        <f>VLOOKUP($A610,referencia!$B$2:$Z$640,20,0)</f>
        <v>M</v>
      </c>
      <c r="I610" s="9">
        <f>VLOOKUP($A610,referencia!$B$2:$Z$640,21,0)</f>
        <v>0</v>
      </c>
      <c r="J610" s="9" t="str">
        <f>VLOOKUP($A610,referencia!$B$2:$Z$640,22,0)</f>
        <v>Ministerio de Trabajo</v>
      </c>
      <c r="K610" s="9">
        <f>VLOOKUP($A610,referencia!$B$2:$Z$640,23,0)</f>
        <v>0</v>
      </c>
    </row>
    <row r="611" spans="1:11" ht="15.75" customHeight="1">
      <c r="A611" t="s">
        <v>2459</v>
      </c>
      <c r="B611" s="9">
        <f>VLOOKUP($A611,referencia!$B$2:$Z$640,6,0)</f>
        <v>6</v>
      </c>
      <c r="C611" s="9" t="str">
        <f>VLOOKUP($A611,referencia!$B$2:$Z$640,7,0)</f>
        <v>Córdoba</v>
      </c>
      <c r="D611" s="9">
        <f>VLOOKUP($A611,referencia!$B$2:$Z$640,17,0)</f>
        <v>2019</v>
      </c>
      <c r="E611" s="9" t="str">
        <f>VLOOKUP($A611,referencia!$B$2:$Z$640,8,0)</f>
        <v>Juan Schiaretti</v>
      </c>
      <c r="F611" s="9" t="str">
        <f>VLOOKUP($A611,referencia!$B$2:$Z$640,11,0)</f>
        <v>Unión por Córdoba</v>
      </c>
      <c r="G611" s="9" t="str">
        <f>VLOOKUP($A611,referencia!$B$2:$Z$640,10,0)</f>
        <v>Rodrigo Rufeil</v>
      </c>
      <c r="H611" s="9" t="str">
        <f>VLOOKUP($A611,referencia!$B$2:$Z$640,20,0)</f>
        <v>M</v>
      </c>
      <c r="I611" s="9">
        <f>VLOOKUP($A611,referencia!$B$2:$Z$640,21,0)</f>
        <v>0</v>
      </c>
      <c r="J611" s="9" t="str">
        <f>VLOOKUP($A611,referencia!$B$2:$Z$640,22,0)</f>
        <v>Ministerio de Desarrollo Social</v>
      </c>
      <c r="K611" s="9">
        <f>VLOOKUP($A611,referencia!$B$2:$Z$640,23,0)</f>
        <v>0</v>
      </c>
    </row>
    <row r="612" spans="1:11" ht="15.75" customHeight="1">
      <c r="A612" t="s">
        <v>2460</v>
      </c>
      <c r="B612" s="9">
        <f>VLOOKUP($A612,referencia!$B$2:$Z$640,6,0)</f>
        <v>6</v>
      </c>
      <c r="C612" s="9" t="str">
        <f>VLOOKUP($A612,referencia!$B$2:$Z$640,7,0)</f>
        <v>Córdoba</v>
      </c>
      <c r="D612" s="9">
        <f>VLOOKUP($A612,referencia!$B$2:$Z$640,17,0)</f>
        <v>2019</v>
      </c>
      <c r="E612" s="9" t="str">
        <f>VLOOKUP($A612,referencia!$B$2:$Z$640,8,0)</f>
        <v>Juan Schiaretti</v>
      </c>
      <c r="F612" s="9" t="str">
        <f>VLOOKUP($A612,referencia!$B$2:$Z$640,11,0)</f>
        <v>Unión por Córdoba</v>
      </c>
      <c r="G612" s="9" t="str">
        <f>VLOOKUP($A612,referencia!$B$2:$Z$640,10,0)</f>
        <v>Ricardo Sosa</v>
      </c>
      <c r="H612" s="9" t="str">
        <f>VLOOKUP($A612,referencia!$B$2:$Z$640,20,0)</f>
        <v>M</v>
      </c>
      <c r="I612" s="9">
        <f>VLOOKUP($A612,referencia!$B$2:$Z$640,21,0)</f>
        <v>0</v>
      </c>
      <c r="J612" s="9" t="str">
        <f>VLOOKUP($A612,referencia!$B$2:$Z$640,22,0)</f>
        <v>Ministerio de Inversión y Financiamiento</v>
      </c>
      <c r="K612" s="9">
        <f>VLOOKUP($A612,referencia!$B$2:$Z$640,23,0)</f>
        <v>0</v>
      </c>
    </row>
    <row r="613" spans="1:11" ht="15.75" customHeight="1">
      <c r="A613" t="s">
        <v>2449</v>
      </c>
      <c r="B613" s="9">
        <f>VLOOKUP($A613,referencia!$B$2:$Z$640,6,0)</f>
        <v>6</v>
      </c>
      <c r="C613" s="9" t="str">
        <f>VLOOKUP($A613,referencia!$B$2:$Z$640,7,0)</f>
        <v>Córdoba</v>
      </c>
      <c r="D613" s="9" t="str">
        <f>VLOOKUP($A613,referencia!$B$2:$Z$640,17,0)</f>
        <v>no</v>
      </c>
      <c r="E613" s="9" t="str">
        <f>VLOOKUP($A613,referencia!$B$2:$Z$640,8,0)</f>
        <v>Juan Schiaretti</v>
      </c>
      <c r="F613" s="9" t="str">
        <f>VLOOKUP($A613,referencia!$B$2:$Z$640,11,0)</f>
        <v>Unión por Córdoba</v>
      </c>
      <c r="G613" s="9" t="str">
        <f>VLOOKUP($A613,referencia!$B$2:$Z$640,10,0)</f>
        <v>Luis Angulo</v>
      </c>
      <c r="H613" s="9" t="str">
        <f>VLOOKUP($A613,referencia!$B$2:$Z$640,20,0)</f>
        <v>M</v>
      </c>
      <c r="I613" s="9">
        <f>VLOOKUP($A613,referencia!$B$2:$Z$640,21,0)</f>
        <v>0</v>
      </c>
      <c r="J613" s="9" t="str">
        <f>VLOOKUP($A613,referencia!$B$2:$Z$640,22,0)</f>
        <v>Ministerio de Justicia y Derechos Humanos</v>
      </c>
      <c r="K613" s="9">
        <f>VLOOKUP($A613,referencia!$B$2:$Z$640,23,0)</f>
        <v>1</v>
      </c>
    </row>
    <row r="614" spans="1:11" ht="15.75" customHeight="1">
      <c r="A614" t="s">
        <v>1099</v>
      </c>
      <c r="B614" s="9">
        <f>VLOOKUP($A614,referencia!$B$2:$Z$640,6,0)</f>
        <v>6</v>
      </c>
      <c r="C614" s="9" t="str">
        <f>VLOOKUP($A614,referencia!$B$2:$Z$640,7,0)</f>
        <v>Córdoba</v>
      </c>
      <c r="D614" s="9" t="str">
        <f>VLOOKUP($A614,referencia!$B$2:$Z$640,17,0)</f>
        <v>no</v>
      </c>
      <c r="E614" s="9" t="str">
        <f>VLOOKUP($A614,referencia!$B$2:$Z$640,8,0)</f>
        <v>Juan Schiareti</v>
      </c>
      <c r="F614" s="9" t="str">
        <f>VLOOKUP($A614,referencia!$B$2:$Z$640,11,0)</f>
        <v>Hacemos por Córdoba</v>
      </c>
      <c r="G614" s="9" t="str">
        <f>VLOOKUP($A614,referencia!$B$2:$Z$640,10,0)</f>
        <v>Sergio Busso</v>
      </c>
      <c r="H614" s="9" t="str">
        <f>VLOOKUP($A614,referencia!$B$2:$Z$640,20,0)</f>
        <v>M</v>
      </c>
      <c r="I614" s="9">
        <f>VLOOKUP($A614,referencia!$B$2:$Z$640,21,0)</f>
        <v>0</v>
      </c>
      <c r="J614" s="9" t="str">
        <f>VLOOKUP($A614,referencia!$B$2:$Z$640,22,0)</f>
        <v>Ministerio de Agricultura y Ganadería</v>
      </c>
      <c r="K614" s="9">
        <f>VLOOKUP($A614,referencia!$B$2:$Z$640,23,0)</f>
        <v>0</v>
      </c>
    </row>
    <row r="615" spans="1:11" ht="15.75" customHeight="1">
      <c r="A615" t="s">
        <v>1100</v>
      </c>
      <c r="B615" s="9">
        <f>VLOOKUP($A615,referencia!$B$2:$Z$640,6,0)</f>
        <v>6</v>
      </c>
      <c r="C615" s="9" t="str">
        <f>VLOOKUP($A615,referencia!$B$2:$Z$640,7,0)</f>
        <v>Córdoba</v>
      </c>
      <c r="D615" s="9" t="str">
        <f>VLOOKUP($A615,referencia!$B$2:$Z$640,17,0)</f>
        <v>no</v>
      </c>
      <c r="E615" s="9" t="str">
        <f>VLOOKUP($A615,referencia!$B$2:$Z$640,8,0)</f>
        <v>Juan Schiareti</v>
      </c>
      <c r="F615" s="9" t="str">
        <f>VLOOKUP($A615,referencia!$B$2:$Z$640,11,0)</f>
        <v>Hacemos por Córdoba</v>
      </c>
      <c r="G615" s="9" t="str">
        <f>VLOOKUP($A615,referencia!$B$2:$Z$640,10,0)</f>
        <v>Pablo Javier De Chiara</v>
      </c>
      <c r="H615" s="9" t="str">
        <f>VLOOKUP($A615,referencia!$B$2:$Z$640,20,0)</f>
        <v>M</v>
      </c>
      <c r="I615" s="9">
        <f>VLOOKUP($A615,referencia!$B$2:$Z$640,21,0)</f>
        <v>0</v>
      </c>
      <c r="J615" s="9" t="str">
        <f>VLOOKUP($A615,referencia!$B$2:$Z$640,22,0)</f>
        <v>Ministerio de Ciencia y Tecnología</v>
      </c>
      <c r="K615" s="9">
        <f>VLOOKUP($A615,referencia!$B$2:$Z$640,23,0)</f>
        <v>0</v>
      </c>
    </row>
    <row r="616" spans="1:11" ht="15.75" customHeight="1">
      <c r="A616" t="s">
        <v>1101</v>
      </c>
      <c r="B616" s="9">
        <f>VLOOKUP($A616,referencia!$B$2:$Z$640,6,0)</f>
        <v>6</v>
      </c>
      <c r="C616" s="9" t="str">
        <f>VLOOKUP($A616,referencia!$B$2:$Z$640,7,0)</f>
        <v>Córdoba</v>
      </c>
      <c r="D616" s="9" t="str">
        <f>VLOOKUP($A616,referencia!$B$2:$Z$640,17,0)</f>
        <v>no</v>
      </c>
      <c r="E616" s="9" t="str">
        <f>VLOOKUP($A616,referencia!$B$2:$Z$640,8,0)</f>
        <v>Juan Schiareti</v>
      </c>
      <c r="F616" s="9" t="str">
        <f>VLOOKUP($A616,referencia!$B$2:$Z$640,11,0)</f>
        <v>Hacemos por Córdoba</v>
      </c>
      <c r="G616" s="9" t="str">
        <f>VLOOKUP($A616,referencia!$B$2:$Z$640,10,0)</f>
        <v>Walter Mario Grahovac</v>
      </c>
      <c r="H616" s="9" t="str">
        <f>VLOOKUP($A616,referencia!$B$2:$Z$640,20,0)</f>
        <v>M</v>
      </c>
      <c r="I616" s="9">
        <f>VLOOKUP($A616,referencia!$B$2:$Z$640,21,0)</f>
        <v>0</v>
      </c>
      <c r="J616" s="9" t="str">
        <f>VLOOKUP($A616,referencia!$B$2:$Z$640,22,0)</f>
        <v>Ministerio de Educación</v>
      </c>
      <c r="K616" s="9">
        <f>VLOOKUP($A616,referencia!$B$2:$Z$640,23,0)</f>
        <v>0</v>
      </c>
    </row>
    <row r="617" spans="1:11" ht="15.75" customHeight="1">
      <c r="A617" t="s">
        <v>1102</v>
      </c>
      <c r="B617" s="9">
        <f>VLOOKUP($A617,referencia!$B$2:$Z$640,6,0)</f>
        <v>6</v>
      </c>
      <c r="C617" s="9" t="str">
        <f>VLOOKUP($A617,referencia!$B$2:$Z$640,7,0)</f>
        <v>Córdoba</v>
      </c>
      <c r="D617" s="9" t="str">
        <f>VLOOKUP($A617,referencia!$B$2:$Z$640,17,0)</f>
        <v>no</v>
      </c>
      <c r="E617" s="9" t="str">
        <f>VLOOKUP($A617,referencia!$B$2:$Z$640,8,0)</f>
        <v>Juan Schiareti</v>
      </c>
      <c r="F617" s="9" t="str">
        <f>VLOOKUP($A617,referencia!$B$2:$Z$640,11,0)</f>
        <v>Hacemos por Córdoba</v>
      </c>
      <c r="G617" s="9" t="str">
        <f>VLOOKUP($A617,referencia!$B$2:$Z$640,10,0)</f>
        <v>Osvaldo Giordano</v>
      </c>
      <c r="H617" s="9" t="str">
        <f>VLOOKUP($A617,referencia!$B$2:$Z$640,20,0)</f>
        <v>M</v>
      </c>
      <c r="I617" s="9">
        <f>VLOOKUP($A617,referencia!$B$2:$Z$640,21,0)</f>
        <v>0</v>
      </c>
      <c r="J617" s="9" t="str">
        <f>VLOOKUP($A617,referencia!$B$2:$Z$640,22,0)</f>
        <v>Ministerio de Finanzas</v>
      </c>
      <c r="K617" s="9">
        <f>VLOOKUP($A617,referencia!$B$2:$Z$640,23,0)</f>
        <v>0</v>
      </c>
    </row>
    <row r="618" spans="1:11" ht="15.75" customHeight="1">
      <c r="A618" t="s">
        <v>1103</v>
      </c>
      <c r="B618" s="9">
        <f>VLOOKUP($A618,referencia!$B$2:$Z$640,6,0)</f>
        <v>6</v>
      </c>
      <c r="C618" s="9" t="str">
        <f>VLOOKUP($A618,referencia!$B$2:$Z$640,7,0)</f>
        <v>Córdoba</v>
      </c>
      <c r="D618" s="9" t="str">
        <f>VLOOKUP($A618,referencia!$B$2:$Z$640,17,0)</f>
        <v>no</v>
      </c>
      <c r="E618" s="9" t="str">
        <f>VLOOKUP($A618,referencia!$B$2:$Z$640,8,0)</f>
        <v>Juan Schiareti</v>
      </c>
      <c r="F618" s="9" t="str">
        <f>VLOOKUP($A618,referencia!$B$2:$Z$640,11,0)</f>
        <v>Hacemos por Córdoba</v>
      </c>
      <c r="G618" s="9" t="str">
        <f>VLOOKUP($A618,referencia!$B$2:$Z$640,10,0)</f>
        <v>Facundo Torres</v>
      </c>
      <c r="H618" s="9" t="str">
        <f>VLOOKUP($A618,referencia!$B$2:$Z$640,20,0)</f>
        <v>M</v>
      </c>
      <c r="I618" s="9">
        <f>VLOOKUP($A618,referencia!$B$2:$Z$640,21,0)</f>
        <v>0</v>
      </c>
      <c r="J618" s="9" t="str">
        <f>VLOOKUP($A618,referencia!$B$2:$Z$640,22,0)</f>
        <v>Ministerio de Gobierno</v>
      </c>
      <c r="K618" s="9">
        <f>VLOOKUP($A618,referencia!$B$2:$Z$640,23,0)</f>
        <v>0</v>
      </c>
    </row>
    <row r="619" spans="1:11" ht="15.75" customHeight="1">
      <c r="A619" t="s">
        <v>1104</v>
      </c>
      <c r="B619" s="9">
        <f>VLOOKUP($A619,referencia!$B$2:$Z$640,6,0)</f>
        <v>6</v>
      </c>
      <c r="C619" s="9" t="str">
        <f>VLOOKUP($A619,referencia!$B$2:$Z$640,7,0)</f>
        <v>Córdoba</v>
      </c>
      <c r="D619" s="9" t="str">
        <f>VLOOKUP($A619,referencia!$B$2:$Z$640,17,0)</f>
        <v>no</v>
      </c>
      <c r="E619" s="9" t="str">
        <f>VLOOKUP($A619,referencia!$B$2:$Z$640,8,0)</f>
        <v>Juan Schiareti</v>
      </c>
      <c r="F619" s="9" t="str">
        <f>VLOOKUP($A619,referencia!$B$2:$Z$640,11,0)</f>
        <v>Hacemos por Córdoba</v>
      </c>
      <c r="G619" s="9" t="str">
        <f>VLOOKUP($A619,referencia!$B$2:$Z$640,10,0)</f>
        <v>Eduardo Luis Accastello</v>
      </c>
      <c r="H619" s="9" t="str">
        <f>VLOOKUP($A619,referencia!$B$2:$Z$640,20,0)</f>
        <v>M</v>
      </c>
      <c r="I619" s="9">
        <f>VLOOKUP($A619,referencia!$B$2:$Z$640,21,0)</f>
        <v>0</v>
      </c>
      <c r="J619" s="9" t="str">
        <f>VLOOKUP($A619,referencia!$B$2:$Z$640,22,0)</f>
        <v>Ministerio de Industria, Comercio y Minería</v>
      </c>
      <c r="K619" s="9">
        <f>VLOOKUP($A619,referencia!$B$2:$Z$640,23,0)</f>
        <v>0</v>
      </c>
    </row>
    <row r="620" spans="1:11" ht="15.75" customHeight="1">
      <c r="A620" t="s">
        <v>1105</v>
      </c>
      <c r="B620" s="9">
        <f>VLOOKUP($A620,referencia!$B$2:$Z$640,6,0)</f>
        <v>6</v>
      </c>
      <c r="C620" s="9" t="str">
        <f>VLOOKUP($A620,referencia!$B$2:$Z$640,7,0)</f>
        <v>Córdoba</v>
      </c>
      <c r="D620" s="9" t="str">
        <f>VLOOKUP($A620,referencia!$B$2:$Z$640,17,0)</f>
        <v>no</v>
      </c>
      <c r="E620" s="9" t="str">
        <f>VLOOKUP($A620,referencia!$B$2:$Z$640,8,0)</f>
        <v>Juan Schiareti</v>
      </c>
      <c r="F620" s="9" t="str">
        <f>VLOOKUP($A620,referencia!$B$2:$Z$640,11,0)</f>
        <v>Hacemos por Córdoba</v>
      </c>
      <c r="G620" s="9" t="str">
        <f>VLOOKUP($A620,referencia!$B$2:$Z$640,10,0)</f>
        <v>Julián María López</v>
      </c>
      <c r="H620" s="9" t="str">
        <f>VLOOKUP($A620,referencia!$B$2:$Z$640,20,0)</f>
        <v>M</v>
      </c>
      <c r="I620" s="9">
        <f>VLOOKUP($A620,referencia!$B$2:$Z$640,21,0)</f>
        <v>0</v>
      </c>
      <c r="J620" s="9" t="str">
        <f>VLOOKUP($A620,referencia!$B$2:$Z$640,22,0)</f>
        <v>Ministerio de Justicia y Derechos Humanos</v>
      </c>
      <c r="K620" s="9">
        <f>VLOOKUP($A620,referencia!$B$2:$Z$640,23,0)</f>
        <v>0</v>
      </c>
    </row>
    <row r="621" spans="1:11" ht="15.75" customHeight="1">
      <c r="A621" t="s">
        <v>1106</v>
      </c>
      <c r="B621" s="9">
        <f>VLOOKUP($A621,referencia!$B$2:$Z$640,6,0)</f>
        <v>6</v>
      </c>
      <c r="C621" s="9" t="str">
        <f>VLOOKUP($A621,referencia!$B$2:$Z$640,7,0)</f>
        <v>Córdoba</v>
      </c>
      <c r="D621" s="9" t="str">
        <f>VLOOKUP($A621,referencia!$B$2:$Z$640,17,0)</f>
        <v>no</v>
      </c>
      <c r="E621" s="9" t="str">
        <f>VLOOKUP($A621,referencia!$B$2:$Z$640,8,0)</f>
        <v>Juan Schiareti</v>
      </c>
      <c r="F621" s="9" t="str">
        <f>VLOOKUP($A621,referencia!$B$2:$Z$640,11,0)</f>
        <v>Hacemos por Córdoba</v>
      </c>
      <c r="G621" s="9" t="str">
        <f>VLOOKUP($A621,referencia!$B$2:$Z$640,10,0)</f>
        <v>Ricardo Sosa</v>
      </c>
      <c r="H621" s="9" t="str">
        <f>VLOOKUP($A621,referencia!$B$2:$Z$640,20,0)</f>
        <v>M</v>
      </c>
      <c r="I621" s="9">
        <f>VLOOKUP($A621,referencia!$B$2:$Z$640,21,0)</f>
        <v>0</v>
      </c>
      <c r="J621" s="9" t="str">
        <f>VLOOKUP($A621,referencia!$B$2:$Z$640,22,0)</f>
        <v>Ministerio de Obras Públicas</v>
      </c>
      <c r="K621" s="9">
        <f>VLOOKUP($A621,referencia!$B$2:$Z$640,23,0)</f>
        <v>0</v>
      </c>
    </row>
    <row r="622" spans="1:11" ht="15.75" customHeight="1">
      <c r="A622" t="s">
        <v>1107</v>
      </c>
      <c r="B622" s="9">
        <f>VLOOKUP($A622,referencia!$B$2:$Z$640,6,0)</f>
        <v>6</v>
      </c>
      <c r="C622" s="9" t="str">
        <f>VLOOKUP($A622,referencia!$B$2:$Z$640,7,0)</f>
        <v>Córdoba</v>
      </c>
      <c r="D622" s="9" t="str">
        <f>VLOOKUP($A622,referencia!$B$2:$Z$640,17,0)</f>
        <v>no</v>
      </c>
      <c r="E622" s="9" t="str">
        <f>VLOOKUP($A622,referencia!$B$2:$Z$640,8,0)</f>
        <v>Juan Schiareti</v>
      </c>
      <c r="F622" s="9" t="str">
        <f>VLOOKUP($A622,referencia!$B$2:$Z$640,11,0)</f>
        <v>Hacemos por Córdoba</v>
      </c>
      <c r="G622" s="9" t="str">
        <f>VLOOKUP($A622,referencia!$B$2:$Z$640,10,0)</f>
        <v>Diego Cardozo</v>
      </c>
      <c r="H622" s="9" t="str">
        <f>VLOOKUP($A622,referencia!$B$2:$Z$640,20,0)</f>
        <v>M</v>
      </c>
      <c r="I622" s="9">
        <f>VLOOKUP($A622,referencia!$B$2:$Z$640,21,0)</f>
        <v>0</v>
      </c>
      <c r="J622" s="9" t="str">
        <f>VLOOKUP($A622,referencia!$B$2:$Z$640,22,0)</f>
        <v>Ministerio de Salud</v>
      </c>
      <c r="K622" s="9">
        <f>VLOOKUP($A622,referencia!$B$2:$Z$640,23,0)</f>
        <v>0</v>
      </c>
    </row>
    <row r="623" spans="1:11" ht="15.75" customHeight="1">
      <c r="A623" t="s">
        <v>1108</v>
      </c>
      <c r="B623" s="9">
        <f>VLOOKUP($A623,referencia!$B$2:$Z$640,6,0)</f>
        <v>6</v>
      </c>
      <c r="C623" s="9" t="str">
        <f>VLOOKUP($A623,referencia!$B$2:$Z$640,7,0)</f>
        <v>Córdoba</v>
      </c>
      <c r="D623" s="9" t="str">
        <f>VLOOKUP($A623,referencia!$B$2:$Z$640,17,0)</f>
        <v>no</v>
      </c>
      <c r="E623" s="9" t="str">
        <f>VLOOKUP($A623,referencia!$B$2:$Z$640,8,0)</f>
        <v>Juan Schiareti</v>
      </c>
      <c r="F623" s="9" t="str">
        <f>VLOOKUP($A623,referencia!$B$2:$Z$640,11,0)</f>
        <v>Hacemos por Córdoba</v>
      </c>
      <c r="G623" s="9" t="str">
        <f>VLOOKUP($A623,referencia!$B$2:$Z$640,10,0)</f>
        <v>Fabián López</v>
      </c>
      <c r="H623" s="9" t="str">
        <f>VLOOKUP($A623,referencia!$B$2:$Z$640,20,0)</f>
        <v>M</v>
      </c>
      <c r="I623" s="9">
        <f>VLOOKUP($A623,referencia!$B$2:$Z$640,21,0)</f>
        <v>0</v>
      </c>
      <c r="J623" s="9" t="str">
        <f>VLOOKUP($A623,referencia!$B$2:$Z$640,22,0)</f>
        <v>Ministerio de Servicios Públicos</v>
      </c>
      <c r="K623" s="9">
        <f>VLOOKUP($A623,referencia!$B$2:$Z$640,23,0)</f>
        <v>0</v>
      </c>
    </row>
    <row r="624" spans="1:11" ht="15.75" customHeight="1">
      <c r="A624" t="s">
        <v>1109</v>
      </c>
      <c r="B624" s="9">
        <f>VLOOKUP($A624,referencia!$B$2:$Z$640,6,0)</f>
        <v>6</v>
      </c>
      <c r="C624" s="9" t="str">
        <f>VLOOKUP($A624,referencia!$B$2:$Z$640,7,0)</f>
        <v>Córdoba</v>
      </c>
      <c r="D624" s="9" t="str">
        <f>VLOOKUP($A624,referencia!$B$2:$Z$640,17,0)</f>
        <v>no</v>
      </c>
      <c r="E624" s="9" t="str">
        <f>VLOOKUP($A624,referencia!$B$2:$Z$640,8,0)</f>
        <v>Juan Schiareti</v>
      </c>
      <c r="F624" s="9" t="str">
        <f>VLOOKUP($A624,referencia!$B$2:$Z$640,11,0)</f>
        <v>Hacemos por Córdoba</v>
      </c>
      <c r="G624" s="9" t="str">
        <f>VLOOKUP($A624,referencia!$B$2:$Z$640,10,0)</f>
        <v>Omar Hugo Sereno</v>
      </c>
      <c r="H624" s="9" t="str">
        <f>VLOOKUP($A624,referencia!$B$2:$Z$640,20,0)</f>
        <v>M</v>
      </c>
      <c r="I624" s="9">
        <f>VLOOKUP($A624,referencia!$B$2:$Z$640,21,0)</f>
        <v>0</v>
      </c>
      <c r="J624" s="9" t="str">
        <f>VLOOKUP($A624,referencia!$B$2:$Z$640,22,0)</f>
        <v>Ministerio de Trabajo</v>
      </c>
      <c r="K624" s="9">
        <f>VLOOKUP($A624,referencia!$B$2:$Z$640,23,0)</f>
        <v>0</v>
      </c>
    </row>
    <row r="625" spans="1:11" ht="15.75" customHeight="1">
      <c r="A625" t="s">
        <v>1110</v>
      </c>
      <c r="B625" s="9">
        <f>VLOOKUP($A625,referencia!$B$2:$Z$640,6,0)</f>
        <v>6</v>
      </c>
      <c r="C625" s="9" t="str">
        <f>VLOOKUP($A625,referencia!$B$2:$Z$640,7,0)</f>
        <v>Córdoba</v>
      </c>
      <c r="D625" s="9" t="str">
        <f>VLOOKUP($A625,referencia!$B$2:$Z$640,17,0)</f>
        <v>no</v>
      </c>
      <c r="E625" s="9" t="str">
        <f>VLOOKUP($A625,referencia!$B$2:$Z$640,8,0)</f>
        <v>Juan Schiareti</v>
      </c>
      <c r="F625" s="9" t="str">
        <f>VLOOKUP($A625,referencia!$B$2:$Z$640,11,0)</f>
        <v>Hacemos por Córdoba</v>
      </c>
      <c r="G625" s="9" t="str">
        <f>VLOOKUP($A625,referencia!$B$2:$Z$640,10,0)</f>
        <v>Alfonso Mosquera</v>
      </c>
      <c r="H625" s="9" t="str">
        <f>VLOOKUP($A625,referencia!$B$2:$Z$640,20,0)</f>
        <v>M</v>
      </c>
      <c r="I625" s="9">
        <f>VLOOKUP($A625,referencia!$B$2:$Z$640,21,0)</f>
        <v>0</v>
      </c>
      <c r="J625" s="9" t="str">
        <f>VLOOKUP($A625,referencia!$B$2:$Z$640,22,0)</f>
        <v>Ministerio de Seguridad</v>
      </c>
      <c r="K625" s="9">
        <f>VLOOKUP($A625,referencia!$B$2:$Z$640,23,0)</f>
        <v>0</v>
      </c>
    </row>
    <row r="626" spans="1:11" ht="15.75" customHeight="1">
      <c r="A626" t="s">
        <v>1111</v>
      </c>
      <c r="B626" s="9">
        <f>VLOOKUP($A626,referencia!$B$2:$Z$640,6,0)</f>
        <v>6</v>
      </c>
      <c r="C626" s="9" t="str">
        <f>VLOOKUP($A626,referencia!$B$2:$Z$640,7,0)</f>
        <v>Córdoba</v>
      </c>
      <c r="D626" s="9" t="str">
        <f>VLOOKUP($A626,referencia!$B$2:$Z$640,17,0)</f>
        <v>no</v>
      </c>
      <c r="E626" s="9" t="str">
        <f>VLOOKUP($A626,referencia!$B$2:$Z$640,8,0)</f>
        <v>Juan Schiareti</v>
      </c>
      <c r="F626" s="9" t="str">
        <f>VLOOKUP($A626,referencia!$B$2:$Z$640,11,0)</f>
        <v>Hacemos por Córdoba</v>
      </c>
      <c r="G626" s="9" t="str">
        <f>VLOOKUP($A626,referencia!$B$2:$Z$640,10,0)</f>
        <v>Silvina Rivero</v>
      </c>
      <c r="H626" s="9" t="str">
        <f>VLOOKUP($A626,referencia!$B$2:$Z$640,20,0)</f>
        <v>F</v>
      </c>
      <c r="I626" s="9">
        <f>VLOOKUP($A626,referencia!$B$2:$Z$640,21,0)</f>
        <v>1</v>
      </c>
      <c r="J626" s="9" t="str">
        <f>VLOOKUP($A626,referencia!$B$2:$Z$640,22,0)</f>
        <v>Ministerio de Coordinación</v>
      </c>
      <c r="K626" s="9">
        <f>VLOOKUP($A626,referencia!$B$2:$Z$640,23,0)</f>
        <v>0</v>
      </c>
    </row>
    <row r="627" spans="1:11" ht="15.75" customHeight="1">
      <c r="A627" t="s">
        <v>1112</v>
      </c>
      <c r="B627" s="9">
        <f>VLOOKUP($A627,referencia!$B$2:$Z$640,6,0)</f>
        <v>6</v>
      </c>
      <c r="C627" s="9" t="str">
        <f>VLOOKUP($A627,referencia!$B$2:$Z$640,7,0)</f>
        <v>Córdoba</v>
      </c>
      <c r="D627" s="9" t="str">
        <f>VLOOKUP($A627,referencia!$B$2:$Z$640,17,0)</f>
        <v>no</v>
      </c>
      <c r="E627" s="9" t="str">
        <f>VLOOKUP($A627,referencia!$B$2:$Z$640,8,0)</f>
        <v>Juan Schiareti</v>
      </c>
      <c r="F627" s="9" t="str">
        <f>VLOOKUP($A627,referencia!$B$2:$Z$640,11,0)</f>
        <v>Hacemos por Córdoba</v>
      </c>
      <c r="G627" s="9" t="str">
        <f>VLOOKUP($A627,referencia!$B$2:$Z$640,10,0)</f>
        <v>Juan Carlos Massei</v>
      </c>
      <c r="H627" s="9" t="str">
        <f>VLOOKUP($A627,referencia!$B$2:$Z$640,20,0)</f>
        <v>M</v>
      </c>
      <c r="I627" s="9">
        <f>VLOOKUP($A627,referencia!$B$2:$Z$640,21,0)</f>
        <v>0</v>
      </c>
      <c r="J627" s="9" t="str">
        <f>VLOOKUP($A627,referencia!$B$2:$Z$640,22,0)</f>
        <v>Ministerio de Desarrollo Social</v>
      </c>
      <c r="K627" s="9">
        <f>VLOOKUP($A627,referencia!$B$2:$Z$640,23,0)</f>
        <v>0</v>
      </c>
    </row>
    <row r="628" spans="1:11" ht="15.75" customHeight="1">
      <c r="A628" t="s">
        <v>1113</v>
      </c>
      <c r="B628" s="9">
        <f>VLOOKUP($A628,referencia!$B$2:$Z$640,6,0)</f>
        <v>6</v>
      </c>
      <c r="C628" s="9" t="str">
        <f>VLOOKUP($A628,referencia!$B$2:$Z$640,7,0)</f>
        <v>Córdoba</v>
      </c>
      <c r="D628" s="9" t="str">
        <f>VLOOKUP($A628,referencia!$B$2:$Z$640,17,0)</f>
        <v>no</v>
      </c>
      <c r="E628" s="9" t="str">
        <f>VLOOKUP($A628,referencia!$B$2:$Z$640,8,0)</f>
        <v>Juan Schiareti</v>
      </c>
      <c r="F628" s="9" t="str">
        <f>VLOOKUP($A628,referencia!$B$2:$Z$640,11,0)</f>
        <v>Hacemos por Córdoba</v>
      </c>
      <c r="G628" s="9" t="str">
        <f>VLOOKUP($A628,referencia!$B$2:$Z$640,10,0)</f>
        <v>Claudia Roxana Martínez</v>
      </c>
      <c r="H628" s="9" t="str">
        <f>VLOOKUP($A628,referencia!$B$2:$Z$640,20,0)</f>
        <v>F</v>
      </c>
      <c r="I628" s="9">
        <f>VLOOKUP($A628,referencia!$B$2:$Z$640,21,0)</f>
        <v>1</v>
      </c>
      <c r="J628" s="9" t="str">
        <f>VLOOKUP($A628,referencia!$B$2:$Z$640,22,0)</f>
        <v>Ministerio de la Mujer</v>
      </c>
      <c r="K628" s="9">
        <f>VLOOKUP($A628,referencia!$B$2:$Z$640,23,0)</f>
        <v>0</v>
      </c>
    </row>
    <row r="629" spans="1:11" ht="15.75" customHeight="1">
      <c r="A629" t="s">
        <v>1114</v>
      </c>
      <c r="B629" s="9">
        <f>VLOOKUP($A629,referencia!$B$2:$Z$640,6,0)</f>
        <v>6</v>
      </c>
      <c r="C629" s="9" t="str">
        <f>VLOOKUP($A629,referencia!$B$2:$Z$640,7,0)</f>
        <v>Córdoba</v>
      </c>
      <c r="D629" s="9" t="str">
        <f>VLOOKUP($A629,referencia!$B$2:$Z$640,17,0)</f>
        <v>no</v>
      </c>
      <c r="E629" s="9" t="str">
        <f>VLOOKUP($A629,referencia!$B$2:$Z$640,8,0)</f>
        <v>Juan Schiareti</v>
      </c>
      <c r="F629" s="9" t="str">
        <f>VLOOKUP($A629,referencia!$B$2:$Z$640,11,0)</f>
        <v>Hacemos por Córdoba</v>
      </c>
      <c r="G629" s="9" t="str">
        <f>VLOOKUP($A629,referencia!$B$2:$Z$640,10,0)</f>
        <v>Laura Judith Jure</v>
      </c>
      <c r="H629" s="9" t="str">
        <f>VLOOKUP($A629,referencia!$B$2:$Z$640,20,0)</f>
        <v>F</v>
      </c>
      <c r="I629" s="9">
        <f>VLOOKUP($A629,referencia!$B$2:$Z$640,21,0)</f>
        <v>1</v>
      </c>
      <c r="J629" s="9" t="str">
        <f>VLOOKUP($A629,referencia!$B$2:$Z$640,22,0)</f>
        <v>Ministerio de Promoción del Empleo y de la Economía Familiar</v>
      </c>
      <c r="K629" s="9">
        <f>VLOOKUP($A629,referencia!$B$2:$Z$640,23,0)</f>
        <v>0</v>
      </c>
    </row>
    <row r="630" spans="1:11" ht="15.75" customHeight="1">
      <c r="A630" t="s">
        <v>1115</v>
      </c>
      <c r="B630" s="9">
        <f>VLOOKUP($A630,referencia!$B$2:$Z$640,6,0)</f>
        <v>6</v>
      </c>
      <c r="C630" s="9" t="str">
        <f>VLOOKUP($A630,referencia!$B$2:$Z$640,7,0)</f>
        <v>Córdoba</v>
      </c>
      <c r="D630" s="9" t="str">
        <f>VLOOKUP($A630,referencia!$B$2:$Z$640,17,0)</f>
        <v>no</v>
      </c>
      <c r="E630" s="9" t="str">
        <f>VLOOKUP($A630,referencia!$B$2:$Z$640,8,0)</f>
        <v>Juan Schiareti</v>
      </c>
      <c r="F630" s="9" t="str">
        <f>VLOOKUP($A630,referencia!$B$2:$Z$640,11,0)</f>
        <v>Hacemos por Córdoba</v>
      </c>
      <c r="G630" s="9" t="str">
        <f>VLOOKUP($A630,referencia!$B$2:$Z$640,10,0)</f>
        <v>Julio César Comello</v>
      </c>
      <c r="H630" s="9" t="str">
        <f>VLOOKUP($A630,referencia!$B$2:$Z$640,20,0)</f>
        <v>M</v>
      </c>
      <c r="I630" s="9">
        <f>VLOOKUP($A630,referencia!$B$2:$Z$640,21,0)</f>
        <v>0</v>
      </c>
      <c r="J630" s="9" t="str">
        <f>VLOOKUP($A630,referencia!$B$2:$Z$640,22,0)</f>
        <v>Secretaría General de la Gobernación</v>
      </c>
      <c r="K630" s="9">
        <f>VLOOKUP($A630,referencia!$B$2:$Z$640,23,0)</f>
        <v>0</v>
      </c>
    </row>
    <row r="631" spans="1:11" ht="15.75" customHeight="1">
      <c r="A631" t="s">
        <v>1112</v>
      </c>
      <c r="B631" s="9">
        <f>VLOOKUP($A631,referencia!$A$2:$Z$640,7,0)</f>
        <v>6</v>
      </c>
      <c r="C631" s="9" t="str">
        <f>VLOOKUP($A631,referencia!$A$2:$Z$640,8,0)</f>
        <v>Córdoba</v>
      </c>
      <c r="D631" s="9" t="str">
        <f>VLOOKUP($A631,referencia!$A$2:$Z$640,19,0)</f>
        <v>no</v>
      </c>
      <c r="E631" s="9" t="str">
        <f>VLOOKUP($A631,referencia!$A$2:$Z$640,9,0)</f>
        <v>Juan Schiaretti</v>
      </c>
      <c r="F631" s="9" t="str">
        <f>VLOOKUP($A631,referencia!$A$2:$Z$640,12,0)</f>
        <v>Unión por Córdoba</v>
      </c>
      <c r="G631" s="9" t="str">
        <f>VLOOKUP($A631,referencia!$A$2:$Z$640,11,0)</f>
        <v>Juan Carlos Massei</v>
      </c>
      <c r="H631" s="9" t="str">
        <f>VLOOKUP($A631,referencia!$A$2:$Z$640,21,0)</f>
        <v>M</v>
      </c>
      <c r="I631" s="9">
        <f>VLOOKUP($A631,referencia!$A$2:$Z$640,22,0)</f>
        <v>0</v>
      </c>
      <c r="J631" s="9" t="str">
        <f>VLOOKUP($A631,referencia!$A$2:$Z$640,23,0)</f>
        <v>Ministerio de Gobierno</v>
      </c>
      <c r="K631" s="9">
        <f>VLOOKUP($A631,referencia!$A$2:$Z$640,24,0)</f>
        <v>0</v>
      </c>
    </row>
    <row r="632" spans="1:11" ht="15.75" customHeight="1">
      <c r="A632" t="s">
        <v>1102</v>
      </c>
      <c r="B632" s="9">
        <f>VLOOKUP($A632,referencia!$A$2:$Z$640,7,0)</f>
        <v>6</v>
      </c>
      <c r="C632" s="9" t="str">
        <f>VLOOKUP($A632,referencia!$A$2:$Z$640,8,0)</f>
        <v>Córdoba</v>
      </c>
      <c r="D632" s="9" t="str">
        <f>VLOOKUP($A632,referencia!$A$2:$Z$640,19,0)</f>
        <v>no</v>
      </c>
      <c r="E632" s="9" t="str">
        <f>VLOOKUP($A632,referencia!$A$2:$Z$640,9,0)</f>
        <v>Juan Schiaretti</v>
      </c>
      <c r="F632" s="9" t="str">
        <f>VLOOKUP($A632,referencia!$A$2:$Z$640,12,0)</f>
        <v>Unión por Córdoba</v>
      </c>
      <c r="G632" s="9" t="str">
        <f>VLOOKUP($A632,referencia!$A$2:$Z$640,11,0)</f>
        <v>Osvaldo Giordano</v>
      </c>
      <c r="H632" s="9" t="str">
        <f>VLOOKUP($A632,referencia!$A$2:$Z$640,21,0)</f>
        <v>M</v>
      </c>
      <c r="I632" s="9">
        <f>VLOOKUP($A632,referencia!$A$2:$Z$640,22,0)</f>
        <v>0</v>
      </c>
      <c r="J632" s="9" t="str">
        <f>VLOOKUP($A632,referencia!$A$2:$Z$640,23,0)</f>
        <v>Ministerio de Finanzas</v>
      </c>
      <c r="K632" s="9">
        <f>VLOOKUP($A632,referencia!$A$2:$Z$640,24,0)</f>
        <v>0</v>
      </c>
    </row>
    <row r="633" spans="1:11" ht="15.75" customHeight="1">
      <c r="A633" t="s">
        <v>2449</v>
      </c>
      <c r="B633" s="9">
        <f>VLOOKUP($A633,referencia!$A$2:$Z$640,7,0)</f>
        <v>6</v>
      </c>
      <c r="C633" s="9" t="str">
        <f>VLOOKUP($A633,referencia!$A$2:$Z$640,8,0)</f>
        <v>Córdoba</v>
      </c>
      <c r="D633" s="9" t="str">
        <f>VLOOKUP($A633,referencia!$A$2:$Z$640,19,0)</f>
        <v>no</v>
      </c>
      <c r="E633" s="9" t="str">
        <f>VLOOKUP($A633,referencia!$A$2:$Z$640,9,0)</f>
        <v>Juan Schiaretti</v>
      </c>
      <c r="F633" s="9" t="str">
        <f>VLOOKUP($A633,referencia!$A$2:$Z$640,12,0)</f>
        <v>Unión por Córdoba</v>
      </c>
      <c r="G633" s="9" t="str">
        <f>VLOOKUP($A633,referencia!$A$2:$Z$640,11,0)</f>
        <v>Luis Angulo</v>
      </c>
      <c r="H633" s="9" t="str">
        <f>VLOOKUP($A633,referencia!$A$2:$Z$640,21,0)</f>
        <v>M</v>
      </c>
      <c r="I633" s="9">
        <f>VLOOKUP($A633,referencia!$A$2:$Z$640,22,0)</f>
        <v>0</v>
      </c>
      <c r="J633" s="9" t="str">
        <f>VLOOKUP($A633,referencia!$A$2:$Z$640,23,0)</f>
        <v>Ministerio de Justicia y Derechos Humanos</v>
      </c>
      <c r="K633" s="9">
        <f>VLOOKUP($A633,referencia!$A$2:$Z$640,24,0)</f>
        <v>1</v>
      </c>
    </row>
    <row r="634" spans="1:11" ht="15.75" customHeight="1">
      <c r="A634" t="s">
        <v>1088</v>
      </c>
      <c r="B634" s="9">
        <f>VLOOKUP($A634,referencia!$A$2:$Z$640,7,0)</f>
        <v>6</v>
      </c>
      <c r="C634" s="9" t="str">
        <f>VLOOKUP($A634,referencia!$A$2:$Z$640,8,0)</f>
        <v>Córdoba</v>
      </c>
      <c r="D634" s="9" t="str">
        <f>VLOOKUP($A634,referencia!$A$2:$Z$640,19,0)</f>
        <v>no</v>
      </c>
      <c r="E634" s="9" t="str">
        <f>VLOOKUP($A634,referencia!$A$2:$Z$640,9,0)</f>
        <v>Juan Schiaretti</v>
      </c>
      <c r="F634" s="9" t="str">
        <f>VLOOKUP($A634,referencia!$A$2:$Z$640,12,0)</f>
        <v>Unión por Córdoba</v>
      </c>
      <c r="G634" s="9" t="str">
        <f>VLOOKUP($A634,referencia!$A$2:$Z$640,11,0)</f>
        <v>Juan Martín Farfán</v>
      </c>
      <c r="H634" s="9" t="str">
        <f>VLOOKUP($A634,referencia!$A$2:$Z$640,21,0)</f>
        <v>M</v>
      </c>
      <c r="I634" s="9">
        <f>VLOOKUP($A634,referencia!$A$2:$Z$640,22,0)</f>
        <v>0</v>
      </c>
      <c r="J634" s="9" t="str">
        <f>VLOOKUP($A634,referencia!$A$2:$Z$640,23,0)</f>
        <v>Ministerio de Justicia y Derechos Humanos</v>
      </c>
      <c r="K634" s="9">
        <f>VLOOKUP($A634,referencia!$A$2:$Z$640,24,0)</f>
        <v>0</v>
      </c>
    </row>
    <row r="635" spans="1:11" ht="15.75" customHeight="1">
      <c r="A635" t="s">
        <v>2687</v>
      </c>
      <c r="B635" s="9">
        <f>VLOOKUP($A635,referencia!$A$2:$Z$640,7,0)</f>
        <v>6</v>
      </c>
      <c r="C635" s="9" t="str">
        <f>VLOOKUP($A635,referencia!$A$2:$Z$640,8,0)</f>
        <v>Córdoba</v>
      </c>
      <c r="D635" s="9" t="str">
        <f>VLOOKUP($A635,referencia!$A$2:$Z$640,19,0)</f>
        <v>no</v>
      </c>
      <c r="E635" s="9" t="str">
        <f>VLOOKUP($A635,referencia!$A$2:$Z$640,9,0)</f>
        <v>Juan Schiaretti</v>
      </c>
      <c r="F635" s="9" t="str">
        <f>VLOOKUP($A635,referencia!$A$2:$Z$640,12,0)</f>
        <v>Unión por Córdoba</v>
      </c>
      <c r="G635" s="9" t="str">
        <f>VLOOKUP($A635,referencia!$A$2:$Z$640,11,0)</f>
        <v>Francisco Fortuna</v>
      </c>
      <c r="H635" s="9" t="str">
        <f>VLOOKUP($A635,referencia!$A$2:$Z$640,21,0)</f>
        <v>M</v>
      </c>
      <c r="I635" s="9">
        <f>VLOOKUP($A635,referencia!$A$2:$Z$640,22,0)</f>
        <v>0</v>
      </c>
      <c r="J635" s="9" t="str">
        <f>VLOOKUP($A635,referencia!$A$2:$Z$640,23,0)</f>
        <v>Ministerio de Salud</v>
      </c>
      <c r="K635" s="9">
        <f>VLOOKUP($A635,referencia!$A$2:$Z$640,24,0)</f>
        <v>0</v>
      </c>
    </row>
    <row r="636" spans="1:11" ht="15.75" customHeight="1">
      <c r="A636" t="s">
        <v>2688</v>
      </c>
      <c r="B636" s="9">
        <f>VLOOKUP($A636,referencia!$A$2:$Z$640,7,0)</f>
        <v>6</v>
      </c>
      <c r="C636" s="9" t="str">
        <f>VLOOKUP($A636,referencia!$A$2:$Z$640,8,0)</f>
        <v>Córdoba</v>
      </c>
      <c r="D636" s="9" t="str">
        <f>VLOOKUP($A636,referencia!$A$2:$Z$640,19,0)</f>
        <v>no</v>
      </c>
      <c r="E636" s="9" t="str">
        <f>VLOOKUP($A636,referencia!$A$2:$Z$640,9,0)</f>
        <v>Juan Schiaretti</v>
      </c>
      <c r="F636" s="9" t="str">
        <f>VLOOKUP($A636,referencia!$A$2:$Z$640,12,0)</f>
        <v>Unión por Córdoba</v>
      </c>
      <c r="G636" s="9" t="str">
        <f>VLOOKUP($A636,referencia!$A$2:$Z$640,11,0)</f>
        <v>Walter Grahovac</v>
      </c>
      <c r="H636" s="9" t="str">
        <f>VLOOKUP($A636,referencia!$A$2:$Z$640,21,0)</f>
        <v>M</v>
      </c>
      <c r="I636" s="9">
        <f>VLOOKUP($A636,referencia!$A$2:$Z$640,22,0)</f>
        <v>0</v>
      </c>
      <c r="J636" s="9" t="str">
        <f>VLOOKUP($A636,referencia!$A$2:$Z$640,23,0)</f>
        <v>Ministerio de Educación</v>
      </c>
      <c r="K636" s="9">
        <f>VLOOKUP($A636,referencia!$A$2:$Z$640,24,0)</f>
        <v>0</v>
      </c>
    </row>
    <row r="637" spans="1:11" ht="15.75" customHeight="1">
      <c r="A637" t="s">
        <v>2689</v>
      </c>
      <c r="B637" s="9">
        <f>VLOOKUP($A637,referencia!$A$2:$Z$640,7,0)</f>
        <v>6</v>
      </c>
      <c r="C637" s="9" t="str">
        <f>VLOOKUP($A637,referencia!$A$2:$Z$640,8,0)</f>
        <v>Córdoba</v>
      </c>
      <c r="D637" s="9" t="str">
        <f>VLOOKUP($A637,referencia!$A$2:$Z$640,19,0)</f>
        <v>no</v>
      </c>
      <c r="E637" s="9" t="str">
        <f>VLOOKUP($A637,referencia!$A$2:$Z$640,9,0)</f>
        <v>Juan Schiaretti</v>
      </c>
      <c r="F637" s="9" t="str">
        <f>VLOOKUP($A637,referencia!$A$2:$Z$640,12,0)</f>
        <v>Unión por Córdoba</v>
      </c>
      <c r="G637" s="9" t="str">
        <f>VLOOKUP($A637,referencia!$A$2:$Z$640,11,0)</f>
        <v>José Máximo García</v>
      </c>
      <c r="H637" s="9" t="str">
        <f>VLOOKUP($A637,referencia!$A$2:$Z$640,21,0)</f>
        <v>M</v>
      </c>
      <c r="I637" s="9">
        <f>VLOOKUP($A637,referencia!$A$2:$Z$640,22,0)</f>
        <v>0</v>
      </c>
      <c r="J637" s="9" t="str">
        <f>VLOOKUP($A637,referencia!$A$2:$Z$640,23,0)</f>
        <v>Ministerio de Vivienda, Arquitectura y Obras Viales</v>
      </c>
      <c r="K637" s="9">
        <f>VLOOKUP($A637,referencia!$A$2:$Z$640,24,0)</f>
        <v>0</v>
      </c>
    </row>
    <row r="638" spans="1:11" ht="15.75" customHeight="1">
      <c r="A638" t="s">
        <v>1108</v>
      </c>
      <c r="B638" s="9">
        <f>VLOOKUP($A638,referencia!$A$2:$Z$640,7,0)</f>
        <v>6</v>
      </c>
      <c r="C638" s="9" t="str">
        <f>VLOOKUP($A638,referencia!$A$2:$Z$640,8,0)</f>
        <v>Córdoba</v>
      </c>
      <c r="D638" s="9" t="str">
        <f>VLOOKUP($A638,referencia!$A$2:$Z$640,19,0)</f>
        <v>no</v>
      </c>
      <c r="E638" s="9" t="str">
        <f>VLOOKUP($A638,referencia!$A$2:$Z$640,9,0)</f>
        <v>Juan Schiaretti</v>
      </c>
      <c r="F638" s="9" t="str">
        <f>VLOOKUP($A638,referencia!$A$2:$Z$640,12,0)</f>
        <v>Unión por Córdoba</v>
      </c>
      <c r="G638" s="9" t="str">
        <f>VLOOKUP($A638,referencia!$A$2:$Z$640,11,0)</f>
        <v>Fabián López</v>
      </c>
      <c r="H638" s="9" t="str">
        <f>VLOOKUP($A638,referencia!$A$2:$Z$640,21,0)</f>
        <v>M</v>
      </c>
      <c r="I638" s="9">
        <f>VLOOKUP($A638,referencia!$A$2:$Z$640,22,0)</f>
        <v>0</v>
      </c>
      <c r="J638" s="9" t="str">
        <f>VLOOKUP($A638,referencia!$A$2:$Z$640,23,0)</f>
        <v>Ministerio de Agua, Energía, Ambiente y Transporte</v>
      </c>
      <c r="K638" s="9">
        <f>VLOOKUP($A638,referencia!$A$2:$Z$640,24,0)</f>
        <v>0</v>
      </c>
    </row>
    <row r="639" spans="1:11" ht="15.75" customHeight="1">
      <c r="A639" t="s">
        <v>2690</v>
      </c>
      <c r="B639" s="9">
        <f>VLOOKUP($A639,referencia!$A$2:$Z$640,7,0)</f>
        <v>6</v>
      </c>
      <c r="C639" s="9" t="str">
        <f>VLOOKUP($A639,referencia!$A$2:$Z$640,8,0)</f>
        <v>Córdoba</v>
      </c>
      <c r="D639" s="9" t="str">
        <f>VLOOKUP($A639,referencia!$A$2:$Z$640,19,0)</f>
        <v>no</v>
      </c>
      <c r="E639" s="9" t="str">
        <f>VLOOKUP($A639,referencia!$A$2:$Z$640,9,0)</f>
        <v>Juan Schiaretti</v>
      </c>
      <c r="F639" s="9" t="str">
        <f>VLOOKUP($A639,referencia!$A$2:$Z$640,12,0)</f>
        <v>Unión por Córdoba</v>
      </c>
      <c r="G639" s="9" t="str">
        <f>VLOOKUP($A639,referencia!$A$2:$Z$640,11,0)</f>
        <v>Roberto Avalle</v>
      </c>
      <c r="H639" s="9" t="str">
        <f>VLOOKUP($A639,referencia!$A$2:$Z$640,21,0)</f>
        <v>M</v>
      </c>
      <c r="I639" s="9">
        <f>VLOOKUP($A639,referencia!$A$2:$Z$640,22,0)</f>
        <v>0</v>
      </c>
      <c r="J639" s="9" t="str">
        <f>VLOOKUP($A639,referencia!$A$2:$Z$640,23,0)</f>
        <v>Ministerio de Industria, Comercio y Minería</v>
      </c>
      <c r="K639" s="9">
        <f>VLOOKUP($A639,referencia!$A$2:$Z$640,24,0)</f>
        <v>0</v>
      </c>
    </row>
    <row r="640" spans="1:11" ht="15.75" customHeight="1">
      <c r="A640" t="s">
        <v>1099</v>
      </c>
      <c r="B640" s="9">
        <f>VLOOKUP($A640,referencia!$A$2:$Z$640,7,0)</f>
        <v>6</v>
      </c>
      <c r="C640" s="9" t="str">
        <f>VLOOKUP($A640,referencia!$A$2:$Z$640,8,0)</f>
        <v>Córdoba</v>
      </c>
      <c r="D640" s="9" t="str">
        <f>VLOOKUP($A640,referencia!$A$2:$Z$640,19,0)</f>
        <v>no</v>
      </c>
      <c r="E640" s="9" t="str">
        <f>VLOOKUP($A640,referencia!$A$2:$Z$640,9,0)</f>
        <v>Juan Schiaretti</v>
      </c>
      <c r="F640" s="9" t="str">
        <f>VLOOKUP($A640,referencia!$A$2:$Z$640,12,0)</f>
        <v>Unión por Córdoba</v>
      </c>
      <c r="G640" s="9" t="str">
        <f>VLOOKUP($A640,referencia!$A$2:$Z$640,11,0)</f>
        <v>Sergio Busso</v>
      </c>
      <c r="H640" s="9" t="str">
        <f>VLOOKUP($A640,referencia!$A$2:$Z$640,21,0)</f>
        <v>M</v>
      </c>
      <c r="I640" s="9">
        <f>VLOOKUP($A640,referencia!$A$2:$Z$640,22,0)</f>
        <v>0</v>
      </c>
      <c r="J640" s="9" t="str">
        <f>VLOOKUP($A640,referencia!$A$2:$Z$640,23,0)</f>
        <v>Ministerio de Agricultura y Ganadería</v>
      </c>
      <c r="K640" s="9">
        <f>VLOOKUP($A640,referencia!$A$2:$Z$640,24,0)</f>
        <v>0</v>
      </c>
    </row>
    <row r="641" spans="1:11" ht="15.75" customHeight="1">
      <c r="A641" t="s">
        <v>2691</v>
      </c>
      <c r="B641" s="9">
        <f>VLOOKUP($A641,referencia!$A$2:$Z$640,7,0)</f>
        <v>6</v>
      </c>
      <c r="C641" s="9" t="str">
        <f>VLOOKUP($A641,referencia!$A$2:$Z$640,8,0)</f>
        <v>Córdoba</v>
      </c>
      <c r="D641" s="9" t="str">
        <f>VLOOKUP($A641,referencia!$A$2:$Z$640,19,0)</f>
        <v>no</v>
      </c>
      <c r="E641" s="9" t="str">
        <f>VLOOKUP($A641,referencia!$A$2:$Z$640,9,0)</f>
        <v>Juan Schiaretti</v>
      </c>
      <c r="F641" s="9" t="str">
        <f>VLOOKUP($A641,referencia!$A$2:$Z$640,12,0)</f>
        <v>Unión por Córdoba</v>
      </c>
      <c r="G641" s="9" t="str">
        <f>VLOOKUP($A641,referencia!$A$2:$Z$640,11,0)</f>
        <v>Walter Robledo</v>
      </c>
      <c r="H641" s="9" t="str">
        <f>VLOOKUP($A641,referencia!$A$2:$Z$640,21,0)</f>
        <v>M</v>
      </c>
      <c r="I641" s="9">
        <f>VLOOKUP($A641,referencia!$A$2:$Z$640,22,0)</f>
        <v>0</v>
      </c>
      <c r="J641" s="9" t="str">
        <f>VLOOKUP($A641,referencia!$A$2:$Z$640,23,0)</f>
        <v>Ministerio de Ciencia y Tecnología</v>
      </c>
      <c r="K641" s="9">
        <f>VLOOKUP($A641,referencia!$A$2:$Z$640,24,0)</f>
        <v>0</v>
      </c>
    </row>
    <row r="642" spans="1:11" ht="15.75" customHeight="1">
      <c r="A642" t="s">
        <v>2692</v>
      </c>
      <c r="B642" s="9">
        <f>VLOOKUP($A642,referencia!$A$2:$Z$640,7,0)</f>
        <v>6</v>
      </c>
      <c r="C642" s="9" t="str">
        <f>VLOOKUP($A642,referencia!$A$2:$Z$640,8,0)</f>
        <v>Córdoba</v>
      </c>
      <c r="D642" s="9" t="str">
        <f>VLOOKUP($A642,referencia!$A$2:$Z$640,19,0)</f>
        <v>no</v>
      </c>
      <c r="E642" s="9" t="str">
        <f>VLOOKUP($A642,referencia!$A$2:$Z$640,9,0)</f>
        <v>Juan Schiaretti</v>
      </c>
      <c r="F642" s="9" t="str">
        <f>VLOOKUP($A642,referencia!$A$2:$Z$640,12,0)</f>
        <v>Unión por Córdoba</v>
      </c>
      <c r="G642" s="9" t="str">
        <f>VLOOKUP($A642,referencia!$A$2:$Z$640,11,0)</f>
        <v>Omar Sereno</v>
      </c>
      <c r="H642" s="9" t="str">
        <f>VLOOKUP($A642,referencia!$A$2:$Z$640,21,0)</f>
        <v>M</v>
      </c>
      <c r="I642" s="9">
        <f>VLOOKUP($A642,referencia!$A$2:$Z$640,22,0)</f>
        <v>0</v>
      </c>
      <c r="J642" s="9" t="str">
        <f>VLOOKUP($A642,referencia!$A$2:$Z$640,23,0)</f>
        <v>Ministerio de Trabajo</v>
      </c>
      <c r="K642" s="9">
        <f>VLOOKUP($A642,referencia!$A$2:$Z$640,24,0)</f>
        <v>0</v>
      </c>
    </row>
    <row r="643" spans="1:11" ht="15.75" customHeight="1">
      <c r="A643" t="s">
        <v>2693</v>
      </c>
      <c r="B643" s="9">
        <f>VLOOKUP($A643,referencia!$A$2:$Z$640,7,0)</f>
        <v>6</v>
      </c>
      <c r="C643" s="9" t="str">
        <f>VLOOKUP($A643,referencia!$A$2:$Z$640,8,0)</f>
        <v>Córdoba</v>
      </c>
      <c r="D643" s="9" t="str">
        <f>VLOOKUP($A643,referencia!$A$2:$Z$640,19,0)</f>
        <v>no</v>
      </c>
      <c r="E643" s="9" t="str">
        <f>VLOOKUP($A643,referencia!$A$2:$Z$640,9,0)</f>
        <v>Juan Schiaretti</v>
      </c>
      <c r="F643" s="9" t="str">
        <f>VLOOKUP($A643,referencia!$A$2:$Z$640,12,0)</f>
        <v>Unión por Córdoba</v>
      </c>
      <c r="G643" s="9" t="str">
        <f>VLOOKUP($A643,referencia!$A$2:$Z$640,11,0)</f>
        <v>Rodrigo Rufeil</v>
      </c>
      <c r="H643" s="9" t="str">
        <f>VLOOKUP($A643,referencia!$A$2:$Z$640,21,0)</f>
        <v>M</v>
      </c>
      <c r="I643" s="9">
        <f>VLOOKUP($A643,referencia!$A$2:$Z$640,22,0)</f>
        <v>0</v>
      </c>
      <c r="J643" s="9" t="str">
        <f>VLOOKUP($A643,referencia!$A$2:$Z$640,23,0)</f>
        <v>Ministerio de Desarrollo Social</v>
      </c>
      <c r="K643" s="9">
        <f>VLOOKUP($A643,referencia!$A$2:$Z$640,24,0)</f>
        <v>0</v>
      </c>
    </row>
    <row r="644" spans="1:11" ht="15.75" customHeight="1">
      <c r="A644" t="s">
        <v>1106</v>
      </c>
      <c r="B644" s="9">
        <f>VLOOKUP($A644,referencia!$A$2:$Z$640,7,0)</f>
        <v>6</v>
      </c>
      <c r="C644" s="9" t="str">
        <f>VLOOKUP($A644,referencia!$A$2:$Z$640,8,0)</f>
        <v>Córdoba</v>
      </c>
      <c r="D644" s="9" t="str">
        <f>VLOOKUP($A644,referencia!$A$2:$Z$640,19,0)</f>
        <v>no</v>
      </c>
      <c r="E644" s="9" t="str">
        <f>VLOOKUP($A644,referencia!$A$2:$Z$640,9,0)</f>
        <v>Juan Schiaretti</v>
      </c>
      <c r="F644" s="9" t="str">
        <f>VLOOKUP($A644,referencia!$A$2:$Z$640,12,0)</f>
        <v>Unión por Córdoba</v>
      </c>
      <c r="G644" s="9" t="str">
        <f>VLOOKUP($A644,referencia!$A$2:$Z$640,11,0)</f>
        <v>Ricardo Sosa</v>
      </c>
      <c r="H644" s="9" t="str">
        <f>VLOOKUP($A644,referencia!$A$2:$Z$640,21,0)</f>
        <v>M</v>
      </c>
      <c r="I644" s="9">
        <f>VLOOKUP($A644,referencia!$A$2:$Z$640,22,0)</f>
        <v>0</v>
      </c>
      <c r="J644" s="9" t="str">
        <f>VLOOKUP($A644,referencia!$A$2:$Z$640,23,0)</f>
        <v>Ministerio de Inversión y Financiamiento</v>
      </c>
      <c r="K644" s="9">
        <f>VLOOKUP($A644,referencia!$A$2:$Z$640,24,0)</f>
        <v>0</v>
      </c>
    </row>
    <row r="645" spans="1:11" ht="15.75" customHeight="1">
      <c r="A645" t="s">
        <v>2694</v>
      </c>
      <c r="B645" s="9">
        <f>VLOOKUP($A645,referencia!$A$2:$Z$640,7,0)</f>
        <v>6</v>
      </c>
      <c r="C645" s="9" t="str">
        <f>VLOOKUP($A645,referencia!$A$2:$Z$640,8,0)</f>
        <v>Córdoba</v>
      </c>
      <c r="D645" s="9">
        <f>VLOOKUP($A645,referencia!$A$2:$Z$640,19,0)</f>
        <v>2020</v>
      </c>
      <c r="E645" s="9" t="str">
        <f>VLOOKUP($A645,referencia!$A$2:$Z$640,9,0)</f>
        <v>Juan Schiareti</v>
      </c>
      <c r="F645" s="9" t="str">
        <f>VLOOKUP($A645,referencia!$A$2:$Z$640,12,0)</f>
        <v>Hacemos por Córdoba</v>
      </c>
      <c r="G645" s="9" t="str">
        <f>VLOOKUP($A645,referencia!$A$2:$Z$640,11,0)</f>
        <v>Sergio Busso</v>
      </c>
      <c r="H645" s="9" t="str">
        <f>VLOOKUP($A645,referencia!$A$2:$Z$640,21,0)</f>
        <v>M</v>
      </c>
      <c r="I645" s="9">
        <f>VLOOKUP($A645,referencia!$A$2:$Z$640,22,0)</f>
        <v>0</v>
      </c>
      <c r="J645" s="9" t="str">
        <f>VLOOKUP($A645,referencia!$A$2:$Z$640,23,0)</f>
        <v>Ministerio de Agricultura y Ganadería</v>
      </c>
      <c r="K645" s="9">
        <f>VLOOKUP($A645,referencia!$A$2:$Z$640,24,0)</f>
        <v>0</v>
      </c>
    </row>
    <row r="646" spans="1:11" ht="15.75" customHeight="1">
      <c r="A646" t="s">
        <v>2695</v>
      </c>
      <c r="B646" s="9">
        <f>VLOOKUP($A646,referencia!$A$2:$Z$640,7,0)</f>
        <v>6</v>
      </c>
      <c r="C646" s="9" t="str">
        <f>VLOOKUP($A646,referencia!$A$2:$Z$640,8,0)</f>
        <v>Córdoba</v>
      </c>
      <c r="D646" s="9">
        <f>VLOOKUP($A646,referencia!$A$2:$Z$640,19,0)</f>
        <v>2020</v>
      </c>
      <c r="E646" s="9" t="str">
        <f>VLOOKUP($A646,referencia!$A$2:$Z$640,9,0)</f>
        <v>Juan Schiareti</v>
      </c>
      <c r="F646" s="9" t="str">
        <f>VLOOKUP($A646,referencia!$A$2:$Z$640,12,0)</f>
        <v>Hacemos por Córdoba</v>
      </c>
      <c r="G646" s="9" t="str">
        <f>VLOOKUP($A646,referencia!$A$2:$Z$640,11,0)</f>
        <v>Pablo Javier De Chiara</v>
      </c>
      <c r="H646" s="9" t="str">
        <f>VLOOKUP($A646,referencia!$A$2:$Z$640,21,0)</f>
        <v>M</v>
      </c>
      <c r="I646" s="9">
        <f>VLOOKUP($A646,referencia!$A$2:$Z$640,22,0)</f>
        <v>0</v>
      </c>
      <c r="J646" s="9" t="str">
        <f>VLOOKUP($A646,referencia!$A$2:$Z$640,23,0)</f>
        <v>Ministerio de Ciencia y Tecnología</v>
      </c>
      <c r="K646" s="9">
        <f>VLOOKUP($A646,referencia!$A$2:$Z$640,24,0)</f>
        <v>0</v>
      </c>
    </row>
    <row r="647" spans="1:11" ht="15.75" customHeight="1">
      <c r="A647" t="s">
        <v>2696</v>
      </c>
      <c r="B647" s="9">
        <f>VLOOKUP($A647,referencia!$A$2:$Z$640,7,0)</f>
        <v>6</v>
      </c>
      <c r="C647" s="9" t="str">
        <f>VLOOKUP($A647,referencia!$A$2:$Z$640,8,0)</f>
        <v>Córdoba</v>
      </c>
      <c r="D647" s="9">
        <f>VLOOKUP($A647,referencia!$A$2:$Z$640,19,0)</f>
        <v>2020</v>
      </c>
      <c r="E647" s="9" t="str">
        <f>VLOOKUP($A647,referencia!$A$2:$Z$640,9,0)</f>
        <v>Juan Schiareti</v>
      </c>
      <c r="F647" s="9" t="str">
        <f>VLOOKUP($A647,referencia!$A$2:$Z$640,12,0)</f>
        <v>Hacemos por Córdoba</v>
      </c>
      <c r="G647" s="9" t="str">
        <f>VLOOKUP($A647,referencia!$A$2:$Z$640,11,0)</f>
        <v>Walter Mario Grahovac</v>
      </c>
      <c r="H647" s="9" t="str">
        <f>VLOOKUP($A647,referencia!$A$2:$Z$640,21,0)</f>
        <v>M</v>
      </c>
      <c r="I647" s="9">
        <f>VLOOKUP($A647,referencia!$A$2:$Z$640,22,0)</f>
        <v>0</v>
      </c>
      <c r="J647" s="9" t="str">
        <f>VLOOKUP($A647,referencia!$A$2:$Z$640,23,0)</f>
        <v>Ministerio de Educación</v>
      </c>
      <c r="K647" s="9">
        <f>VLOOKUP($A647,referencia!$A$2:$Z$640,24,0)</f>
        <v>0</v>
      </c>
    </row>
    <row r="648" spans="1:11" ht="15.75" customHeight="1">
      <c r="A648" t="s">
        <v>2697</v>
      </c>
      <c r="B648" s="9">
        <f>VLOOKUP($A648,referencia!$A$2:$Z$640,7,0)</f>
        <v>6</v>
      </c>
      <c r="C648" s="9" t="str">
        <f>VLOOKUP($A648,referencia!$A$2:$Z$640,8,0)</f>
        <v>Córdoba</v>
      </c>
      <c r="D648" s="9">
        <f>VLOOKUP($A648,referencia!$A$2:$Z$640,19,0)</f>
        <v>2020</v>
      </c>
      <c r="E648" s="9" t="str">
        <f>VLOOKUP($A648,referencia!$A$2:$Z$640,9,0)</f>
        <v>Juan Schiareti</v>
      </c>
      <c r="F648" s="9" t="str">
        <f>VLOOKUP($A648,referencia!$A$2:$Z$640,12,0)</f>
        <v>Hacemos por Córdoba</v>
      </c>
      <c r="G648" s="9" t="str">
        <f>VLOOKUP($A648,referencia!$A$2:$Z$640,11,0)</f>
        <v>Osvaldo Giordano</v>
      </c>
      <c r="H648" s="9" t="str">
        <f>VLOOKUP($A648,referencia!$A$2:$Z$640,21,0)</f>
        <v>M</v>
      </c>
      <c r="I648" s="9">
        <f>VLOOKUP($A648,referencia!$A$2:$Z$640,22,0)</f>
        <v>0</v>
      </c>
      <c r="J648" s="9" t="str">
        <f>VLOOKUP($A648,referencia!$A$2:$Z$640,23,0)</f>
        <v>Ministerio de Finanzas</v>
      </c>
      <c r="K648" s="9">
        <f>VLOOKUP($A648,referencia!$A$2:$Z$640,24,0)</f>
        <v>0</v>
      </c>
    </row>
    <row r="649" spans="1:11" ht="15.75" customHeight="1">
      <c r="A649" t="s">
        <v>2698</v>
      </c>
      <c r="B649" s="9">
        <f>VLOOKUP($A649,referencia!$A$2:$Z$640,7,0)</f>
        <v>6</v>
      </c>
      <c r="C649" s="9" t="str">
        <f>VLOOKUP($A649,referencia!$A$2:$Z$640,8,0)</f>
        <v>Córdoba</v>
      </c>
      <c r="D649" s="9">
        <f>VLOOKUP($A649,referencia!$A$2:$Z$640,19,0)</f>
        <v>2020</v>
      </c>
      <c r="E649" s="9" t="str">
        <f>VLOOKUP($A649,referencia!$A$2:$Z$640,9,0)</f>
        <v>Juan Schiareti</v>
      </c>
      <c r="F649" s="9" t="str">
        <f>VLOOKUP($A649,referencia!$A$2:$Z$640,12,0)</f>
        <v>Hacemos por Córdoba</v>
      </c>
      <c r="G649" s="9" t="str">
        <f>VLOOKUP($A649,referencia!$A$2:$Z$640,11,0)</f>
        <v>Facundo Torres</v>
      </c>
      <c r="H649" s="9" t="str">
        <f>VLOOKUP($A649,referencia!$A$2:$Z$640,21,0)</f>
        <v>M</v>
      </c>
      <c r="I649" s="9">
        <f>VLOOKUP($A649,referencia!$A$2:$Z$640,22,0)</f>
        <v>0</v>
      </c>
      <c r="J649" s="9" t="str">
        <f>VLOOKUP($A649,referencia!$A$2:$Z$640,23,0)</f>
        <v>Ministerio de Gobierno</v>
      </c>
      <c r="K649" s="9">
        <f>VLOOKUP($A649,referencia!$A$2:$Z$640,24,0)</f>
        <v>0</v>
      </c>
    </row>
    <row r="650" spans="1:11" ht="15.75" customHeight="1">
      <c r="A650" t="s">
        <v>2699</v>
      </c>
      <c r="B650" s="9">
        <f>VLOOKUP($A650,referencia!$A$2:$Z$640,7,0)</f>
        <v>6</v>
      </c>
      <c r="C650" s="9" t="str">
        <f>VLOOKUP($A650,referencia!$A$2:$Z$640,8,0)</f>
        <v>Córdoba</v>
      </c>
      <c r="D650" s="9">
        <f>VLOOKUP($A650,referencia!$A$2:$Z$640,19,0)</f>
        <v>2020</v>
      </c>
      <c r="E650" s="9" t="str">
        <f>VLOOKUP($A650,referencia!$A$2:$Z$640,9,0)</f>
        <v>Juan Schiareti</v>
      </c>
      <c r="F650" s="9" t="str">
        <f>VLOOKUP($A650,referencia!$A$2:$Z$640,12,0)</f>
        <v>Hacemos por Córdoba</v>
      </c>
      <c r="G650" s="9" t="str">
        <f>VLOOKUP($A650,referencia!$A$2:$Z$640,11,0)</f>
        <v>Eduardo Luis Accastello</v>
      </c>
      <c r="H650" s="9" t="str">
        <f>VLOOKUP($A650,referencia!$A$2:$Z$640,21,0)</f>
        <v>M</v>
      </c>
      <c r="I650" s="9">
        <f>VLOOKUP($A650,referencia!$A$2:$Z$640,22,0)</f>
        <v>0</v>
      </c>
      <c r="J650" s="9" t="str">
        <f>VLOOKUP($A650,referencia!$A$2:$Z$640,23,0)</f>
        <v>Ministerio de Industria, Comercio y Minería</v>
      </c>
      <c r="K650" s="9">
        <f>VLOOKUP($A650,referencia!$A$2:$Z$640,24,0)</f>
        <v>0</v>
      </c>
    </row>
    <row r="651" spans="1:11" ht="15.75" customHeight="1">
      <c r="A651" t="s">
        <v>2700</v>
      </c>
      <c r="B651" s="9">
        <f>VLOOKUP($A651,referencia!$A$2:$Z$640,7,0)</f>
        <v>6</v>
      </c>
      <c r="C651" s="9" t="str">
        <f>VLOOKUP($A651,referencia!$A$2:$Z$640,8,0)</f>
        <v>Córdoba</v>
      </c>
      <c r="D651" s="9">
        <f>VLOOKUP($A651,referencia!$A$2:$Z$640,19,0)</f>
        <v>2020</v>
      </c>
      <c r="E651" s="9" t="str">
        <f>VLOOKUP($A651,referencia!$A$2:$Z$640,9,0)</f>
        <v>Juan Schiareti</v>
      </c>
      <c r="F651" s="9" t="str">
        <f>VLOOKUP($A651,referencia!$A$2:$Z$640,12,0)</f>
        <v>Hacemos por Córdoba</v>
      </c>
      <c r="G651" s="9" t="str">
        <f>VLOOKUP($A651,referencia!$A$2:$Z$640,11,0)</f>
        <v>Julián María López</v>
      </c>
      <c r="H651" s="9" t="str">
        <f>VLOOKUP($A651,referencia!$A$2:$Z$640,21,0)</f>
        <v>M</v>
      </c>
      <c r="I651" s="9">
        <f>VLOOKUP($A651,referencia!$A$2:$Z$640,22,0)</f>
        <v>0</v>
      </c>
      <c r="J651" s="9" t="str">
        <f>VLOOKUP($A651,referencia!$A$2:$Z$640,23,0)</f>
        <v>Ministerio de Justicia y Derechos Humanos</v>
      </c>
      <c r="K651" s="9">
        <f>VLOOKUP($A651,referencia!$A$2:$Z$640,24,0)</f>
        <v>0</v>
      </c>
    </row>
    <row r="652" spans="1:11" ht="15.75" customHeight="1">
      <c r="A652" t="s">
        <v>2701</v>
      </c>
      <c r="B652" s="9">
        <f>VLOOKUP($A652,referencia!$A$2:$Z$640,7,0)</f>
        <v>6</v>
      </c>
      <c r="C652" s="9" t="str">
        <f>VLOOKUP($A652,referencia!$A$2:$Z$640,8,0)</f>
        <v>Córdoba</v>
      </c>
      <c r="D652" s="9">
        <f>VLOOKUP($A652,referencia!$A$2:$Z$640,19,0)</f>
        <v>2020</v>
      </c>
      <c r="E652" s="9" t="str">
        <f>VLOOKUP($A652,referencia!$A$2:$Z$640,9,0)</f>
        <v>Juan Schiareti</v>
      </c>
      <c r="F652" s="9" t="str">
        <f>VLOOKUP($A652,referencia!$A$2:$Z$640,12,0)</f>
        <v>Hacemos por Córdoba</v>
      </c>
      <c r="G652" s="9" t="str">
        <f>VLOOKUP($A652,referencia!$A$2:$Z$640,11,0)</f>
        <v>Ricardo Sosa</v>
      </c>
      <c r="H652" s="9" t="str">
        <f>VLOOKUP($A652,referencia!$A$2:$Z$640,21,0)</f>
        <v>M</v>
      </c>
      <c r="I652" s="9">
        <f>VLOOKUP($A652,referencia!$A$2:$Z$640,22,0)</f>
        <v>0</v>
      </c>
      <c r="J652" s="9" t="str">
        <f>VLOOKUP($A652,referencia!$A$2:$Z$640,23,0)</f>
        <v>Ministerio de Obras Públicas</v>
      </c>
      <c r="K652" s="9">
        <f>VLOOKUP($A652,referencia!$A$2:$Z$640,24,0)</f>
        <v>0</v>
      </c>
    </row>
    <row r="653" spans="1:11" ht="15.75" customHeight="1">
      <c r="A653" t="s">
        <v>2702</v>
      </c>
      <c r="B653" s="9">
        <f>VLOOKUP($A653,referencia!$A$2:$Z$640,7,0)</f>
        <v>6</v>
      </c>
      <c r="C653" s="9" t="str">
        <f>VLOOKUP($A653,referencia!$A$2:$Z$640,8,0)</f>
        <v>Córdoba</v>
      </c>
      <c r="D653" s="9">
        <f>VLOOKUP($A653,referencia!$A$2:$Z$640,19,0)</f>
        <v>2020</v>
      </c>
      <c r="E653" s="9" t="str">
        <f>VLOOKUP($A653,referencia!$A$2:$Z$640,9,0)</f>
        <v>Juan Schiareti</v>
      </c>
      <c r="F653" s="9" t="str">
        <f>VLOOKUP($A653,referencia!$A$2:$Z$640,12,0)</f>
        <v>Hacemos por Córdoba</v>
      </c>
      <c r="G653" s="9" t="str">
        <f>VLOOKUP($A653,referencia!$A$2:$Z$640,11,0)</f>
        <v>Diego Cardozo</v>
      </c>
      <c r="H653" s="9" t="str">
        <f>VLOOKUP($A653,referencia!$A$2:$Z$640,21,0)</f>
        <v>M</v>
      </c>
      <c r="I653" s="9">
        <f>VLOOKUP($A653,referencia!$A$2:$Z$640,22,0)</f>
        <v>0</v>
      </c>
      <c r="J653" s="9" t="str">
        <f>VLOOKUP($A653,referencia!$A$2:$Z$640,23,0)</f>
        <v>Ministerio de Salud</v>
      </c>
      <c r="K653" s="9">
        <f>VLOOKUP($A653,referencia!$A$2:$Z$640,24,0)</f>
        <v>0</v>
      </c>
    </row>
    <row r="654" spans="1:11" ht="15.75" customHeight="1">
      <c r="A654" t="s">
        <v>2703</v>
      </c>
      <c r="B654" s="9">
        <f>VLOOKUP($A654,referencia!$A$2:$Z$640,7,0)</f>
        <v>6</v>
      </c>
      <c r="C654" s="9" t="str">
        <f>VLOOKUP($A654,referencia!$A$2:$Z$640,8,0)</f>
        <v>Córdoba</v>
      </c>
      <c r="D654" s="9">
        <f>VLOOKUP($A654,referencia!$A$2:$Z$640,19,0)</f>
        <v>2020</v>
      </c>
      <c r="E654" s="9" t="str">
        <f>VLOOKUP($A654,referencia!$A$2:$Z$640,9,0)</f>
        <v>Juan Schiareti</v>
      </c>
      <c r="F654" s="9" t="str">
        <f>VLOOKUP($A654,referencia!$A$2:$Z$640,12,0)</f>
        <v>Hacemos por Córdoba</v>
      </c>
      <c r="G654" s="9" t="str">
        <f>VLOOKUP($A654,referencia!$A$2:$Z$640,11,0)</f>
        <v>Fabián López</v>
      </c>
      <c r="H654" s="9" t="str">
        <f>VLOOKUP($A654,referencia!$A$2:$Z$640,21,0)</f>
        <v>M</v>
      </c>
      <c r="I654" s="9">
        <f>VLOOKUP($A654,referencia!$A$2:$Z$640,22,0)</f>
        <v>0</v>
      </c>
      <c r="J654" s="9" t="str">
        <f>VLOOKUP($A654,referencia!$A$2:$Z$640,23,0)</f>
        <v>Ministerio de Servicios Públicos</v>
      </c>
      <c r="K654" s="9">
        <f>VLOOKUP($A654,referencia!$A$2:$Z$640,24,0)</f>
        <v>0</v>
      </c>
    </row>
    <row r="655" spans="1:11" ht="15.75" customHeight="1">
      <c r="A655" t="s">
        <v>2704</v>
      </c>
      <c r="B655" s="9">
        <f>VLOOKUP($A655,referencia!$A$2:$Z$640,7,0)</f>
        <v>6</v>
      </c>
      <c r="C655" s="9" t="str">
        <f>VLOOKUP($A655,referencia!$A$2:$Z$640,8,0)</f>
        <v>Córdoba</v>
      </c>
      <c r="D655" s="9">
        <f>VLOOKUP($A655,referencia!$A$2:$Z$640,19,0)</f>
        <v>2020</v>
      </c>
      <c r="E655" s="9" t="str">
        <f>VLOOKUP($A655,referencia!$A$2:$Z$640,9,0)</f>
        <v>Juan Schiareti</v>
      </c>
      <c r="F655" s="9" t="str">
        <f>VLOOKUP($A655,referencia!$A$2:$Z$640,12,0)</f>
        <v>Hacemos por Córdoba</v>
      </c>
      <c r="G655" s="9" t="str">
        <f>VLOOKUP($A655,referencia!$A$2:$Z$640,11,0)</f>
        <v>Omar Hugo Sereno</v>
      </c>
      <c r="H655" s="9" t="str">
        <f>VLOOKUP($A655,referencia!$A$2:$Z$640,21,0)</f>
        <v>M</v>
      </c>
      <c r="I655" s="9">
        <f>VLOOKUP($A655,referencia!$A$2:$Z$640,22,0)</f>
        <v>0</v>
      </c>
      <c r="J655" s="9" t="str">
        <f>VLOOKUP($A655,referencia!$A$2:$Z$640,23,0)</f>
        <v>Ministerio de Trabajo</v>
      </c>
      <c r="K655" s="9">
        <f>VLOOKUP($A655,referencia!$A$2:$Z$640,24,0)</f>
        <v>0</v>
      </c>
    </row>
    <row r="656" spans="1:11" ht="15.75" customHeight="1">
      <c r="A656" t="s">
        <v>2705</v>
      </c>
      <c r="B656" s="9">
        <f>VLOOKUP($A656,referencia!$A$2:$Z$640,7,0)</f>
        <v>6</v>
      </c>
      <c r="C656" s="9" t="str">
        <f>VLOOKUP($A656,referencia!$A$2:$Z$640,8,0)</f>
        <v>Córdoba</v>
      </c>
      <c r="D656" s="9">
        <f>VLOOKUP($A656,referencia!$A$2:$Z$640,19,0)</f>
        <v>2020</v>
      </c>
      <c r="E656" s="9" t="str">
        <f>VLOOKUP($A656,referencia!$A$2:$Z$640,9,0)</f>
        <v>Juan Schiareti</v>
      </c>
      <c r="F656" s="9" t="str">
        <f>VLOOKUP($A656,referencia!$A$2:$Z$640,12,0)</f>
        <v>Hacemos por Córdoba</v>
      </c>
      <c r="G656" s="9" t="str">
        <f>VLOOKUP($A656,referencia!$A$2:$Z$640,11,0)</f>
        <v>Alfonso Mosquera</v>
      </c>
      <c r="H656" s="9" t="str">
        <f>VLOOKUP($A656,referencia!$A$2:$Z$640,21,0)</f>
        <v>M</v>
      </c>
      <c r="I656" s="9">
        <f>VLOOKUP($A656,referencia!$A$2:$Z$640,22,0)</f>
        <v>0</v>
      </c>
      <c r="J656" s="9" t="str">
        <f>VLOOKUP($A656,referencia!$A$2:$Z$640,23,0)</f>
        <v>Ministerio de Seguridad</v>
      </c>
      <c r="K656" s="9">
        <f>VLOOKUP($A656,referencia!$A$2:$Z$640,24,0)</f>
        <v>0</v>
      </c>
    </row>
    <row r="657" spans="1:11" ht="15.75" customHeight="1">
      <c r="A657" t="s">
        <v>2706</v>
      </c>
      <c r="B657" s="9">
        <f>VLOOKUP($A657,referencia!$A$2:$Z$640,7,0)</f>
        <v>6</v>
      </c>
      <c r="C657" s="9" t="str">
        <f>VLOOKUP($A657,referencia!$A$2:$Z$640,8,0)</f>
        <v>Córdoba</v>
      </c>
      <c r="D657" s="9">
        <f>VLOOKUP($A657,referencia!$A$2:$Z$640,19,0)</f>
        <v>2020</v>
      </c>
      <c r="E657" s="9" t="str">
        <f>VLOOKUP($A657,referencia!$A$2:$Z$640,9,0)</f>
        <v>Juan Schiareti</v>
      </c>
      <c r="F657" s="9" t="str">
        <f>VLOOKUP($A657,referencia!$A$2:$Z$640,12,0)</f>
        <v>Hacemos por Córdoba</v>
      </c>
      <c r="G657" s="9" t="str">
        <f>VLOOKUP($A657,referencia!$A$2:$Z$640,11,0)</f>
        <v>Silvina Rivero</v>
      </c>
      <c r="H657" s="9" t="str">
        <f>VLOOKUP($A657,referencia!$A$2:$Z$640,21,0)</f>
        <v>F</v>
      </c>
      <c r="I657" s="9">
        <f>VLOOKUP($A657,referencia!$A$2:$Z$640,22,0)</f>
        <v>1</v>
      </c>
      <c r="J657" s="9" t="str">
        <f>VLOOKUP($A657,referencia!$A$2:$Z$640,23,0)</f>
        <v>Ministerio de Coordinación</v>
      </c>
      <c r="K657" s="9">
        <f>VLOOKUP($A657,referencia!$A$2:$Z$640,24,0)</f>
        <v>0</v>
      </c>
    </row>
    <row r="658" spans="1:11" ht="15.75" customHeight="1">
      <c r="A658" t="s">
        <v>2707</v>
      </c>
      <c r="B658" s="9">
        <f>VLOOKUP($A658,referencia!$A$2:$Z$640,7,0)</f>
        <v>6</v>
      </c>
      <c r="C658" s="9" t="str">
        <f>VLOOKUP($A658,referencia!$A$2:$Z$640,8,0)</f>
        <v>Córdoba</v>
      </c>
      <c r="D658" s="9">
        <f>VLOOKUP($A658,referencia!$A$2:$Z$640,19,0)</f>
        <v>2020</v>
      </c>
      <c r="E658" s="9" t="str">
        <f>VLOOKUP($A658,referencia!$A$2:$Z$640,9,0)</f>
        <v>Juan Schiareti</v>
      </c>
      <c r="F658" s="9" t="str">
        <f>VLOOKUP($A658,referencia!$A$2:$Z$640,12,0)</f>
        <v>Hacemos por Córdoba</v>
      </c>
      <c r="G658" s="9" t="str">
        <f>VLOOKUP($A658,referencia!$A$2:$Z$640,11,0)</f>
        <v>Juan Carlos Massei</v>
      </c>
      <c r="H658" s="9" t="str">
        <f>VLOOKUP($A658,referencia!$A$2:$Z$640,21,0)</f>
        <v>M</v>
      </c>
      <c r="I658" s="9">
        <f>VLOOKUP($A658,referencia!$A$2:$Z$640,22,0)</f>
        <v>0</v>
      </c>
      <c r="J658" s="9" t="str">
        <f>VLOOKUP($A658,referencia!$A$2:$Z$640,23,0)</f>
        <v>Ministerio de Desarrollo Social</v>
      </c>
      <c r="K658" s="9">
        <f>VLOOKUP($A658,referencia!$A$2:$Z$640,24,0)</f>
        <v>0</v>
      </c>
    </row>
    <row r="659" spans="1:11" ht="15.75" customHeight="1">
      <c r="A659" t="s">
        <v>2708</v>
      </c>
      <c r="B659" s="9">
        <f>VLOOKUP($A659,referencia!$A$2:$Z$640,7,0)</f>
        <v>6</v>
      </c>
      <c r="C659" s="9" t="str">
        <f>VLOOKUP($A659,referencia!$A$2:$Z$640,8,0)</f>
        <v>Córdoba</v>
      </c>
      <c r="D659" s="9">
        <f>VLOOKUP($A659,referencia!$A$2:$Z$640,19,0)</f>
        <v>2020</v>
      </c>
      <c r="E659" s="9" t="str">
        <f>VLOOKUP($A659,referencia!$A$2:$Z$640,9,0)</f>
        <v>Juan Schiareti</v>
      </c>
      <c r="F659" s="9" t="str">
        <f>VLOOKUP($A659,referencia!$A$2:$Z$640,12,0)</f>
        <v>Hacemos por Córdoba</v>
      </c>
      <c r="G659" s="9" t="str">
        <f>VLOOKUP($A659,referencia!$A$2:$Z$640,11,0)</f>
        <v>Claudia Roxana Martínez</v>
      </c>
      <c r="H659" s="9" t="str">
        <f>VLOOKUP($A659,referencia!$A$2:$Z$640,21,0)</f>
        <v>F</v>
      </c>
      <c r="I659" s="9">
        <f>VLOOKUP($A659,referencia!$A$2:$Z$640,22,0)</f>
        <v>1</v>
      </c>
      <c r="J659" s="9" t="str">
        <f>VLOOKUP($A659,referencia!$A$2:$Z$640,23,0)</f>
        <v>Ministerio de la Mujer</v>
      </c>
      <c r="K659" s="9">
        <f>VLOOKUP($A659,referencia!$A$2:$Z$640,24,0)</f>
        <v>0</v>
      </c>
    </row>
    <row r="660" spans="1:11" ht="15.75" customHeight="1">
      <c r="A660" t="s">
        <v>2709</v>
      </c>
      <c r="B660" s="9">
        <f>VLOOKUP($A660,referencia!$A$2:$Z$640,7,0)</f>
        <v>6</v>
      </c>
      <c r="C660" s="9" t="str">
        <f>VLOOKUP($A660,referencia!$A$2:$Z$640,8,0)</f>
        <v>Córdoba</v>
      </c>
      <c r="D660" s="9">
        <f>VLOOKUP($A660,referencia!$A$2:$Z$640,19,0)</f>
        <v>2020</v>
      </c>
      <c r="E660" s="9" t="str">
        <f>VLOOKUP($A660,referencia!$A$2:$Z$640,9,0)</f>
        <v>Juan Schiareti</v>
      </c>
      <c r="F660" s="9" t="str">
        <f>VLOOKUP($A660,referencia!$A$2:$Z$640,12,0)</f>
        <v>Hacemos por Córdoba</v>
      </c>
      <c r="G660" s="9" t="str">
        <f>VLOOKUP($A660,referencia!$A$2:$Z$640,11,0)</f>
        <v>Laura Judith Jure</v>
      </c>
      <c r="H660" s="9" t="str">
        <f>VLOOKUP($A660,referencia!$A$2:$Z$640,21,0)</f>
        <v>F</v>
      </c>
      <c r="I660" s="9">
        <f>VLOOKUP($A660,referencia!$A$2:$Z$640,22,0)</f>
        <v>1</v>
      </c>
      <c r="J660" s="9" t="str">
        <f>VLOOKUP($A660,referencia!$A$2:$Z$640,23,0)</f>
        <v>Ministerio de Promoción del Empleo y de la Economía Familiar</v>
      </c>
      <c r="K660" s="9">
        <f>VLOOKUP($A660,referencia!$A$2:$Z$640,24,0)</f>
        <v>0</v>
      </c>
    </row>
    <row r="661" spans="1:11" ht="15.75" customHeight="1">
      <c r="A661" t="s">
        <v>2710</v>
      </c>
      <c r="B661" s="9">
        <f>VLOOKUP($A661,referencia!$A$2:$Z$640,7,0)</f>
        <v>6</v>
      </c>
      <c r="C661" s="9" t="str">
        <f>VLOOKUP($A661,referencia!$A$2:$Z$640,8,0)</f>
        <v>Córdoba</v>
      </c>
      <c r="D661" s="9">
        <f>VLOOKUP($A661,referencia!$A$2:$Z$640,19,0)</f>
        <v>2020</v>
      </c>
      <c r="E661" s="9" t="str">
        <f>VLOOKUP($A661,referencia!$A$2:$Z$640,9,0)</f>
        <v>Juan Schiareti</v>
      </c>
      <c r="F661" s="9" t="str">
        <f>VLOOKUP($A661,referencia!$A$2:$Z$640,12,0)</f>
        <v>Hacemos por Córdoba</v>
      </c>
      <c r="G661" s="9" t="str">
        <f>VLOOKUP($A661,referencia!$A$2:$Z$640,11,0)</f>
        <v>Julio César Comello</v>
      </c>
      <c r="H661" s="9" t="str">
        <f>VLOOKUP($A661,referencia!$A$2:$Z$640,21,0)</f>
        <v>M</v>
      </c>
      <c r="I661" s="9">
        <f>VLOOKUP($A661,referencia!$A$2:$Z$640,22,0)</f>
        <v>0</v>
      </c>
      <c r="J661" s="9" t="str">
        <f>VLOOKUP($A661,referencia!$A$2:$Z$640,23,0)</f>
        <v>Secretaría General de la Gobernación</v>
      </c>
      <c r="K661" s="9">
        <f>VLOOKUP($A661,referencia!$A$2:$Z$640,24,0)</f>
        <v>0</v>
      </c>
    </row>
    <row r="662" spans="1:11" ht="15.75" customHeight="1">
      <c r="A662" t="s">
        <v>1127</v>
      </c>
      <c r="B662" s="9">
        <f>VLOOKUP($A662,referencia!$F$2:$Z$640,2,0)</f>
        <v>7</v>
      </c>
      <c r="C662" s="9" t="str">
        <f>VLOOKUP($A662,referencia!$F$2:$Z$640,3,0)</f>
        <v>Corrientes</v>
      </c>
      <c r="D662" s="9">
        <f>VLOOKUP($A662,referencia!$F$2:$Z$640,9,0)</f>
        <v>2015</v>
      </c>
      <c r="E662" s="9" t="str">
        <f>VLOOKUP($A662,referencia!$F$2:$Z$640,4,0)</f>
        <v>Ricardo Colombi</v>
      </c>
      <c r="F662" s="9" t="str">
        <f>VLOOKUP($A662,referencia!$F$2:$Z$640,7,0)</f>
        <v>Encuentro por Corrientes</v>
      </c>
      <c r="G662" s="9" t="str">
        <f>VLOOKUP($A662,referencia!$F$2:$Z$640,6,0)</f>
        <v>Aníbal Daniel Godoy</v>
      </c>
      <c r="H662" s="9" t="str">
        <f>VLOOKUP($A662,referencia!$F$2:$Z$640,16,0)</f>
        <v>M</v>
      </c>
      <c r="I662" s="9">
        <f>VLOOKUP($A662,referencia!$F$2:$Z$640,17,0)</f>
        <v>0</v>
      </c>
      <c r="J662" s="9" t="str">
        <f>VLOOKUP($A662,referencia!$F$2:$Z$640,18,0)</f>
        <v>Ministerio de Obras y Servicios Públicos</v>
      </c>
      <c r="K662" s="9">
        <f>VLOOKUP($A662,referencia!$F$2:$Z$640,19,0)</f>
        <v>0</v>
      </c>
    </row>
    <row r="663" spans="1:11" ht="15.75" customHeight="1">
      <c r="A663" t="s">
        <v>1117</v>
      </c>
      <c r="B663" s="9">
        <f>VLOOKUP($A663,referencia!$F$2:$Z$640,2,0)</f>
        <v>7</v>
      </c>
      <c r="C663" s="9" t="str">
        <f>VLOOKUP($A663,referencia!$F$2:$Z$640,3,0)</f>
        <v>Corrientes</v>
      </c>
      <c r="D663" s="9">
        <f>VLOOKUP($A663,referencia!$F$2:$Z$640,9,0)</f>
        <v>2015</v>
      </c>
      <c r="E663" s="9" t="str">
        <f>VLOOKUP($A663,referencia!$F$2:$Z$640,4,0)</f>
        <v>Ricardo Colombi</v>
      </c>
      <c r="F663" s="9" t="str">
        <f>VLOOKUP($A663,referencia!$F$2:$Z$640,7,0)</f>
        <v>Encuentro por Corrientes</v>
      </c>
      <c r="G663" s="9" t="str">
        <f>VLOOKUP($A663,referencia!$F$2:$Z$640,6,0)</f>
        <v>Carlos Vignolo</v>
      </c>
      <c r="H663" s="9" t="str">
        <f>VLOOKUP($A663,referencia!$F$2:$Z$640,16,0)</f>
        <v>M</v>
      </c>
      <c r="I663" s="9">
        <f>VLOOKUP($A663,referencia!$F$2:$Z$640,17,0)</f>
        <v>0</v>
      </c>
      <c r="J663" s="9" t="str">
        <f>VLOOKUP($A663,referencia!$F$2:$Z$640,18,0)</f>
        <v>Secretaría General de la Gobernación</v>
      </c>
      <c r="K663" s="9">
        <f>VLOOKUP($A663,referencia!$F$2:$Z$640,19,0)</f>
        <v>0</v>
      </c>
    </row>
    <row r="664" spans="1:11" ht="15.75" customHeight="1">
      <c r="A664" t="s">
        <v>1119</v>
      </c>
      <c r="B664" s="9">
        <f>VLOOKUP($A664,referencia!$F$2:$Z$640,2,0)</f>
        <v>7</v>
      </c>
      <c r="C664" s="9" t="str">
        <f>VLOOKUP($A664,referencia!$F$2:$Z$640,3,0)</f>
        <v>Corrientes</v>
      </c>
      <c r="D664" s="9">
        <f>VLOOKUP($A664,referencia!$F$2:$Z$640,9,0)</f>
        <v>2015</v>
      </c>
      <c r="E664" s="9" t="str">
        <f>VLOOKUP($A664,referencia!$F$2:$Z$640,4,0)</f>
        <v>Ricardo Colombi</v>
      </c>
      <c r="F664" s="9" t="str">
        <f>VLOOKUP($A664,referencia!$F$2:$Z$640,7,0)</f>
        <v>Encuentro por Corrientes</v>
      </c>
      <c r="G664" s="9" t="str">
        <f>VLOOKUP($A664,referencia!$F$2:$Z$640,6,0)</f>
        <v>Eduardo Vischi</v>
      </c>
      <c r="H664" s="9" t="str">
        <f>VLOOKUP($A664,referencia!$F$2:$Z$640,16,0)</f>
        <v>M</v>
      </c>
      <c r="I664" s="9">
        <f>VLOOKUP($A664,referencia!$F$2:$Z$640,17,0)</f>
        <v>0</v>
      </c>
      <c r="J664" s="9" t="str">
        <f>VLOOKUP($A664,referencia!$F$2:$Z$640,18,0)</f>
        <v>Ministerio de Coordinación</v>
      </c>
      <c r="K664" s="9">
        <f>VLOOKUP($A664,referencia!$F$2:$Z$640,19,0)</f>
        <v>0</v>
      </c>
    </row>
    <row r="665" spans="1:11" ht="15.75" customHeight="1">
      <c r="A665" t="s">
        <v>1116</v>
      </c>
      <c r="B665" s="9">
        <f>VLOOKUP($A665,referencia!$F$2:$Z$640,2,0)</f>
        <v>7</v>
      </c>
      <c r="C665" s="9" t="str">
        <f>VLOOKUP($A665,referencia!$F$2:$Z$640,3,0)</f>
        <v>Corrientes</v>
      </c>
      <c r="D665" s="9">
        <f>VLOOKUP($A665,referencia!$F$2:$Z$640,9,0)</f>
        <v>2015</v>
      </c>
      <c r="E665" s="9" t="str">
        <f>VLOOKUP($A665,referencia!$F$2:$Z$640,4,0)</f>
        <v>Ricardo Colombi</v>
      </c>
      <c r="F665" s="9" t="str">
        <f>VLOOKUP($A665,referencia!$F$2:$Z$640,7,0)</f>
        <v>Encuentro por Corrientes</v>
      </c>
      <c r="G665" s="9" t="str">
        <f>VLOOKUP($A665,referencia!$F$2:$Z$640,6,0)</f>
        <v>Enrique Vaz Torres</v>
      </c>
      <c r="H665" s="9" t="str">
        <f>VLOOKUP($A665,referencia!$F$2:$Z$640,16,0)</f>
        <v>M</v>
      </c>
      <c r="I665" s="9">
        <f>VLOOKUP($A665,referencia!$F$2:$Z$640,17,0)</f>
        <v>0</v>
      </c>
      <c r="J665" s="9" t="str">
        <f>VLOOKUP($A665,referencia!$F$2:$Z$640,18,0)</f>
        <v>Ministerio de Hacienda</v>
      </c>
      <c r="K665" s="9">
        <f>VLOOKUP($A665,referencia!$F$2:$Z$640,19,0)</f>
        <v>0</v>
      </c>
    </row>
    <row r="666" spans="1:11" ht="15.75" customHeight="1">
      <c r="A666" t="s">
        <v>1128</v>
      </c>
      <c r="B666" s="9">
        <f>VLOOKUP($A666,referencia!$F$2:$Z$640,2,0)</f>
        <v>7</v>
      </c>
      <c r="C666" s="9" t="str">
        <f>VLOOKUP($A666,referencia!$F$2:$Z$640,3,0)</f>
        <v>Corrientes</v>
      </c>
      <c r="D666" s="9">
        <f>VLOOKUP($A666,referencia!$F$2:$Z$640,9,0)</f>
        <v>2015</v>
      </c>
      <c r="E666" s="9" t="str">
        <f>VLOOKUP($A666,referencia!$F$2:$Z$640,4,0)</f>
        <v>Ricardo Colombi</v>
      </c>
      <c r="F666" s="9" t="str">
        <f>VLOOKUP($A666,referencia!$F$2:$Z$640,7,0)</f>
        <v>Encuentro por Corrientes</v>
      </c>
      <c r="G666" s="9" t="str">
        <f>VLOOKUP($A666,referencia!$F$2:$Z$640,6,0)</f>
        <v>Federico Martín Mouliá</v>
      </c>
      <c r="H666" s="9" t="str">
        <f>VLOOKUP($A666,referencia!$F$2:$Z$640,16,0)</f>
        <v>M</v>
      </c>
      <c r="I666" s="9">
        <f>VLOOKUP($A666,referencia!$F$2:$Z$640,17,0)</f>
        <v>0</v>
      </c>
      <c r="J666" s="9" t="str">
        <f>VLOOKUP($A666,referencia!$F$2:$Z$640,18,0)</f>
        <v>Ministerio de Desarrollo Social</v>
      </c>
      <c r="K666" s="9">
        <f>VLOOKUP($A666,referencia!$F$2:$Z$640,19,0)</f>
        <v>0</v>
      </c>
    </row>
    <row r="667" spans="1:11" ht="15.75" customHeight="1">
      <c r="A667" t="s">
        <v>1126</v>
      </c>
      <c r="B667" s="9">
        <f>VLOOKUP($A667,referencia!$F$2:$Z$640,2,0)</f>
        <v>7</v>
      </c>
      <c r="C667" s="9" t="str">
        <f>VLOOKUP($A667,referencia!$F$2:$Z$640,3,0)</f>
        <v>Corrientes</v>
      </c>
      <c r="D667" s="9">
        <f>VLOOKUP($A667,referencia!$F$2:$Z$640,9,0)</f>
        <v>2015</v>
      </c>
      <c r="E667" s="9" t="str">
        <f>VLOOKUP($A667,referencia!$F$2:$Z$640,4,0)</f>
        <v>Ricardo Colombi</v>
      </c>
      <c r="F667" s="9" t="str">
        <f>VLOOKUP($A667,referencia!$F$2:$Z$640,7,0)</f>
        <v>Encuentro por Corrientes</v>
      </c>
      <c r="G667" s="9" t="str">
        <f>VLOOKUP($A667,referencia!$F$2:$Z$640,6,0)</f>
        <v>Horacio David Ortega</v>
      </c>
      <c r="H667" s="9" t="str">
        <f>VLOOKUP($A667,referencia!$F$2:$Z$640,16,0)</f>
        <v>M</v>
      </c>
      <c r="I667" s="9">
        <f>VLOOKUP($A667,referencia!$F$2:$Z$640,17,0)</f>
        <v>0</v>
      </c>
      <c r="J667" s="9" t="str">
        <f>VLOOKUP($A667,referencia!$F$2:$Z$640,18,0)</f>
        <v>Ministerio de Seguridad Ciudadana</v>
      </c>
      <c r="K667" s="9">
        <f>VLOOKUP($A667,referencia!$F$2:$Z$640,19,0)</f>
        <v>0</v>
      </c>
    </row>
    <row r="668" spans="1:11" ht="15.75" customHeight="1">
      <c r="A668" t="s">
        <v>1122</v>
      </c>
      <c r="B668" s="9">
        <f>VLOOKUP($A668,referencia!$F$2:$Z$640,2,0)</f>
        <v>7</v>
      </c>
      <c r="C668" s="9" t="str">
        <f>VLOOKUP($A668,referencia!$F$2:$Z$640,3,0)</f>
        <v>Corrientes</v>
      </c>
      <c r="D668" s="9">
        <f>VLOOKUP($A668,referencia!$F$2:$Z$640,9,0)</f>
        <v>2015</v>
      </c>
      <c r="E668" s="9" t="str">
        <f>VLOOKUP($A668,referencia!$F$2:$Z$640,4,0)</f>
        <v>Ricardo Colombi</v>
      </c>
      <c r="F668" s="9" t="str">
        <f>VLOOKUP($A668,referencia!$F$2:$Z$640,7,0)</f>
        <v>Encuentro por Corrientes</v>
      </c>
      <c r="G668" s="9" t="str">
        <f>VLOOKUP($A668,referencia!$F$2:$Z$640,6,0)</f>
        <v>Ignacio Osella</v>
      </c>
      <c r="H668" s="9" t="str">
        <f>VLOOKUP($A668,referencia!$F$2:$Z$640,16,0)</f>
        <v>M</v>
      </c>
      <c r="I668" s="9">
        <f>VLOOKUP($A668,referencia!$F$2:$Z$640,17,0)</f>
        <v>0</v>
      </c>
      <c r="J668" s="9" t="str">
        <f>VLOOKUP($A668,referencia!$F$2:$Z$640,18,0)</f>
        <v>Ministerio de Industria</v>
      </c>
      <c r="K668" s="9">
        <f>VLOOKUP($A668,referencia!$F$2:$Z$640,19,0)</f>
        <v>0</v>
      </c>
    </row>
    <row r="669" spans="1:11" ht="15.75" customHeight="1">
      <c r="A669" t="s">
        <v>1123</v>
      </c>
      <c r="B669" s="9">
        <f>VLOOKUP($A669,referencia!$F$2:$Z$640,2,0)</f>
        <v>7</v>
      </c>
      <c r="C669" s="9" t="str">
        <f>VLOOKUP($A669,referencia!$F$2:$Z$640,3,0)</f>
        <v>Corrientes</v>
      </c>
      <c r="D669" s="9">
        <f>VLOOKUP($A669,referencia!$F$2:$Z$640,9,0)</f>
        <v>2015</v>
      </c>
      <c r="E669" s="9" t="str">
        <f>VLOOKUP($A669,referencia!$F$2:$Z$640,4,0)</f>
        <v>Ricardo Colombi</v>
      </c>
      <c r="F669" s="9" t="str">
        <f>VLOOKUP($A669,referencia!$F$2:$Z$640,7,0)</f>
        <v>Encuentro por Corrientes</v>
      </c>
      <c r="G669" s="9" t="str">
        <f>VLOOKUP($A669,referencia!$F$2:$Z$640,6,0)</f>
        <v>Inés Presman</v>
      </c>
      <c r="H669" s="9" t="str">
        <f>VLOOKUP($A669,referencia!$F$2:$Z$640,16,0)</f>
        <v>F</v>
      </c>
      <c r="I669" s="9">
        <f>VLOOKUP($A669,referencia!$F$2:$Z$640,17,0)</f>
        <v>1</v>
      </c>
      <c r="J669" s="9" t="str">
        <f>VLOOKUP($A669,referencia!$F$2:$Z$640,18,0)</f>
        <v>Ministerio de Turismo</v>
      </c>
      <c r="K669" s="9">
        <f>VLOOKUP($A669,referencia!$F$2:$Z$640,19,0)</f>
        <v>0</v>
      </c>
    </row>
    <row r="670" spans="1:11" ht="15.75" customHeight="1">
      <c r="A670" t="s">
        <v>1124</v>
      </c>
      <c r="B670" s="9">
        <f>VLOOKUP($A670,referencia!$F$2:$Z$640,2,0)</f>
        <v>7</v>
      </c>
      <c r="C670" s="9" t="str">
        <f>VLOOKUP($A670,referencia!$F$2:$Z$640,3,0)</f>
        <v>Corrientes</v>
      </c>
      <c r="D670" s="9">
        <f>VLOOKUP($A670,referencia!$F$2:$Z$640,9,0)</f>
        <v>2015</v>
      </c>
      <c r="E670" s="9" t="str">
        <f>VLOOKUP($A670,referencia!$F$2:$Z$640,4,0)</f>
        <v>Ricardo Colombi</v>
      </c>
      <c r="F670" s="9" t="str">
        <f>VLOOKUP($A670,referencia!$F$2:$Z$640,7,0)</f>
        <v>Encuentro por Corrientes</v>
      </c>
      <c r="G670" s="9" t="str">
        <f>VLOOKUP($A670,referencia!$F$2:$Z$640,6,0)</f>
        <v>Jorge Quintana</v>
      </c>
      <c r="H670" s="9" t="str">
        <f>VLOOKUP($A670,referencia!$F$2:$Z$640,16,0)</f>
        <v>M</v>
      </c>
      <c r="I670" s="9">
        <f>VLOOKUP($A670,referencia!$F$2:$Z$640,17,0)</f>
        <v>0</v>
      </c>
      <c r="J670" s="9" t="str">
        <f>VLOOKUP($A670,referencia!$F$2:$Z$640,18,0)</f>
        <v>Ministerio de Justicia</v>
      </c>
      <c r="K670" s="9">
        <f>VLOOKUP($A670,referencia!$F$2:$Z$640,19,0)</f>
        <v>0</v>
      </c>
    </row>
    <row r="671" spans="1:11" ht="15.75" customHeight="1">
      <c r="A671" t="s">
        <v>1125</v>
      </c>
      <c r="B671" s="9">
        <f>VLOOKUP($A671,referencia!$F$2:$Z$640,2,0)</f>
        <v>7</v>
      </c>
      <c r="C671" s="9" t="str">
        <f>VLOOKUP($A671,referencia!$F$2:$Z$640,3,0)</f>
        <v>Corrientes</v>
      </c>
      <c r="D671" s="9">
        <f>VLOOKUP($A671,referencia!$F$2:$Z$640,9,0)</f>
        <v>2015</v>
      </c>
      <c r="E671" s="9" t="str">
        <f>VLOOKUP($A671,referencia!$F$2:$Z$640,4,0)</f>
        <v>Ricardo Colombi</v>
      </c>
      <c r="F671" s="9" t="str">
        <f>VLOOKUP($A671,referencia!$F$2:$Z$640,7,0)</f>
        <v>Encuentro por Corrientes</v>
      </c>
      <c r="G671" s="9" t="str">
        <f>VLOOKUP($A671,referencia!$F$2:$Z$640,6,0)</f>
        <v>Néstor Pedro Braillard Poccard</v>
      </c>
      <c r="H671" s="9" t="str">
        <f>VLOOKUP($A671,referencia!$F$2:$Z$640,16,0)</f>
        <v>M</v>
      </c>
      <c r="I671" s="9">
        <f>VLOOKUP($A671,referencia!$F$2:$Z$640,17,0)</f>
        <v>0</v>
      </c>
      <c r="J671" s="9" t="str">
        <f>VLOOKUP($A671,referencia!$F$2:$Z$640,18,0)</f>
        <v>Ministerio de Seguridad Ciudadana</v>
      </c>
      <c r="K671" s="9">
        <f>VLOOKUP($A671,referencia!$F$2:$Z$640,19,0)</f>
        <v>1</v>
      </c>
    </row>
    <row r="672" spans="1:11" ht="15.75" customHeight="1">
      <c r="A672" t="s">
        <v>1120</v>
      </c>
      <c r="B672" s="9">
        <f>VLOOKUP($A672,referencia!$F$2:$Z$640,2,0)</f>
        <v>7</v>
      </c>
      <c r="C672" s="9" t="str">
        <f>VLOOKUP($A672,referencia!$F$2:$Z$640,3,0)</f>
        <v>Corrientes</v>
      </c>
      <c r="D672" s="9">
        <f>VLOOKUP($A672,referencia!$F$2:$Z$640,9,0)</f>
        <v>2015</v>
      </c>
      <c r="E672" s="9" t="str">
        <f>VLOOKUP($A672,referencia!$F$2:$Z$640,4,0)</f>
        <v>Ricardo Colombi</v>
      </c>
      <c r="F672" s="9" t="str">
        <f>VLOOKUP($A672,referencia!$F$2:$Z$640,7,0)</f>
        <v>Encuentro por Corrientes</v>
      </c>
      <c r="G672" s="9" t="str">
        <f>VLOOKUP($A672,referencia!$F$2:$Z$640,6,0)</f>
        <v>Orlando Macció</v>
      </c>
      <c r="H672" s="9" t="str">
        <f>VLOOKUP($A672,referencia!$F$2:$Z$640,16,0)</f>
        <v>M</v>
      </c>
      <c r="I672" s="9">
        <f>VLOOKUP($A672,referencia!$F$2:$Z$640,17,0)</f>
        <v>0</v>
      </c>
      <c r="J672" s="9" t="str">
        <f>VLOOKUP($A672,referencia!$F$2:$Z$640,18,0)</f>
        <v>Ministerio de Educación</v>
      </c>
      <c r="K672" s="9">
        <f>VLOOKUP($A672,referencia!$F$2:$Z$640,19,0)</f>
        <v>1</v>
      </c>
    </row>
    <row r="673" spans="1:11" ht="15.75" customHeight="1">
      <c r="A673" t="s">
        <v>1118</v>
      </c>
      <c r="B673" s="9">
        <f>VLOOKUP($A673,referencia!$F$2:$Z$640,2,0)</f>
        <v>7</v>
      </c>
      <c r="C673" s="9" t="str">
        <f>VLOOKUP($A673,referencia!$F$2:$Z$640,3,0)</f>
        <v>Corrientes</v>
      </c>
      <c r="D673" s="9">
        <f>VLOOKUP($A673,referencia!$F$2:$Z$640,9,0)</f>
        <v>2015</v>
      </c>
      <c r="E673" s="9" t="str">
        <f>VLOOKUP($A673,referencia!$F$2:$Z$640,4,0)</f>
        <v>Ricardo Colombi</v>
      </c>
      <c r="F673" s="9" t="str">
        <f>VLOOKUP($A673,referencia!$F$2:$Z$640,7,0)</f>
        <v>Encuentro por Corrientes</v>
      </c>
      <c r="G673" s="9" t="str">
        <f>VLOOKUP($A673,referencia!$F$2:$Z$640,6,0)</f>
        <v>Raúl Cardozo</v>
      </c>
      <c r="H673" s="9" t="str">
        <f>VLOOKUP($A673,referencia!$F$2:$Z$640,16,0)</f>
        <v>M</v>
      </c>
      <c r="I673" s="9">
        <f>VLOOKUP($A673,referencia!$F$2:$Z$640,17,0)</f>
        <v>0</v>
      </c>
      <c r="J673" s="9" t="str">
        <f>VLOOKUP($A673,referencia!$F$2:$Z$640,18,0)</f>
        <v>Ministerio de Salud Pública</v>
      </c>
      <c r="K673" s="9">
        <f>VLOOKUP($A673,referencia!$F$2:$Z$640,19,0)</f>
        <v>0</v>
      </c>
    </row>
    <row r="674" spans="1:11" ht="15.75" customHeight="1">
      <c r="A674" t="s">
        <v>1121</v>
      </c>
      <c r="B674" s="9">
        <f>VLOOKUP($A674,referencia!$F$2:$Z$640,2,0)</f>
        <v>7</v>
      </c>
      <c r="C674" s="9" t="str">
        <f>VLOOKUP($A674,referencia!$F$2:$Z$640,3,0)</f>
        <v>Corrientes</v>
      </c>
      <c r="D674" s="9">
        <f>VLOOKUP($A674,referencia!$F$2:$Z$640,9,0)</f>
        <v>2015</v>
      </c>
      <c r="E674" s="9" t="str">
        <f>VLOOKUP($A674,referencia!$F$2:$Z$640,4,0)</f>
        <v>Ricardo Colombi</v>
      </c>
      <c r="F674" s="9" t="str">
        <f>VLOOKUP($A674,referencia!$F$2:$Z$640,7,0)</f>
        <v>Encuentro por Corrientes</v>
      </c>
      <c r="G674" s="9" t="str">
        <f>VLOOKUP($A674,referencia!$F$2:$Z$640,6,0)</f>
        <v>Susana Mariel Benítez</v>
      </c>
      <c r="H674" s="9" t="str">
        <f>VLOOKUP($A674,referencia!$F$2:$Z$640,16,0)</f>
        <v>F</v>
      </c>
      <c r="I674" s="9">
        <f>VLOOKUP($A674,referencia!$F$2:$Z$640,17,0)</f>
        <v>1</v>
      </c>
      <c r="J674" s="9" t="str">
        <f>VLOOKUP($A674,referencia!$F$2:$Z$640,18,0)</f>
        <v>Ministerio de Educación</v>
      </c>
      <c r="K674" s="9">
        <f>VLOOKUP($A674,referencia!$F$2:$Z$640,19,0)</f>
        <v>0</v>
      </c>
    </row>
    <row r="675" spans="1:11" ht="15.75" customHeight="1">
      <c r="A675" t="s">
        <v>1606</v>
      </c>
      <c r="B675" s="9">
        <f>VLOOKUP($A675,referencia!$E$2:$Z$640,3,0)</f>
        <v>7</v>
      </c>
      <c r="C675" s="9" t="str">
        <f>VLOOKUP($A675,referencia!$E$2:$Z$640,4,0)</f>
        <v>Corrientes</v>
      </c>
      <c r="D675" s="9">
        <f>VLOOKUP($A675,referencia!$E$2:$Z$640,11,0)</f>
        <v>2016</v>
      </c>
      <c r="E675" s="9" t="str">
        <f>VLOOKUP($A675,referencia!$E$2:$Z$640,5,0)</f>
        <v>Ricardo Colombi</v>
      </c>
      <c r="F675" s="9" t="str">
        <f>VLOOKUP($A675,referencia!$E$2:$Z$640,8,0)</f>
        <v>Encuentro por Corrientes</v>
      </c>
      <c r="G675" s="9" t="str">
        <f>VLOOKUP($A675,referencia!$E$2:$Z$640,7,0)</f>
        <v>Enrique Vaz Torres</v>
      </c>
      <c r="H675" s="9" t="str">
        <f>VLOOKUP($A675,referencia!$E$2:$Z$640,17,0)</f>
        <v>M</v>
      </c>
      <c r="I675" s="9">
        <f>VLOOKUP($A675,referencia!$E$2:$Z$640,18,0)</f>
        <v>0</v>
      </c>
      <c r="J675" s="9" t="str">
        <f>VLOOKUP($A675,referencia!$E$2:$Z$640,19,0)</f>
        <v>Ministerio de Hacienda</v>
      </c>
      <c r="K675" s="9">
        <f>VLOOKUP($A675,referencia!$E$2:$Z$640,20,0)</f>
        <v>0</v>
      </c>
    </row>
    <row r="676" spans="1:11" ht="15.75" customHeight="1">
      <c r="A676" t="s">
        <v>1607</v>
      </c>
      <c r="B676" s="9">
        <f>VLOOKUP($A676,referencia!$E$2:$Z$640,3,0)</f>
        <v>7</v>
      </c>
      <c r="C676" s="9" t="str">
        <f>VLOOKUP($A676,referencia!$E$2:$Z$640,4,0)</f>
        <v>Corrientes</v>
      </c>
      <c r="D676" s="9">
        <f>VLOOKUP($A676,referencia!$E$2:$Z$640,11,0)</f>
        <v>2016</v>
      </c>
      <c r="E676" s="9" t="str">
        <f>VLOOKUP($A676,referencia!$E$2:$Z$640,5,0)</f>
        <v>Ricardo Colombi</v>
      </c>
      <c r="F676" s="9" t="str">
        <f>VLOOKUP($A676,referencia!$E$2:$Z$640,8,0)</f>
        <v>Encuentro por Corrientes</v>
      </c>
      <c r="G676" s="9" t="str">
        <f>VLOOKUP($A676,referencia!$E$2:$Z$640,7,0)</f>
        <v>Carlos Vignolo</v>
      </c>
      <c r="H676" s="9" t="str">
        <f>VLOOKUP($A676,referencia!$E$2:$Z$640,17,0)</f>
        <v>M</v>
      </c>
      <c r="I676" s="9">
        <f>VLOOKUP($A676,referencia!$E$2:$Z$640,18,0)</f>
        <v>0</v>
      </c>
      <c r="J676" s="9" t="str">
        <f>VLOOKUP($A676,referencia!$E$2:$Z$640,19,0)</f>
        <v>Secretaría General de la Gobernación</v>
      </c>
      <c r="K676" s="9">
        <f>VLOOKUP($A676,referencia!$E$2:$Z$640,20,0)</f>
        <v>0</v>
      </c>
    </row>
    <row r="677" spans="1:11" ht="15.75" customHeight="1">
      <c r="A677" t="s">
        <v>1608</v>
      </c>
      <c r="B677" s="9">
        <f>VLOOKUP($A677,referencia!$E$2:$Z$640,3,0)</f>
        <v>7</v>
      </c>
      <c r="C677" s="9" t="str">
        <f>VLOOKUP($A677,referencia!$E$2:$Z$640,4,0)</f>
        <v>Corrientes</v>
      </c>
      <c r="D677" s="9">
        <f>VLOOKUP($A677,referencia!$E$2:$Z$640,11,0)</f>
        <v>2016</v>
      </c>
      <c r="E677" s="9" t="str">
        <f>VLOOKUP($A677,referencia!$E$2:$Z$640,5,0)</f>
        <v>Ricardo Colombi</v>
      </c>
      <c r="F677" s="9" t="str">
        <f>VLOOKUP($A677,referencia!$E$2:$Z$640,8,0)</f>
        <v>Encuentro por Corrientes</v>
      </c>
      <c r="G677" s="9" t="str">
        <f>VLOOKUP($A677,referencia!$E$2:$Z$640,7,0)</f>
        <v>Raúl Cardozo</v>
      </c>
      <c r="H677" s="9" t="str">
        <f>VLOOKUP($A677,referencia!$E$2:$Z$640,17,0)</f>
        <v>M</v>
      </c>
      <c r="I677" s="9">
        <f>VLOOKUP($A677,referencia!$E$2:$Z$640,18,0)</f>
        <v>0</v>
      </c>
      <c r="J677" s="9" t="str">
        <f>VLOOKUP($A677,referencia!$E$2:$Z$640,19,0)</f>
        <v>Ministerio de Salud Pública</v>
      </c>
      <c r="K677" s="9">
        <f>VLOOKUP($A677,referencia!$E$2:$Z$640,20,0)</f>
        <v>0</v>
      </c>
    </row>
    <row r="678" spans="1:11" ht="15.75" customHeight="1">
      <c r="A678" t="s">
        <v>1609</v>
      </c>
      <c r="B678" s="9">
        <f>VLOOKUP($A678,referencia!$E$2:$Z$640,3,0)</f>
        <v>7</v>
      </c>
      <c r="C678" s="9" t="str">
        <f>VLOOKUP($A678,referencia!$E$2:$Z$640,4,0)</f>
        <v>Corrientes</v>
      </c>
      <c r="D678" s="9">
        <f>VLOOKUP($A678,referencia!$E$2:$Z$640,11,0)</f>
        <v>2016</v>
      </c>
      <c r="E678" s="9" t="str">
        <f>VLOOKUP($A678,referencia!$E$2:$Z$640,5,0)</f>
        <v>Ricardo Colombi</v>
      </c>
      <c r="F678" s="9" t="str">
        <f>VLOOKUP($A678,referencia!$E$2:$Z$640,8,0)</f>
        <v>Encuentro por Corrientes</v>
      </c>
      <c r="G678" s="9" t="str">
        <f>VLOOKUP($A678,referencia!$E$2:$Z$640,7,0)</f>
        <v>Eduardo Vischi</v>
      </c>
      <c r="H678" s="9" t="str">
        <f>VLOOKUP($A678,referencia!$E$2:$Z$640,17,0)</f>
        <v>M</v>
      </c>
      <c r="I678" s="9">
        <f>VLOOKUP($A678,referencia!$E$2:$Z$640,18,0)</f>
        <v>0</v>
      </c>
      <c r="J678" s="9" t="str">
        <f>VLOOKUP($A678,referencia!$E$2:$Z$640,19,0)</f>
        <v>Ministerio de Coordinación</v>
      </c>
      <c r="K678" s="9">
        <f>VLOOKUP($A678,referencia!$E$2:$Z$640,20,0)</f>
        <v>0</v>
      </c>
    </row>
    <row r="679" spans="1:11" ht="15.75" customHeight="1">
      <c r="A679" t="s">
        <v>1611</v>
      </c>
      <c r="B679" s="9">
        <f>VLOOKUP($A679,referencia!$E$2:$Z$640,3,0)</f>
        <v>7</v>
      </c>
      <c r="C679" s="9" t="str">
        <f>VLOOKUP($A679,referencia!$E$2:$Z$640,4,0)</f>
        <v>Corrientes</v>
      </c>
      <c r="D679" s="9">
        <f>VLOOKUP($A679,referencia!$E$2:$Z$640,11,0)</f>
        <v>2016</v>
      </c>
      <c r="E679" s="9" t="str">
        <f>VLOOKUP($A679,referencia!$E$2:$Z$640,5,0)</f>
        <v>Ricardo Colombi</v>
      </c>
      <c r="F679" s="9" t="str">
        <f>VLOOKUP($A679,referencia!$E$2:$Z$640,8,0)</f>
        <v>Encuentro por Corrientes</v>
      </c>
      <c r="G679" s="9" t="str">
        <f>VLOOKUP($A679,referencia!$E$2:$Z$640,7,0)</f>
        <v>Susana Mariel Benítez</v>
      </c>
      <c r="H679" s="9" t="str">
        <f>VLOOKUP($A679,referencia!$E$2:$Z$640,17,0)</f>
        <v>F</v>
      </c>
      <c r="I679" s="9">
        <f>VLOOKUP($A679,referencia!$E$2:$Z$640,18,0)</f>
        <v>1</v>
      </c>
      <c r="J679" s="9" t="str">
        <f>VLOOKUP($A679,referencia!$E$2:$Z$640,19,0)</f>
        <v>Ministerio de Educación</v>
      </c>
      <c r="K679" s="9">
        <f>VLOOKUP($A679,referencia!$E$2:$Z$640,20,0)</f>
        <v>0</v>
      </c>
    </row>
    <row r="680" spans="1:11" ht="15.75" customHeight="1">
      <c r="A680" t="s">
        <v>1612</v>
      </c>
      <c r="B680" s="9">
        <f>VLOOKUP($A680,referencia!$E$2:$Z$640,3,0)</f>
        <v>7</v>
      </c>
      <c r="C680" s="9" t="str">
        <f>VLOOKUP($A680,referencia!$E$2:$Z$640,4,0)</f>
        <v>Corrientes</v>
      </c>
      <c r="D680" s="9">
        <f>VLOOKUP($A680,referencia!$E$2:$Z$640,11,0)</f>
        <v>2016</v>
      </c>
      <c r="E680" s="9" t="str">
        <f>VLOOKUP($A680,referencia!$E$2:$Z$640,5,0)</f>
        <v>Ricardo Colombi</v>
      </c>
      <c r="F680" s="9" t="str">
        <f>VLOOKUP($A680,referencia!$E$2:$Z$640,8,0)</f>
        <v>Encuentro por Corrientes</v>
      </c>
      <c r="G680" s="9" t="str">
        <f>VLOOKUP($A680,referencia!$E$2:$Z$640,7,0)</f>
        <v>Ignacio Osella</v>
      </c>
      <c r="H680" s="9" t="str">
        <f>VLOOKUP($A680,referencia!$E$2:$Z$640,17,0)</f>
        <v>M</v>
      </c>
      <c r="I680" s="9">
        <f>VLOOKUP($A680,referencia!$E$2:$Z$640,18,0)</f>
        <v>0</v>
      </c>
      <c r="J680" s="9" t="str">
        <f>VLOOKUP($A680,referencia!$E$2:$Z$640,19,0)</f>
        <v>Ministerio de Industria</v>
      </c>
      <c r="K680" s="9">
        <f>VLOOKUP($A680,referencia!$E$2:$Z$640,20,0)</f>
        <v>0</v>
      </c>
    </row>
    <row r="681" spans="1:11" ht="15.75" customHeight="1">
      <c r="A681" t="s">
        <v>1613</v>
      </c>
      <c r="B681" s="9">
        <f>VLOOKUP($A681,referencia!$E$2:$Z$640,3,0)</f>
        <v>7</v>
      </c>
      <c r="C681" s="9" t="str">
        <f>VLOOKUP($A681,referencia!$E$2:$Z$640,4,0)</f>
        <v>Corrientes</v>
      </c>
      <c r="D681" s="9">
        <f>VLOOKUP($A681,referencia!$E$2:$Z$640,11,0)</f>
        <v>2016</v>
      </c>
      <c r="E681" s="9" t="str">
        <f>VLOOKUP($A681,referencia!$E$2:$Z$640,5,0)</f>
        <v>Ricardo Colombi</v>
      </c>
      <c r="F681" s="9" t="str">
        <f>VLOOKUP($A681,referencia!$E$2:$Z$640,8,0)</f>
        <v>Encuentro por Corrientes</v>
      </c>
      <c r="G681" s="9" t="str">
        <f>VLOOKUP($A681,referencia!$E$2:$Z$640,7,0)</f>
        <v>Inés Presman</v>
      </c>
      <c r="H681" s="9" t="str">
        <f>VLOOKUP($A681,referencia!$E$2:$Z$640,17,0)</f>
        <v>F</v>
      </c>
      <c r="I681" s="9">
        <f>VLOOKUP($A681,referencia!$E$2:$Z$640,18,0)</f>
        <v>1</v>
      </c>
      <c r="J681" s="9" t="str">
        <f>VLOOKUP($A681,referencia!$E$2:$Z$640,19,0)</f>
        <v>Ministerio de Turismo</v>
      </c>
      <c r="K681" s="9">
        <f>VLOOKUP($A681,referencia!$E$2:$Z$640,20,0)</f>
        <v>0</v>
      </c>
    </row>
    <row r="682" spans="1:11" ht="15.75" customHeight="1">
      <c r="A682" t="s">
        <v>1614</v>
      </c>
      <c r="B682" s="9">
        <f>VLOOKUP($A682,referencia!$E$2:$Z$640,3,0)</f>
        <v>7</v>
      </c>
      <c r="C682" s="9" t="str">
        <f>VLOOKUP($A682,referencia!$E$2:$Z$640,4,0)</f>
        <v>Corrientes</v>
      </c>
      <c r="D682" s="9">
        <f>VLOOKUP($A682,referencia!$E$2:$Z$640,11,0)</f>
        <v>2016</v>
      </c>
      <c r="E682" s="9" t="str">
        <f>VLOOKUP($A682,referencia!$E$2:$Z$640,5,0)</f>
        <v>Ricardo Colombi</v>
      </c>
      <c r="F682" s="9" t="str">
        <f>VLOOKUP($A682,referencia!$E$2:$Z$640,8,0)</f>
        <v>Encuentro por Corrientes</v>
      </c>
      <c r="G682" s="9" t="str">
        <f>VLOOKUP($A682,referencia!$E$2:$Z$640,7,0)</f>
        <v>Jorge Quintana</v>
      </c>
      <c r="H682" s="9" t="str">
        <f>VLOOKUP($A682,referencia!$E$2:$Z$640,17,0)</f>
        <v>M</v>
      </c>
      <c r="I682" s="9">
        <f>VLOOKUP($A682,referencia!$E$2:$Z$640,18,0)</f>
        <v>0</v>
      </c>
      <c r="J682" s="9" t="str">
        <f>VLOOKUP($A682,referencia!$E$2:$Z$640,19,0)</f>
        <v>Ministerio de Justicia</v>
      </c>
      <c r="K682" s="9">
        <f>VLOOKUP($A682,referencia!$E$2:$Z$640,20,0)</f>
        <v>0</v>
      </c>
    </row>
    <row r="683" spans="1:11" ht="15.75" customHeight="1">
      <c r="A683" t="s">
        <v>1616</v>
      </c>
      <c r="B683" s="9">
        <f>VLOOKUP($A683,referencia!$E$2:$Z$640,3,0)</f>
        <v>7</v>
      </c>
      <c r="C683" s="9" t="str">
        <f>VLOOKUP($A683,referencia!$E$2:$Z$640,4,0)</f>
        <v>Corrientes</v>
      </c>
      <c r="D683" s="9">
        <f>VLOOKUP($A683,referencia!$E$2:$Z$640,11,0)</f>
        <v>2016</v>
      </c>
      <c r="E683" s="9" t="str">
        <f>VLOOKUP($A683,referencia!$E$2:$Z$640,5,0)</f>
        <v>Ricardo Colombi</v>
      </c>
      <c r="F683" s="9" t="str">
        <f>VLOOKUP($A683,referencia!$E$2:$Z$640,8,0)</f>
        <v>Encuentro por Corrientes</v>
      </c>
      <c r="G683" s="9" t="str">
        <f>VLOOKUP($A683,referencia!$E$2:$Z$640,7,0)</f>
        <v>Horacio David Ortega</v>
      </c>
      <c r="H683" s="9" t="str">
        <f>VLOOKUP($A683,referencia!$E$2:$Z$640,17,0)</f>
        <v>M</v>
      </c>
      <c r="I683" s="9">
        <f>VLOOKUP($A683,referencia!$E$2:$Z$640,18,0)</f>
        <v>0</v>
      </c>
      <c r="J683" s="9" t="str">
        <f>VLOOKUP($A683,referencia!$E$2:$Z$640,19,0)</f>
        <v>Ministerio de Seguridad Ciudadana</v>
      </c>
      <c r="K683" s="9">
        <f>VLOOKUP($A683,referencia!$E$2:$Z$640,20,0)</f>
        <v>0</v>
      </c>
    </row>
    <row r="684" spans="1:11" ht="15.75" customHeight="1">
      <c r="A684" t="s">
        <v>1617</v>
      </c>
      <c r="B684" s="9">
        <f>VLOOKUP($A684,referencia!$E$2:$Z$640,3,0)</f>
        <v>7</v>
      </c>
      <c r="C684" s="9" t="str">
        <f>VLOOKUP($A684,referencia!$E$2:$Z$640,4,0)</f>
        <v>Corrientes</v>
      </c>
      <c r="D684" s="9">
        <f>VLOOKUP($A684,referencia!$E$2:$Z$640,11,0)</f>
        <v>2016</v>
      </c>
      <c r="E684" s="9" t="str">
        <f>VLOOKUP($A684,referencia!$E$2:$Z$640,5,0)</f>
        <v>Ricardo Colombi</v>
      </c>
      <c r="F684" s="9" t="str">
        <f>VLOOKUP($A684,referencia!$E$2:$Z$640,8,0)</f>
        <v>Encuentro por Corrientes</v>
      </c>
      <c r="G684" s="9" t="str">
        <f>VLOOKUP($A684,referencia!$E$2:$Z$640,7,0)</f>
        <v>Aníbal Daniel Godoy</v>
      </c>
      <c r="H684" s="9" t="str">
        <f>VLOOKUP($A684,referencia!$E$2:$Z$640,17,0)</f>
        <v>M</v>
      </c>
      <c r="I684" s="9">
        <f>VLOOKUP($A684,referencia!$E$2:$Z$640,18,0)</f>
        <v>0</v>
      </c>
      <c r="J684" s="9" t="str">
        <f>VLOOKUP($A684,referencia!$E$2:$Z$640,19,0)</f>
        <v>Ministerio de Obras y Servicios Públicos</v>
      </c>
      <c r="K684" s="9">
        <f>VLOOKUP($A684,referencia!$E$2:$Z$640,20,0)</f>
        <v>0</v>
      </c>
    </row>
    <row r="685" spans="1:11" ht="15.75" customHeight="1">
      <c r="A685" t="s">
        <v>1618</v>
      </c>
      <c r="B685" s="9">
        <f>VLOOKUP($A685,referencia!$E$2:$Z$640,3,0)</f>
        <v>7</v>
      </c>
      <c r="C685" s="9" t="str">
        <f>VLOOKUP($A685,referencia!$E$2:$Z$640,4,0)</f>
        <v>Corrientes</v>
      </c>
      <c r="D685" s="9">
        <f>VLOOKUP($A685,referencia!$E$2:$Z$640,11,0)</f>
        <v>2016</v>
      </c>
      <c r="E685" s="9" t="str">
        <f>VLOOKUP($A685,referencia!$E$2:$Z$640,5,0)</f>
        <v>Ricardo Colombi</v>
      </c>
      <c r="F685" s="9" t="str">
        <f>VLOOKUP($A685,referencia!$E$2:$Z$640,8,0)</f>
        <v>Encuentro por Corrientes</v>
      </c>
      <c r="G685" s="9" t="str">
        <f>VLOOKUP($A685,referencia!$E$2:$Z$640,7,0)</f>
        <v>Federico Martín Mouliá</v>
      </c>
      <c r="H685" s="9" t="str">
        <f>VLOOKUP($A685,referencia!$E$2:$Z$640,17,0)</f>
        <v>M</v>
      </c>
      <c r="I685" s="9">
        <f>VLOOKUP($A685,referencia!$E$2:$Z$640,18,0)</f>
        <v>0</v>
      </c>
      <c r="J685" s="9" t="str">
        <f>VLOOKUP($A685,referencia!$E$2:$Z$640,19,0)</f>
        <v>Ministerio de Desarrollo Social</v>
      </c>
      <c r="K685" s="9">
        <f>VLOOKUP($A685,referencia!$E$2:$Z$640,20,0)</f>
        <v>0</v>
      </c>
    </row>
    <row r="686" spans="1:11" ht="15.75" customHeight="1">
      <c r="A686" t="s">
        <v>1872</v>
      </c>
      <c r="B686" s="9">
        <f>VLOOKUP($A686,referencia!$D$2:$Z$640,4,0)</f>
        <v>7</v>
      </c>
      <c r="C686" s="9" t="str">
        <f>VLOOKUP($A686,referencia!$D$2:$Z$640,5,0)</f>
        <v>Corrientes</v>
      </c>
      <c r="D686" s="9">
        <f>VLOOKUP($A686,referencia!$D$2:$Z$640,13,0)</f>
        <v>2017</v>
      </c>
      <c r="E686" s="9" t="str">
        <f>VLOOKUP($A686,referencia!$D$2:$Z$640,6,0)</f>
        <v>Ricardo Colombi</v>
      </c>
      <c r="F686" s="9" t="str">
        <f>VLOOKUP($A686,referencia!$D$2:$Z$640,9,0)</f>
        <v>Encuentro por Corrientes</v>
      </c>
      <c r="G686" s="9" t="str">
        <f>VLOOKUP($A686,referencia!$D$2:$Z$640,8,0)</f>
        <v>Enrique Vaz Torres</v>
      </c>
      <c r="H686" s="9" t="str">
        <f>VLOOKUP($A686,referencia!$D$2:$Z$640,18,0)</f>
        <v>M</v>
      </c>
      <c r="I686" s="9">
        <f>VLOOKUP($A686,referencia!$D$2:$Z$640,19,0)</f>
        <v>0</v>
      </c>
      <c r="J686" s="9" t="str">
        <f>VLOOKUP($A686,referencia!$D$2:$Z$640,20,0)</f>
        <v>Ministerio de Hacienda</v>
      </c>
      <c r="K686" s="9">
        <f>VLOOKUP($A686,referencia!$D$2:$Z$640,21,0)</f>
        <v>0</v>
      </c>
    </row>
    <row r="687" spans="1:11" ht="15.75" customHeight="1">
      <c r="A687" t="s">
        <v>1873</v>
      </c>
      <c r="B687" s="9">
        <f>VLOOKUP($A687,referencia!$D$2:$Z$640,4,0)</f>
        <v>7</v>
      </c>
      <c r="C687" s="9" t="str">
        <f>VLOOKUP($A687,referencia!$D$2:$Z$640,5,0)</f>
        <v>Corrientes</v>
      </c>
      <c r="D687" s="9">
        <f>VLOOKUP($A687,referencia!$D$2:$Z$640,13,0)</f>
        <v>2017</v>
      </c>
      <c r="E687" s="9" t="str">
        <f>VLOOKUP($A687,referencia!$D$2:$Z$640,6,0)</f>
        <v>Ricardo Colombi</v>
      </c>
      <c r="F687" s="9" t="str">
        <f>VLOOKUP($A687,referencia!$D$2:$Z$640,9,0)</f>
        <v>Encuentro por Corrientes</v>
      </c>
      <c r="G687" s="9" t="str">
        <f>VLOOKUP($A687,referencia!$D$2:$Z$640,8,0)</f>
        <v>Carlos Vignolo</v>
      </c>
      <c r="H687" s="9" t="str">
        <f>VLOOKUP($A687,referencia!$D$2:$Z$640,18,0)</f>
        <v>M</v>
      </c>
      <c r="I687" s="9">
        <f>VLOOKUP($A687,referencia!$D$2:$Z$640,19,0)</f>
        <v>0</v>
      </c>
      <c r="J687" s="9" t="str">
        <f>VLOOKUP($A687,referencia!$D$2:$Z$640,20,0)</f>
        <v>Secretaría General de la Gobernación</v>
      </c>
      <c r="K687" s="9">
        <f>VLOOKUP($A687,referencia!$D$2:$Z$640,21,0)</f>
        <v>0</v>
      </c>
    </row>
    <row r="688" spans="1:11" ht="15.75" customHeight="1">
      <c r="A688" t="s">
        <v>1874</v>
      </c>
      <c r="B688" s="9">
        <f>VLOOKUP($A688,referencia!$D$2:$Z$640,4,0)</f>
        <v>7</v>
      </c>
      <c r="C688" s="9" t="str">
        <f>VLOOKUP($A688,referencia!$D$2:$Z$640,5,0)</f>
        <v>Corrientes</v>
      </c>
      <c r="D688" s="9">
        <f>VLOOKUP($A688,referencia!$D$2:$Z$640,13,0)</f>
        <v>2017</v>
      </c>
      <c r="E688" s="9" t="str">
        <f>VLOOKUP($A688,referencia!$D$2:$Z$640,6,0)</f>
        <v>Ricardo Colombi</v>
      </c>
      <c r="F688" s="9" t="str">
        <f>VLOOKUP($A688,referencia!$D$2:$Z$640,9,0)</f>
        <v>Encuentro por Corrientes</v>
      </c>
      <c r="G688" s="9" t="str">
        <f>VLOOKUP($A688,referencia!$D$2:$Z$640,8,0)</f>
        <v>Raúl Cardozo</v>
      </c>
      <c r="H688" s="9" t="str">
        <f>VLOOKUP($A688,referencia!$D$2:$Z$640,18,0)</f>
        <v>M</v>
      </c>
      <c r="I688" s="9">
        <f>VLOOKUP($A688,referencia!$D$2:$Z$640,19,0)</f>
        <v>0</v>
      </c>
      <c r="J688" s="9" t="str">
        <f>VLOOKUP($A688,referencia!$D$2:$Z$640,20,0)</f>
        <v>Ministerio de Salud Pública</v>
      </c>
      <c r="K688" s="9">
        <f>VLOOKUP($A688,referencia!$D$2:$Z$640,21,0)</f>
        <v>0</v>
      </c>
    </row>
    <row r="689" spans="1:11" ht="15.75" customHeight="1">
      <c r="A689" t="s">
        <v>1875</v>
      </c>
      <c r="B689" s="9">
        <f>VLOOKUP($A689,referencia!$D$2:$Z$640,4,0)</f>
        <v>7</v>
      </c>
      <c r="C689" s="9" t="str">
        <f>VLOOKUP($A689,referencia!$D$2:$Z$640,5,0)</f>
        <v>Corrientes</v>
      </c>
      <c r="D689" s="9">
        <f>VLOOKUP($A689,referencia!$D$2:$Z$640,13,0)</f>
        <v>2017</v>
      </c>
      <c r="E689" s="9" t="str">
        <f>VLOOKUP($A689,referencia!$D$2:$Z$640,6,0)</f>
        <v>Ricardo Colombi</v>
      </c>
      <c r="F689" s="9" t="str">
        <f>VLOOKUP($A689,referencia!$D$2:$Z$640,9,0)</f>
        <v>Encuentro por Corrientes</v>
      </c>
      <c r="G689" s="9" t="str">
        <f>VLOOKUP($A689,referencia!$D$2:$Z$640,8,0)</f>
        <v>Eduardo Vischi</v>
      </c>
      <c r="H689" s="9" t="str">
        <f>VLOOKUP($A689,referencia!$D$2:$Z$640,18,0)</f>
        <v>M</v>
      </c>
      <c r="I689" s="9">
        <f>VLOOKUP($A689,referencia!$D$2:$Z$640,19,0)</f>
        <v>0</v>
      </c>
      <c r="J689" s="9" t="str">
        <f>VLOOKUP($A689,referencia!$D$2:$Z$640,20,0)</f>
        <v>Ministerio de Coordinación</v>
      </c>
      <c r="K689" s="9">
        <f>VLOOKUP($A689,referencia!$D$2:$Z$640,21,0)</f>
        <v>0</v>
      </c>
    </row>
    <row r="690" spans="1:11" ht="15.75" customHeight="1">
      <c r="A690" t="s">
        <v>1876</v>
      </c>
      <c r="B690" s="9">
        <f>VLOOKUP($A690,referencia!$D$2:$Z$640,4,0)</f>
        <v>7</v>
      </c>
      <c r="C690" s="9" t="str">
        <f>VLOOKUP($A690,referencia!$D$2:$Z$640,5,0)</f>
        <v>Corrientes</v>
      </c>
      <c r="D690" s="9">
        <f>VLOOKUP($A690,referencia!$D$2:$Z$640,13,0)</f>
        <v>2017</v>
      </c>
      <c r="E690" s="9" t="str">
        <f>VLOOKUP($A690,referencia!$D$2:$Z$640,6,0)</f>
        <v>Ricardo Colombi</v>
      </c>
      <c r="F690" s="9" t="str">
        <f>VLOOKUP($A690,referencia!$D$2:$Z$640,9,0)</f>
        <v>Encuentro por Corrientes</v>
      </c>
      <c r="G690" s="9" t="str">
        <f>VLOOKUP($A690,referencia!$D$2:$Z$640,8,0)</f>
        <v>Susana Mariel Benítez</v>
      </c>
      <c r="H690" s="9" t="str">
        <f>VLOOKUP($A690,referencia!$D$2:$Z$640,18,0)</f>
        <v>F</v>
      </c>
      <c r="I690" s="9">
        <f>VLOOKUP($A690,referencia!$D$2:$Z$640,19,0)</f>
        <v>1</v>
      </c>
      <c r="J690" s="9" t="str">
        <f>VLOOKUP($A690,referencia!$D$2:$Z$640,20,0)</f>
        <v>Ministerio de Educación</v>
      </c>
      <c r="K690" s="9">
        <f>VLOOKUP($A690,referencia!$D$2:$Z$640,21,0)</f>
        <v>0</v>
      </c>
    </row>
    <row r="691" spans="1:11" ht="15.75" customHeight="1">
      <c r="A691" t="s">
        <v>1877</v>
      </c>
      <c r="B691" s="9">
        <f>VLOOKUP($A691,referencia!$D$2:$Z$640,4,0)</f>
        <v>7</v>
      </c>
      <c r="C691" s="9" t="str">
        <f>VLOOKUP($A691,referencia!$D$2:$Z$640,5,0)</f>
        <v>Corrientes</v>
      </c>
      <c r="D691" s="9">
        <f>VLOOKUP($A691,referencia!$D$2:$Z$640,13,0)</f>
        <v>2017</v>
      </c>
      <c r="E691" s="9" t="str">
        <f>VLOOKUP($A691,referencia!$D$2:$Z$640,6,0)</f>
        <v>Ricardo Colombi</v>
      </c>
      <c r="F691" s="9" t="str">
        <f>VLOOKUP($A691,referencia!$D$2:$Z$640,9,0)</f>
        <v>Encuentro por Corrientes</v>
      </c>
      <c r="G691" s="9" t="str">
        <f>VLOOKUP($A691,referencia!$D$2:$Z$640,8,0)</f>
        <v>Ignacio Osella</v>
      </c>
      <c r="H691" s="9" t="str">
        <f>VLOOKUP($A691,referencia!$D$2:$Z$640,18,0)</f>
        <v>M</v>
      </c>
      <c r="I691" s="9">
        <f>VLOOKUP($A691,referencia!$D$2:$Z$640,19,0)</f>
        <v>0</v>
      </c>
      <c r="J691" s="9" t="str">
        <f>VLOOKUP($A691,referencia!$D$2:$Z$640,20,0)</f>
        <v>Ministerio de Industria</v>
      </c>
      <c r="K691" s="9">
        <f>VLOOKUP($A691,referencia!$D$2:$Z$640,21,0)</f>
        <v>0</v>
      </c>
    </row>
    <row r="692" spans="1:11" ht="15.75" customHeight="1">
      <c r="A692" t="s">
        <v>1878</v>
      </c>
      <c r="B692" s="9">
        <f>VLOOKUP($A692,referencia!$D$2:$Z$640,4,0)</f>
        <v>7</v>
      </c>
      <c r="C692" s="9" t="str">
        <f>VLOOKUP($A692,referencia!$D$2:$Z$640,5,0)</f>
        <v>Corrientes</v>
      </c>
      <c r="D692" s="9">
        <f>VLOOKUP($A692,referencia!$D$2:$Z$640,13,0)</f>
        <v>2017</v>
      </c>
      <c r="E692" s="9" t="str">
        <f>VLOOKUP($A692,referencia!$D$2:$Z$640,6,0)</f>
        <v>Ricardo Colombi</v>
      </c>
      <c r="F692" s="9" t="str">
        <f>VLOOKUP($A692,referencia!$D$2:$Z$640,9,0)</f>
        <v>Encuentro por Corrientes</v>
      </c>
      <c r="G692" s="9" t="str">
        <f>VLOOKUP($A692,referencia!$D$2:$Z$640,8,0)</f>
        <v>Inés Presman</v>
      </c>
      <c r="H692" s="9" t="str">
        <f>VLOOKUP($A692,referencia!$D$2:$Z$640,18,0)</f>
        <v>F</v>
      </c>
      <c r="I692" s="9">
        <f>VLOOKUP($A692,referencia!$D$2:$Z$640,19,0)</f>
        <v>1</v>
      </c>
      <c r="J692" s="9" t="str">
        <f>VLOOKUP($A692,referencia!$D$2:$Z$640,20,0)</f>
        <v>Ministerio de Turismo</v>
      </c>
      <c r="K692" s="9">
        <f>VLOOKUP($A692,referencia!$D$2:$Z$640,21,0)</f>
        <v>0</v>
      </c>
    </row>
    <row r="693" spans="1:11" ht="15.75" customHeight="1">
      <c r="A693" t="s">
        <v>1879</v>
      </c>
      <c r="B693" s="9">
        <f>VLOOKUP($A693,referencia!$D$2:$Z$640,4,0)</f>
        <v>7</v>
      </c>
      <c r="C693" s="9" t="str">
        <f>VLOOKUP($A693,referencia!$D$2:$Z$640,5,0)</f>
        <v>Corrientes</v>
      </c>
      <c r="D693" s="9">
        <f>VLOOKUP($A693,referencia!$D$2:$Z$640,13,0)</f>
        <v>2017</v>
      </c>
      <c r="E693" s="9" t="str">
        <f>VLOOKUP($A693,referencia!$D$2:$Z$640,6,0)</f>
        <v>Ricardo Colombi</v>
      </c>
      <c r="F693" s="9" t="str">
        <f>VLOOKUP($A693,referencia!$D$2:$Z$640,9,0)</f>
        <v>Encuentro por Corrientes</v>
      </c>
      <c r="G693" s="9" t="str">
        <f>VLOOKUP($A693,referencia!$D$2:$Z$640,8,0)</f>
        <v>Jorge Quintana</v>
      </c>
      <c r="H693" s="9" t="str">
        <f>VLOOKUP($A693,referencia!$D$2:$Z$640,18,0)</f>
        <v>M</v>
      </c>
      <c r="I693" s="9">
        <f>VLOOKUP($A693,referencia!$D$2:$Z$640,19,0)</f>
        <v>0</v>
      </c>
      <c r="J693" s="9" t="str">
        <f>VLOOKUP($A693,referencia!$D$2:$Z$640,20,0)</f>
        <v>Ministerio de Justicia</v>
      </c>
      <c r="K693" s="9">
        <f>VLOOKUP($A693,referencia!$D$2:$Z$640,21,0)</f>
        <v>0</v>
      </c>
    </row>
    <row r="694" spans="1:11" ht="15.75" customHeight="1">
      <c r="A694" t="s">
        <v>1880</v>
      </c>
      <c r="B694" s="9">
        <f>VLOOKUP($A694,referencia!$D$2:$Z$640,4,0)</f>
        <v>7</v>
      </c>
      <c r="C694" s="9" t="str">
        <f>VLOOKUP($A694,referencia!$D$2:$Z$640,5,0)</f>
        <v>Corrientes</v>
      </c>
      <c r="D694" s="9">
        <f>VLOOKUP($A694,referencia!$D$2:$Z$640,13,0)</f>
        <v>2017</v>
      </c>
      <c r="E694" s="9" t="str">
        <f>VLOOKUP($A694,referencia!$D$2:$Z$640,6,0)</f>
        <v>Ricardo Colombi</v>
      </c>
      <c r="F694" s="9" t="str">
        <f>VLOOKUP($A694,referencia!$D$2:$Z$640,9,0)</f>
        <v>Encuentro por Corrientes</v>
      </c>
      <c r="G694" s="9" t="str">
        <f>VLOOKUP($A694,referencia!$D$2:$Z$640,8,0)</f>
        <v>Horacio David Ortega</v>
      </c>
      <c r="H694" s="9" t="str">
        <f>VLOOKUP($A694,referencia!$D$2:$Z$640,18,0)</f>
        <v>M</v>
      </c>
      <c r="I694" s="9">
        <f>VLOOKUP($A694,referencia!$D$2:$Z$640,19,0)</f>
        <v>0</v>
      </c>
      <c r="J694" s="9" t="str">
        <f>VLOOKUP($A694,referencia!$D$2:$Z$640,20,0)</f>
        <v>Ministerio de Seguridad Ciudadana</v>
      </c>
      <c r="K694" s="9">
        <f>VLOOKUP($A694,referencia!$D$2:$Z$640,21,0)</f>
        <v>0</v>
      </c>
    </row>
    <row r="695" spans="1:11" ht="15.75" customHeight="1">
      <c r="A695" t="s">
        <v>1881</v>
      </c>
      <c r="B695" s="9">
        <f>VLOOKUP($A695,referencia!$D$2:$Z$640,4,0)</f>
        <v>7</v>
      </c>
      <c r="C695" s="9" t="str">
        <f>VLOOKUP($A695,referencia!$D$2:$Z$640,5,0)</f>
        <v>Corrientes</v>
      </c>
      <c r="D695" s="9">
        <f>VLOOKUP($A695,referencia!$D$2:$Z$640,13,0)</f>
        <v>2017</v>
      </c>
      <c r="E695" s="9" t="str">
        <f>VLOOKUP($A695,referencia!$D$2:$Z$640,6,0)</f>
        <v>Ricardo Colombi</v>
      </c>
      <c r="F695" s="9" t="str">
        <f>VLOOKUP($A695,referencia!$D$2:$Z$640,9,0)</f>
        <v>Encuentro por Corrientes</v>
      </c>
      <c r="G695" s="9" t="str">
        <f>VLOOKUP($A695,referencia!$D$2:$Z$640,8,0)</f>
        <v>Aníbal Daniel Godoy</v>
      </c>
      <c r="H695" s="9" t="str">
        <f>VLOOKUP($A695,referencia!$D$2:$Z$640,18,0)</f>
        <v>M</v>
      </c>
      <c r="I695" s="9">
        <f>VLOOKUP($A695,referencia!$D$2:$Z$640,19,0)</f>
        <v>0</v>
      </c>
      <c r="J695" s="9" t="str">
        <f>VLOOKUP($A695,referencia!$D$2:$Z$640,20,0)</f>
        <v>Ministerio de Obras y Servicios Públicos</v>
      </c>
      <c r="K695" s="9">
        <f>VLOOKUP($A695,referencia!$D$2:$Z$640,21,0)</f>
        <v>0</v>
      </c>
    </row>
    <row r="696" spans="1:11" ht="15.75" customHeight="1">
      <c r="A696" t="s">
        <v>1882</v>
      </c>
      <c r="B696" s="9">
        <f>VLOOKUP($A696,referencia!$D$2:$Z$640,4,0)</f>
        <v>7</v>
      </c>
      <c r="C696" s="9" t="str">
        <f>VLOOKUP($A696,referencia!$D$2:$Z$640,5,0)</f>
        <v>Corrientes</v>
      </c>
      <c r="D696" s="9">
        <f>VLOOKUP($A696,referencia!$D$2:$Z$640,13,0)</f>
        <v>2017</v>
      </c>
      <c r="E696" s="9" t="str">
        <f>VLOOKUP($A696,referencia!$D$2:$Z$640,6,0)</f>
        <v>Ricardo Colombi</v>
      </c>
      <c r="F696" s="9" t="str">
        <f>VLOOKUP($A696,referencia!$D$2:$Z$640,9,0)</f>
        <v>Encuentro por Corrientes</v>
      </c>
      <c r="G696" s="9" t="str">
        <f>VLOOKUP($A696,referencia!$D$2:$Z$640,8,0)</f>
        <v>Federico Martín Mouliá</v>
      </c>
      <c r="H696" s="9" t="str">
        <f>VLOOKUP($A696,referencia!$D$2:$Z$640,18,0)</f>
        <v>M</v>
      </c>
      <c r="I696" s="9">
        <f>VLOOKUP($A696,referencia!$D$2:$Z$640,19,0)</f>
        <v>0</v>
      </c>
      <c r="J696" s="9" t="str">
        <f>VLOOKUP($A696,referencia!$D$2:$Z$640,20,0)</f>
        <v>Ministerio de Desarrollo Social</v>
      </c>
      <c r="K696" s="9">
        <f>VLOOKUP($A696,referencia!$D$2:$Z$640,21,0)</f>
        <v>0</v>
      </c>
    </row>
    <row r="697" spans="1:11" ht="15.75" customHeight="1">
      <c r="A697" t="s">
        <v>1883</v>
      </c>
      <c r="B697" s="9">
        <f>VLOOKUP($A697,referencia!$D$2:$Z$640,4,0)</f>
        <v>7</v>
      </c>
      <c r="C697" s="9" t="str">
        <f>VLOOKUP($A697,referencia!$D$2:$Z$640,5,0)</f>
        <v>Corrientes</v>
      </c>
      <c r="D697" s="9">
        <f>VLOOKUP($A697,referencia!$D$2:$Z$640,13,0)</f>
        <v>2017</v>
      </c>
      <c r="E697" s="9" t="str">
        <f>VLOOKUP($A697,referencia!$D$2:$Z$640,6,0)</f>
        <v>Gustavo Valdés</v>
      </c>
      <c r="F697" s="9" t="str">
        <f>VLOOKUP($A697,referencia!$D$2:$Z$640,9,0)</f>
        <v>Encuentro por Corrientes</v>
      </c>
      <c r="G697" s="9" t="str">
        <f>VLOOKUP($A697,referencia!$D$2:$Z$640,8,0)</f>
        <v>Horacio Ortega</v>
      </c>
      <c r="H697" s="9" t="str">
        <f>VLOOKUP($A697,referencia!$D$2:$Z$640,18,0)</f>
        <v>M</v>
      </c>
      <c r="I697" s="9">
        <f>VLOOKUP($A697,referencia!$D$2:$Z$640,19,0)</f>
        <v>0</v>
      </c>
      <c r="J697" s="9" t="str">
        <f>VLOOKUP($A697,referencia!$D$2:$Z$640,20,0)</f>
        <v>Ministerio de Coordinación y Planificación</v>
      </c>
      <c r="K697" s="9">
        <f>VLOOKUP($A697,referencia!$D$2:$Z$640,21,0)</f>
        <v>0</v>
      </c>
    </row>
    <row r="698" spans="1:11" ht="15.75" customHeight="1">
      <c r="A698" t="s">
        <v>1884</v>
      </c>
      <c r="B698" s="9">
        <f>VLOOKUP($A698,referencia!$D$2:$Z$640,4,0)</f>
        <v>7</v>
      </c>
      <c r="C698" s="9" t="str">
        <f>VLOOKUP($A698,referencia!$D$2:$Z$640,5,0)</f>
        <v>Corrientes</v>
      </c>
      <c r="D698" s="9">
        <f>VLOOKUP($A698,referencia!$D$2:$Z$640,13,0)</f>
        <v>2017</v>
      </c>
      <c r="E698" s="9" t="str">
        <f>VLOOKUP($A698,referencia!$D$2:$Z$640,6,0)</f>
        <v>Gustavo Valdés</v>
      </c>
      <c r="F698" s="9" t="str">
        <f>VLOOKUP($A698,referencia!$D$2:$Z$640,9,0)</f>
        <v>Encuentro por Corrientes</v>
      </c>
      <c r="G698" s="9" t="str">
        <f>VLOOKUP($A698,referencia!$D$2:$Z$640,8,0)</f>
        <v>Juan Carlos Alvarez</v>
      </c>
      <c r="H698" s="9" t="str">
        <f>VLOOKUP($A698,referencia!$D$2:$Z$640,18,0)</f>
        <v>M</v>
      </c>
      <c r="I698" s="9">
        <f>VLOOKUP($A698,referencia!$D$2:$Z$640,19,0)</f>
        <v>0</v>
      </c>
      <c r="J698" s="9" t="str">
        <f>VLOOKUP($A698,referencia!$D$2:$Z$640,20,0)</f>
        <v>Ministerio de Secretaría General</v>
      </c>
      <c r="K698" s="9">
        <f>VLOOKUP($A698,referencia!$D$2:$Z$640,21,0)</f>
        <v>1</v>
      </c>
    </row>
    <row r="699" spans="1:11" ht="15.75" customHeight="1">
      <c r="A699" t="s">
        <v>1872</v>
      </c>
      <c r="B699" s="9">
        <f>VLOOKUP($A699,referencia!$D$2:$Z$640,4,0)</f>
        <v>7</v>
      </c>
      <c r="C699" s="9" t="str">
        <f>VLOOKUP($A699,referencia!$D$2:$Z$640,5,0)</f>
        <v>Corrientes</v>
      </c>
      <c r="D699" s="9">
        <f>VLOOKUP($A699,referencia!$D$2:$Z$640,13,0)</f>
        <v>2017</v>
      </c>
      <c r="E699" s="9" t="str">
        <f>VLOOKUP($A699,referencia!$D$2:$Z$640,6,0)</f>
        <v>Ricardo Colombi</v>
      </c>
      <c r="F699" s="9" t="str">
        <f>VLOOKUP($A699,referencia!$D$2:$Z$640,9,0)</f>
        <v>Encuentro por Corrientes</v>
      </c>
      <c r="G699" s="9" t="str">
        <f>VLOOKUP($A699,referencia!$D$2:$Z$640,8,0)</f>
        <v>Enrique Vaz Torres</v>
      </c>
      <c r="H699" s="9" t="str">
        <f>VLOOKUP($A699,referencia!$D$2:$Z$640,18,0)</f>
        <v>M</v>
      </c>
      <c r="I699" s="9">
        <f>VLOOKUP($A699,referencia!$D$2:$Z$640,19,0)</f>
        <v>0</v>
      </c>
      <c r="J699" s="9" t="str">
        <f>VLOOKUP($A699,referencia!$D$2:$Z$640,20,0)</f>
        <v>Ministerio de Hacienda</v>
      </c>
      <c r="K699" s="9">
        <f>VLOOKUP($A699,referencia!$D$2:$Z$640,21,0)</f>
        <v>0</v>
      </c>
    </row>
    <row r="700" spans="1:11" ht="15.75" customHeight="1">
      <c r="A700" t="s">
        <v>1885</v>
      </c>
      <c r="B700" s="9">
        <f>VLOOKUP($A700,referencia!$D$2:$Z$640,4,0)</f>
        <v>7</v>
      </c>
      <c r="C700" s="9" t="str">
        <f>VLOOKUP($A700,referencia!$D$2:$Z$640,5,0)</f>
        <v>Corrientes</v>
      </c>
      <c r="D700" s="9">
        <f>VLOOKUP($A700,referencia!$D$2:$Z$640,13,0)</f>
        <v>2017</v>
      </c>
      <c r="E700" s="9" t="str">
        <f>VLOOKUP($A700,referencia!$D$2:$Z$640,6,0)</f>
        <v>Gustavo Valdés</v>
      </c>
      <c r="F700" s="9" t="str">
        <f>VLOOKUP($A700,referencia!$D$2:$Z$640,9,0)</f>
        <v>Encuentro por Corrientes</v>
      </c>
      <c r="G700" s="9" t="str">
        <f>VLOOKUP($A700,referencia!$D$2:$Z$640,8,0)</f>
        <v>Susana Benítez</v>
      </c>
      <c r="H700" s="9" t="str">
        <f>VLOOKUP($A700,referencia!$D$2:$Z$640,18,0)</f>
        <v>F</v>
      </c>
      <c r="I700" s="9">
        <f>VLOOKUP($A700,referencia!$D$2:$Z$640,19,0)</f>
        <v>1</v>
      </c>
      <c r="J700" s="9" t="str">
        <f>VLOOKUP($A700,referencia!$D$2:$Z$640,20,0)</f>
        <v>Ministerio de Educación</v>
      </c>
      <c r="K700" s="9">
        <f>VLOOKUP($A700,referencia!$D$2:$Z$640,21,0)</f>
        <v>0</v>
      </c>
    </row>
    <row r="701" spans="1:11" ht="15.75" customHeight="1">
      <c r="A701" t="s">
        <v>1886</v>
      </c>
      <c r="B701" s="9">
        <f>VLOOKUP($A701,referencia!$D$2:$Z$640,4,0)</f>
        <v>7</v>
      </c>
      <c r="C701" s="9" t="str">
        <f>VLOOKUP($A701,referencia!$D$2:$Z$640,5,0)</f>
        <v>Corrientes</v>
      </c>
      <c r="D701" s="9">
        <f>VLOOKUP($A701,referencia!$D$2:$Z$640,13,0)</f>
        <v>2017</v>
      </c>
      <c r="E701" s="9" t="str">
        <f>VLOOKUP($A701,referencia!$D$2:$Z$640,6,0)</f>
        <v>Gustavo Valdés</v>
      </c>
      <c r="F701" s="9" t="str">
        <f>VLOOKUP($A701,referencia!$D$2:$Z$640,9,0)</f>
        <v>Encuentro por Corrientes</v>
      </c>
      <c r="G701" s="9" t="str">
        <f>VLOOKUP($A701,referencia!$D$2:$Z$640,8,0)</f>
        <v>Ricardo Cardozo</v>
      </c>
      <c r="H701" s="9" t="str">
        <f>VLOOKUP($A701,referencia!$D$2:$Z$640,18,0)</f>
        <v>M</v>
      </c>
      <c r="I701" s="9">
        <f>VLOOKUP($A701,referencia!$D$2:$Z$640,19,0)</f>
        <v>0</v>
      </c>
      <c r="J701" s="9" t="str">
        <f>VLOOKUP($A701,referencia!$D$2:$Z$640,20,0)</f>
        <v>Ministerio de Salud Pública</v>
      </c>
      <c r="K701" s="9">
        <f>VLOOKUP($A701,referencia!$D$2:$Z$640,21,0)</f>
        <v>0</v>
      </c>
    </row>
    <row r="702" spans="1:11" ht="15.75" customHeight="1">
      <c r="A702" t="s">
        <v>1887</v>
      </c>
      <c r="B702" s="9">
        <f>VLOOKUP($A702,referencia!$D$2:$Z$640,4,0)</f>
        <v>7</v>
      </c>
      <c r="C702" s="9" t="str">
        <f>VLOOKUP($A702,referencia!$D$2:$Z$640,5,0)</f>
        <v>Corrientes</v>
      </c>
      <c r="D702" s="9">
        <f>VLOOKUP($A702,referencia!$D$2:$Z$640,13,0)</f>
        <v>2017</v>
      </c>
      <c r="E702" s="9" t="str">
        <f>VLOOKUP($A702,referencia!$D$2:$Z$640,6,0)</f>
        <v>Gustavo Valdés</v>
      </c>
      <c r="F702" s="9" t="str">
        <f>VLOOKUP($A702,referencia!$D$2:$Z$640,9,0)</f>
        <v>Encuentro por Corrientes</v>
      </c>
      <c r="G702" s="9" t="str">
        <f>VLOOKUP($A702,referencia!$D$2:$Z$640,8,0)</f>
        <v>Jorge Vara</v>
      </c>
      <c r="H702" s="9" t="str">
        <f>VLOOKUP($A702,referencia!$D$2:$Z$640,18,0)</f>
        <v>M</v>
      </c>
      <c r="I702" s="9">
        <f>VLOOKUP($A702,referencia!$D$2:$Z$640,19,0)</f>
        <v>0</v>
      </c>
      <c r="J702" s="9" t="str">
        <f>VLOOKUP($A702,referencia!$D$2:$Z$640,20,0)</f>
        <v>Ministerio de Producción</v>
      </c>
      <c r="K702" s="9">
        <f>VLOOKUP($A702,referencia!$D$2:$Z$640,21,0)</f>
        <v>1</v>
      </c>
    </row>
    <row r="703" spans="1:11" ht="15.75" customHeight="1">
      <c r="A703" t="s">
        <v>1888</v>
      </c>
      <c r="B703" s="9">
        <f>VLOOKUP($A703,referencia!$D$2:$Z$640,4,0)</f>
        <v>7</v>
      </c>
      <c r="C703" s="9" t="str">
        <f>VLOOKUP($A703,referencia!$D$2:$Z$640,5,0)</f>
        <v>Corrientes</v>
      </c>
      <c r="D703" s="9">
        <f>VLOOKUP($A703,referencia!$D$2:$Z$640,13,0)</f>
        <v>2017</v>
      </c>
      <c r="E703" s="9" t="str">
        <f>VLOOKUP($A703,referencia!$D$2:$Z$640,6,0)</f>
        <v>Gustavo Valdés</v>
      </c>
      <c r="F703" s="9" t="str">
        <f>VLOOKUP($A703,referencia!$D$2:$Z$640,9,0)</f>
        <v>Encuentro por Corrientes</v>
      </c>
      <c r="G703" s="9" t="str">
        <f>VLOOKUP($A703,referencia!$D$2:$Z$640,8,0)</f>
        <v>Raúl Schiavi</v>
      </c>
      <c r="H703" s="9" t="str">
        <f>VLOOKUP($A703,referencia!$D$2:$Z$640,18,0)</f>
        <v>M</v>
      </c>
      <c r="I703" s="9">
        <f>VLOOKUP($A703,referencia!$D$2:$Z$640,19,0)</f>
        <v>0</v>
      </c>
      <c r="J703" s="9" t="str">
        <f>VLOOKUP($A703,referencia!$D$2:$Z$640,20,0)</f>
        <v>Ministerio de Industria, Trabajo y Comercio</v>
      </c>
      <c r="K703" s="9">
        <f>VLOOKUP($A703,referencia!$D$2:$Z$640,21,0)</f>
        <v>0</v>
      </c>
    </row>
    <row r="704" spans="1:11" ht="15.75" customHeight="1">
      <c r="A704" t="s">
        <v>1889</v>
      </c>
      <c r="B704" s="9">
        <f>VLOOKUP($A704,referencia!$D$2:$Z$640,4,0)</f>
        <v>7</v>
      </c>
      <c r="C704" s="9" t="str">
        <f>VLOOKUP($A704,referencia!$D$2:$Z$640,5,0)</f>
        <v>Corrientes</v>
      </c>
      <c r="D704" s="9">
        <f>VLOOKUP($A704,referencia!$D$2:$Z$640,13,0)</f>
        <v>2017</v>
      </c>
      <c r="E704" s="9" t="str">
        <f>VLOOKUP($A704,referencia!$D$2:$Z$640,6,0)</f>
        <v>Gustavo Valdés</v>
      </c>
      <c r="F704" s="9" t="str">
        <f>VLOOKUP($A704,referencia!$D$2:$Z$640,9,0)</f>
        <v>Encuentro por Corrientes</v>
      </c>
      <c r="G704" s="9" t="str">
        <f>VLOOKUP($A704,referencia!$D$2:$Z$640,8,0)</f>
        <v>Juan José López Desimoni</v>
      </c>
      <c r="H704" s="9" t="str">
        <f>VLOOKUP($A704,referencia!$D$2:$Z$640,18,0)</f>
        <v>M</v>
      </c>
      <c r="I704" s="9">
        <f>VLOOKUP($A704,referencia!$D$2:$Z$640,19,0)</f>
        <v>0</v>
      </c>
      <c r="J704" s="9" t="str">
        <f>VLOOKUP($A704,referencia!$D$2:$Z$640,20,0)</f>
        <v>Ministerio de Seguridad</v>
      </c>
      <c r="K704" s="9">
        <f>VLOOKUP($A704,referencia!$D$2:$Z$640,21,0)</f>
        <v>0</v>
      </c>
    </row>
    <row r="705" spans="1:11" ht="15.75" customHeight="1">
      <c r="A705" t="s">
        <v>1890</v>
      </c>
      <c r="B705" s="9">
        <f>VLOOKUP($A705,referencia!$D$2:$Z$640,4,0)</f>
        <v>7</v>
      </c>
      <c r="C705" s="9" t="str">
        <f>VLOOKUP($A705,referencia!$D$2:$Z$640,5,0)</f>
        <v>Corrientes</v>
      </c>
      <c r="D705" s="9">
        <f>VLOOKUP($A705,referencia!$D$2:$Z$640,13,0)</f>
        <v>2017</v>
      </c>
      <c r="E705" s="9" t="str">
        <f>VLOOKUP($A705,referencia!$D$2:$Z$640,6,0)</f>
        <v>Gustavo Valdés</v>
      </c>
      <c r="F705" s="9" t="str">
        <f>VLOOKUP($A705,referencia!$D$2:$Z$640,9,0)</f>
        <v>Encuentro por Corrientes</v>
      </c>
      <c r="G705" s="9" t="str">
        <f>VLOOKUP($A705,referencia!$D$2:$Z$640,8,0)</f>
        <v>Bernardo Rodriguez</v>
      </c>
      <c r="H705" s="9" t="str">
        <f>VLOOKUP($A705,referencia!$D$2:$Z$640,18,0)</f>
        <v>M</v>
      </c>
      <c r="I705" s="9">
        <f>VLOOKUP($A705,referencia!$D$2:$Z$640,19,0)</f>
        <v>0</v>
      </c>
      <c r="J705" s="9" t="str">
        <f>VLOOKUP($A705,referencia!$D$2:$Z$640,20,0)</f>
        <v>Ministerio de Obras y Servicios Públicos</v>
      </c>
      <c r="K705" s="9">
        <f>VLOOKUP($A705,referencia!$D$2:$Z$640,21,0)</f>
        <v>1</v>
      </c>
    </row>
    <row r="706" spans="1:11" ht="15.75" customHeight="1">
      <c r="A706" t="s">
        <v>1891</v>
      </c>
      <c r="B706" s="9">
        <f>VLOOKUP($A706,referencia!$D$2:$Z$640,4,0)</f>
        <v>7</v>
      </c>
      <c r="C706" s="9" t="str">
        <f>VLOOKUP($A706,referencia!$D$2:$Z$640,5,0)</f>
        <v>Corrientes</v>
      </c>
      <c r="D706" s="9">
        <f>VLOOKUP($A706,referencia!$D$2:$Z$640,13,0)</f>
        <v>2017</v>
      </c>
      <c r="E706" s="9" t="str">
        <f>VLOOKUP($A706,referencia!$D$2:$Z$640,6,0)</f>
        <v>Gustavo Valdés</v>
      </c>
      <c r="F706" s="9" t="str">
        <f>VLOOKUP($A706,referencia!$D$2:$Z$640,9,0)</f>
        <v>Encuentro por Corrientes</v>
      </c>
      <c r="G706" s="9" t="str">
        <f>VLOOKUP($A706,referencia!$D$2:$Z$640,8,0)</f>
        <v>Federico Mouliá</v>
      </c>
      <c r="H706" s="9" t="str">
        <f>VLOOKUP($A706,referencia!$D$2:$Z$640,18,0)</f>
        <v>M</v>
      </c>
      <c r="I706" s="9">
        <f>VLOOKUP($A706,referencia!$D$2:$Z$640,19,0)</f>
        <v>0</v>
      </c>
      <c r="J706" s="9" t="str">
        <f>VLOOKUP($A706,referencia!$D$2:$Z$640,20,0)</f>
        <v>Ministerio de Desarrollo Social</v>
      </c>
      <c r="K706" s="9">
        <f>VLOOKUP($A706,referencia!$D$2:$Z$640,21,0)</f>
        <v>1</v>
      </c>
    </row>
    <row r="707" spans="1:11" ht="15.75" customHeight="1">
      <c r="A707" t="s">
        <v>1879</v>
      </c>
      <c r="B707" s="9">
        <f>VLOOKUP($A707,referencia!$D$2:$Z$640,4,0)</f>
        <v>7</v>
      </c>
      <c r="C707" s="9" t="str">
        <f>VLOOKUP($A707,referencia!$D$2:$Z$640,5,0)</f>
        <v>Corrientes</v>
      </c>
      <c r="D707" s="9">
        <f>VLOOKUP($A707,referencia!$D$2:$Z$640,13,0)</f>
        <v>2017</v>
      </c>
      <c r="E707" s="9" t="str">
        <f>VLOOKUP($A707,referencia!$D$2:$Z$640,6,0)</f>
        <v>Ricardo Colombi</v>
      </c>
      <c r="F707" s="9" t="str">
        <f>VLOOKUP($A707,referencia!$D$2:$Z$640,9,0)</f>
        <v>Encuentro por Corrientes</v>
      </c>
      <c r="G707" s="9" t="str">
        <f>VLOOKUP($A707,referencia!$D$2:$Z$640,8,0)</f>
        <v>Jorge Quintana</v>
      </c>
      <c r="H707" s="9" t="str">
        <f>VLOOKUP($A707,referencia!$D$2:$Z$640,18,0)</f>
        <v>M</v>
      </c>
      <c r="I707" s="9">
        <f>VLOOKUP($A707,referencia!$D$2:$Z$640,19,0)</f>
        <v>0</v>
      </c>
      <c r="J707" s="9" t="str">
        <f>VLOOKUP($A707,referencia!$D$2:$Z$640,20,0)</f>
        <v>Ministerio de Justicia</v>
      </c>
      <c r="K707" s="9">
        <f>VLOOKUP($A707,referencia!$D$2:$Z$640,21,0)</f>
        <v>0</v>
      </c>
    </row>
    <row r="708" spans="1:11" ht="15.75" customHeight="1">
      <c r="A708" t="s">
        <v>1892</v>
      </c>
      <c r="B708" s="9">
        <f>VLOOKUP($A708,referencia!$D$2:$Z$640,4,0)</f>
        <v>7</v>
      </c>
      <c r="C708" s="9" t="str">
        <f>VLOOKUP($A708,referencia!$D$2:$Z$640,5,0)</f>
        <v>Corrientes</v>
      </c>
      <c r="D708" s="9">
        <f>VLOOKUP($A708,referencia!$D$2:$Z$640,13,0)</f>
        <v>2017</v>
      </c>
      <c r="E708" s="9" t="str">
        <f>VLOOKUP($A708,referencia!$D$2:$Z$640,6,0)</f>
        <v>Gustavo Valdés</v>
      </c>
      <c r="F708" s="9" t="str">
        <f>VLOOKUP($A708,referencia!$D$2:$Z$640,9,0)</f>
        <v>Encuentro por Corrientes</v>
      </c>
      <c r="G708" s="9" t="str">
        <f>VLOOKUP($A708,referencia!$D$2:$Z$640,8,0)</f>
        <v>Cristian Piris</v>
      </c>
      <c r="H708" s="9" t="str">
        <f>VLOOKUP($A708,referencia!$D$2:$Z$640,18,0)</f>
        <v>M</v>
      </c>
      <c r="I708" s="9">
        <f>VLOOKUP($A708,referencia!$D$2:$Z$640,19,0)</f>
        <v>0</v>
      </c>
      <c r="J708" s="9" t="str">
        <f>VLOOKUP($A708,referencia!$D$2:$Z$640,20,0)</f>
        <v>Ministerio de Turismo</v>
      </c>
      <c r="K708" s="9">
        <f>VLOOKUP($A708,referencia!$D$2:$Z$640,21,0)</f>
        <v>1</v>
      </c>
    </row>
    <row r="709" spans="1:11" ht="15.75" customHeight="1">
      <c r="A709" t="s">
        <v>1893</v>
      </c>
      <c r="B709" s="9">
        <f>VLOOKUP($A709,referencia!$D$2:$Z$640,4,0)</f>
        <v>7</v>
      </c>
      <c r="C709" s="9" t="str">
        <f>VLOOKUP($A709,referencia!$D$2:$Z$640,5,0)</f>
        <v>Corrientes</v>
      </c>
      <c r="D709" s="9">
        <f>VLOOKUP($A709,referencia!$D$2:$Z$640,13,0)</f>
        <v>2017</v>
      </c>
      <c r="E709" s="9" t="str">
        <f>VLOOKUP($A709,referencia!$D$2:$Z$640,6,0)</f>
        <v>Gustavo Valdés</v>
      </c>
      <c r="F709" s="9" t="str">
        <f>VLOOKUP($A709,referencia!$D$2:$Z$640,9,0)</f>
        <v>Encuentro por Corrientes</v>
      </c>
      <c r="G709" s="9" t="str">
        <f>VLOOKUP($A709,referencia!$D$2:$Z$640,8,0)</f>
        <v>Gabriel Romero</v>
      </c>
      <c r="H709" s="9" t="str">
        <f>VLOOKUP($A709,referencia!$D$2:$Z$640,18,0)</f>
        <v>M</v>
      </c>
      <c r="I709" s="9">
        <f>VLOOKUP($A709,referencia!$D$2:$Z$640,19,0)</f>
        <v>0</v>
      </c>
      <c r="J709" s="9" t="str">
        <f>VLOOKUP($A709,referencia!$D$2:$Z$640,20,0)</f>
        <v>Ministerio de Cultura</v>
      </c>
      <c r="K709" s="9">
        <f>VLOOKUP($A709,referencia!$D$2:$Z$640,21,0)</f>
        <v>0</v>
      </c>
    </row>
    <row r="710" spans="1:11" ht="15.75" customHeight="1">
      <c r="A710" t="s">
        <v>2179</v>
      </c>
      <c r="B710" s="9">
        <f>VLOOKUP($A710,referencia!$C$2:$Z$640,5,0)</f>
        <v>7</v>
      </c>
      <c r="C710" s="9" t="str">
        <f>VLOOKUP($A710,referencia!$C$2:$Z$640,6,0)</f>
        <v>Corrientes</v>
      </c>
      <c r="D710" s="9">
        <f>VLOOKUP($A710,referencia!$C$2:$Z$640,15,0)</f>
        <v>2018</v>
      </c>
      <c r="E710" s="9" t="str">
        <f>VLOOKUP($A710,referencia!$C$2:$Z$640,7,0)</f>
        <v>Gustavo Valdés</v>
      </c>
      <c r="F710" s="9" t="str">
        <f>VLOOKUP($A710,referencia!$C$2:$Z$640,10,0)</f>
        <v>Encuentro por Corrientes</v>
      </c>
      <c r="G710" s="9" t="str">
        <f>VLOOKUP($A710,referencia!$C$2:$Z$640,9,0)</f>
        <v>Horacio Ortega</v>
      </c>
      <c r="H710" s="9" t="str">
        <f>VLOOKUP($A710,referencia!$C$2:$Z$640,19,0)</f>
        <v>M</v>
      </c>
      <c r="I710" s="9">
        <f>VLOOKUP($A710,referencia!$C$2:$Z$640,20,0)</f>
        <v>0</v>
      </c>
      <c r="J710" s="9" t="str">
        <f>VLOOKUP($A710,referencia!$C$2:$Z$640,21,0)</f>
        <v>Ministerio de Coordinación y Planificación</v>
      </c>
      <c r="K710" s="9">
        <f>VLOOKUP($A710,referencia!$C$2:$Z$640,22,0)</f>
        <v>0</v>
      </c>
    </row>
    <row r="711" spans="1:11" ht="15.75" customHeight="1">
      <c r="A711" t="s">
        <v>2180</v>
      </c>
      <c r="B711" s="9">
        <f>VLOOKUP($A711,referencia!$C$2:$Z$640,5,0)</f>
        <v>7</v>
      </c>
      <c r="C711" s="9" t="str">
        <f>VLOOKUP($A711,referencia!$C$2:$Z$640,6,0)</f>
        <v>Corrientes</v>
      </c>
      <c r="D711" s="9">
        <f>VLOOKUP($A711,referencia!$C$2:$Z$640,15,0)</f>
        <v>2018</v>
      </c>
      <c r="E711" s="9" t="str">
        <f>VLOOKUP($A711,referencia!$C$2:$Z$640,7,0)</f>
        <v>Gustavo Valdés</v>
      </c>
      <c r="F711" s="9" t="str">
        <f>VLOOKUP($A711,referencia!$C$2:$Z$640,10,0)</f>
        <v>Encuentro por Corrientes</v>
      </c>
      <c r="G711" s="9" t="str">
        <f>VLOOKUP($A711,referencia!$C$2:$Z$640,9,0)</f>
        <v>Juan Carlos Alvarez</v>
      </c>
      <c r="H711" s="9" t="str">
        <f>VLOOKUP($A711,referencia!$C$2:$Z$640,19,0)</f>
        <v>M</v>
      </c>
      <c r="I711" s="9">
        <f>VLOOKUP($A711,referencia!$C$2:$Z$640,20,0)</f>
        <v>0</v>
      </c>
      <c r="J711" s="9" t="str">
        <f>VLOOKUP($A711,referencia!$C$2:$Z$640,21,0)</f>
        <v>Ministerio de Secretaría General</v>
      </c>
      <c r="K711" s="9">
        <f>VLOOKUP($A711,referencia!$C$2:$Z$640,22,0)</f>
        <v>1</v>
      </c>
    </row>
    <row r="712" spans="1:11" ht="15.75" customHeight="1">
      <c r="A712" t="s">
        <v>2181</v>
      </c>
      <c r="B712" s="9">
        <f>VLOOKUP($A712,referencia!$C$2:$Z$640,5,0)</f>
        <v>7</v>
      </c>
      <c r="C712" s="9" t="str">
        <f>VLOOKUP($A712,referencia!$C$2:$Z$640,6,0)</f>
        <v>Corrientes</v>
      </c>
      <c r="D712" s="9">
        <f>VLOOKUP($A712,referencia!$C$2:$Z$640,15,0)</f>
        <v>2018</v>
      </c>
      <c r="E712" s="9" t="str">
        <f>VLOOKUP($A712,referencia!$C$2:$Z$640,7,0)</f>
        <v>Gustavo Valdés</v>
      </c>
      <c r="F712" s="9" t="str">
        <f>VLOOKUP($A712,referencia!$C$2:$Z$640,10,0)</f>
        <v>Encuentro por Corrientes</v>
      </c>
      <c r="G712" s="9" t="str">
        <f>VLOOKUP($A712,referencia!$C$2:$Z$640,9,0)</f>
        <v>Enrique Vaz Torres</v>
      </c>
      <c r="H712" s="9" t="str">
        <f>VLOOKUP($A712,referencia!$C$2:$Z$640,19,0)</f>
        <v>M</v>
      </c>
      <c r="I712" s="9">
        <f>VLOOKUP($A712,referencia!$C$2:$Z$640,20,0)</f>
        <v>0</v>
      </c>
      <c r="J712" s="9" t="str">
        <f>VLOOKUP($A712,referencia!$C$2:$Z$640,21,0)</f>
        <v>Ministerio de Hacienda y Finanzas</v>
      </c>
      <c r="K712" s="9">
        <f>VLOOKUP($A712,referencia!$C$2:$Z$640,22,0)</f>
        <v>1</v>
      </c>
    </row>
    <row r="713" spans="1:11" ht="15.75" customHeight="1">
      <c r="A713" t="s">
        <v>2182</v>
      </c>
      <c r="B713" s="9">
        <f>VLOOKUP($A713,referencia!$C$2:$Z$640,5,0)</f>
        <v>7</v>
      </c>
      <c r="C713" s="9" t="str">
        <f>VLOOKUP($A713,referencia!$C$2:$Z$640,6,0)</f>
        <v>Corrientes</v>
      </c>
      <c r="D713" s="9">
        <f>VLOOKUP($A713,referencia!$C$2:$Z$640,15,0)</f>
        <v>2018</v>
      </c>
      <c r="E713" s="9" t="str">
        <f>VLOOKUP($A713,referencia!$C$2:$Z$640,7,0)</f>
        <v>Gustavo Valdés</v>
      </c>
      <c r="F713" s="9" t="str">
        <f>VLOOKUP($A713,referencia!$C$2:$Z$640,10,0)</f>
        <v>Encuentro por Corrientes</v>
      </c>
      <c r="G713" s="9" t="str">
        <f>VLOOKUP($A713,referencia!$C$2:$Z$640,9,0)</f>
        <v>Marcelo Gustavo Rivas</v>
      </c>
      <c r="H713" s="9" t="str">
        <f>VLOOKUP($A713,referencia!$C$2:$Z$640,19,0)</f>
        <v>M</v>
      </c>
      <c r="I713" s="9">
        <f>VLOOKUP($A713,referencia!$C$2:$Z$640,20,0)</f>
        <v>0</v>
      </c>
      <c r="J713" s="9" t="str">
        <f>VLOOKUP($A713,referencia!$C$2:$Z$640,21,0)</f>
        <v>Ministerio de Hacienda y Finanzas</v>
      </c>
      <c r="K713" s="9">
        <f>VLOOKUP($A713,referencia!$C$2:$Z$640,22,0)</f>
        <v>0</v>
      </c>
    </row>
    <row r="714" spans="1:11" ht="15.75" customHeight="1">
      <c r="A714" t="s">
        <v>2183</v>
      </c>
      <c r="B714" s="9">
        <f>VLOOKUP($A714,referencia!$C$2:$Z$640,5,0)</f>
        <v>7</v>
      </c>
      <c r="C714" s="9" t="str">
        <f>VLOOKUP($A714,referencia!$C$2:$Z$640,6,0)</f>
        <v>Corrientes</v>
      </c>
      <c r="D714" s="9">
        <f>VLOOKUP($A714,referencia!$C$2:$Z$640,15,0)</f>
        <v>2018</v>
      </c>
      <c r="E714" s="9" t="str">
        <f>VLOOKUP($A714,referencia!$C$2:$Z$640,7,0)</f>
        <v>Gustavo Valdés</v>
      </c>
      <c r="F714" s="9" t="str">
        <f>VLOOKUP($A714,referencia!$C$2:$Z$640,10,0)</f>
        <v>Encuentro por Corrientes</v>
      </c>
      <c r="G714" s="9" t="str">
        <f>VLOOKUP($A714,referencia!$C$2:$Z$640,9,0)</f>
        <v>Susana Benítez</v>
      </c>
      <c r="H714" s="9" t="str">
        <f>VLOOKUP($A714,referencia!$C$2:$Z$640,19,0)</f>
        <v>F</v>
      </c>
      <c r="I714" s="9">
        <f>VLOOKUP($A714,referencia!$C$2:$Z$640,20,0)</f>
        <v>1</v>
      </c>
      <c r="J714" s="9" t="str">
        <f>VLOOKUP($A714,referencia!$C$2:$Z$640,21,0)</f>
        <v>Ministerio de Educación</v>
      </c>
      <c r="K714" s="9">
        <f>VLOOKUP($A714,referencia!$C$2:$Z$640,22,0)</f>
        <v>0</v>
      </c>
    </row>
    <row r="715" spans="1:11" ht="15.75" customHeight="1">
      <c r="A715" t="s">
        <v>2184</v>
      </c>
      <c r="B715" s="9">
        <f>VLOOKUP($A715,referencia!$C$2:$Z$640,5,0)</f>
        <v>7</v>
      </c>
      <c r="C715" s="9" t="str">
        <f>VLOOKUP($A715,referencia!$C$2:$Z$640,6,0)</f>
        <v>Corrientes</v>
      </c>
      <c r="D715" s="9">
        <f>VLOOKUP($A715,referencia!$C$2:$Z$640,15,0)</f>
        <v>2018</v>
      </c>
      <c r="E715" s="9" t="str">
        <f>VLOOKUP($A715,referencia!$C$2:$Z$640,7,0)</f>
        <v>Gustavo Valdés</v>
      </c>
      <c r="F715" s="9" t="str">
        <f>VLOOKUP($A715,referencia!$C$2:$Z$640,10,0)</f>
        <v>Encuentro por Corrientes</v>
      </c>
      <c r="G715" s="9" t="str">
        <f>VLOOKUP($A715,referencia!$C$2:$Z$640,9,0)</f>
        <v>Ricardo Cardozo</v>
      </c>
      <c r="H715" s="9" t="str">
        <f>VLOOKUP($A715,referencia!$C$2:$Z$640,19,0)</f>
        <v>M</v>
      </c>
      <c r="I715" s="9">
        <f>VLOOKUP($A715,referencia!$C$2:$Z$640,20,0)</f>
        <v>0</v>
      </c>
      <c r="J715" s="9" t="str">
        <f>VLOOKUP($A715,referencia!$C$2:$Z$640,21,0)</f>
        <v>Ministerio de Salud Pública</v>
      </c>
      <c r="K715" s="9">
        <f>VLOOKUP($A715,referencia!$C$2:$Z$640,22,0)</f>
        <v>0</v>
      </c>
    </row>
    <row r="716" spans="1:11" ht="15.75" customHeight="1">
      <c r="A716" t="s">
        <v>2185</v>
      </c>
      <c r="B716" s="9">
        <f>VLOOKUP($A716,referencia!$C$2:$Z$640,5,0)</f>
        <v>7</v>
      </c>
      <c r="C716" s="9" t="str">
        <f>VLOOKUP($A716,referencia!$C$2:$Z$640,6,0)</f>
        <v>Corrientes</v>
      </c>
      <c r="D716" s="9">
        <f>VLOOKUP($A716,referencia!$C$2:$Z$640,15,0)</f>
        <v>2018</v>
      </c>
      <c r="E716" s="9" t="str">
        <f>VLOOKUP($A716,referencia!$C$2:$Z$640,7,0)</f>
        <v>Gustavo Valdés</v>
      </c>
      <c r="F716" s="9" t="str">
        <f>VLOOKUP($A716,referencia!$C$2:$Z$640,10,0)</f>
        <v>Encuentro por Corrientes</v>
      </c>
      <c r="G716" s="9" t="str">
        <f>VLOOKUP($A716,referencia!$C$2:$Z$640,9,0)</f>
        <v>Jorge Vara</v>
      </c>
      <c r="H716" s="9" t="str">
        <f>VLOOKUP($A716,referencia!$C$2:$Z$640,19,0)</f>
        <v>M</v>
      </c>
      <c r="I716" s="9">
        <f>VLOOKUP($A716,referencia!$C$2:$Z$640,20,0)</f>
        <v>0</v>
      </c>
      <c r="J716" s="9" t="str">
        <f>VLOOKUP($A716,referencia!$C$2:$Z$640,21,0)</f>
        <v>Ministerio de Producción</v>
      </c>
      <c r="K716" s="9">
        <f>VLOOKUP($A716,referencia!$C$2:$Z$640,22,0)</f>
        <v>1</v>
      </c>
    </row>
    <row r="717" spans="1:11" ht="15.75" customHeight="1">
      <c r="A717" t="s">
        <v>2186</v>
      </c>
      <c r="B717" s="9">
        <f>VLOOKUP($A717,referencia!$C$2:$Z$640,5,0)</f>
        <v>7</v>
      </c>
      <c r="C717" s="9" t="str">
        <f>VLOOKUP($A717,referencia!$C$2:$Z$640,6,0)</f>
        <v>Corrientes</v>
      </c>
      <c r="D717" s="9">
        <f>VLOOKUP($A717,referencia!$C$2:$Z$640,15,0)</f>
        <v>2018</v>
      </c>
      <c r="E717" s="9" t="str">
        <f>VLOOKUP($A717,referencia!$C$2:$Z$640,7,0)</f>
        <v>Gustavo Valdés</v>
      </c>
      <c r="F717" s="9" t="str">
        <f>VLOOKUP($A717,referencia!$C$2:$Z$640,10,0)</f>
        <v>Encuentro por Corrientes</v>
      </c>
      <c r="G717" s="9" t="str">
        <f>VLOOKUP($A717,referencia!$C$2:$Z$640,9,0)</f>
        <v>Raúl Schiavi</v>
      </c>
      <c r="H717" s="9" t="str">
        <f>VLOOKUP($A717,referencia!$C$2:$Z$640,19,0)</f>
        <v>M</v>
      </c>
      <c r="I717" s="9">
        <f>VLOOKUP($A717,referencia!$C$2:$Z$640,20,0)</f>
        <v>0</v>
      </c>
      <c r="J717" s="9" t="str">
        <f>VLOOKUP($A717,referencia!$C$2:$Z$640,21,0)</f>
        <v>Ministerio de Industria, Trabajo y Comercio</v>
      </c>
      <c r="K717" s="9">
        <f>VLOOKUP($A717,referencia!$C$2:$Z$640,22,0)</f>
        <v>0</v>
      </c>
    </row>
    <row r="718" spans="1:11" ht="15.75" customHeight="1">
      <c r="A718" t="s">
        <v>2187</v>
      </c>
      <c r="B718" s="9">
        <f>VLOOKUP($A718,referencia!$C$2:$Z$640,5,0)</f>
        <v>7</v>
      </c>
      <c r="C718" s="9" t="str">
        <f>VLOOKUP($A718,referencia!$C$2:$Z$640,6,0)</f>
        <v>Corrientes</v>
      </c>
      <c r="D718" s="9">
        <f>VLOOKUP($A718,referencia!$C$2:$Z$640,15,0)</f>
        <v>2018</v>
      </c>
      <c r="E718" s="9" t="str">
        <f>VLOOKUP($A718,referencia!$C$2:$Z$640,7,0)</f>
        <v>Gustavo Valdés</v>
      </c>
      <c r="F718" s="9" t="str">
        <f>VLOOKUP($A718,referencia!$C$2:$Z$640,10,0)</f>
        <v>Encuentro por Corrientes</v>
      </c>
      <c r="G718" s="9" t="str">
        <f>VLOOKUP($A718,referencia!$C$2:$Z$640,9,0)</f>
        <v>Juan José López Desimoni</v>
      </c>
      <c r="H718" s="9" t="str">
        <f>VLOOKUP($A718,referencia!$C$2:$Z$640,19,0)</f>
        <v>M</v>
      </c>
      <c r="I718" s="9">
        <f>VLOOKUP($A718,referencia!$C$2:$Z$640,20,0)</f>
        <v>0</v>
      </c>
      <c r="J718" s="9" t="str">
        <f>VLOOKUP($A718,referencia!$C$2:$Z$640,21,0)</f>
        <v>Ministerio de Seguridad</v>
      </c>
      <c r="K718" s="9">
        <f>VLOOKUP($A718,referencia!$C$2:$Z$640,22,0)</f>
        <v>0</v>
      </c>
    </row>
    <row r="719" spans="1:11" ht="15.75" customHeight="1">
      <c r="A719" t="s">
        <v>2188</v>
      </c>
      <c r="B719" s="9">
        <f>VLOOKUP($A719,referencia!$C$2:$Z$640,5,0)</f>
        <v>7</v>
      </c>
      <c r="C719" s="9" t="str">
        <f>VLOOKUP($A719,referencia!$C$2:$Z$640,6,0)</f>
        <v>Corrientes</v>
      </c>
      <c r="D719" s="9">
        <f>VLOOKUP($A719,referencia!$C$2:$Z$640,15,0)</f>
        <v>2018</v>
      </c>
      <c r="E719" s="9" t="str">
        <f>VLOOKUP($A719,referencia!$C$2:$Z$640,7,0)</f>
        <v>Gustavo Valdés</v>
      </c>
      <c r="F719" s="9" t="str">
        <f>VLOOKUP($A719,referencia!$C$2:$Z$640,10,0)</f>
        <v>Encuentro por Corrientes</v>
      </c>
      <c r="G719" s="9" t="str">
        <f>VLOOKUP($A719,referencia!$C$2:$Z$640,9,0)</f>
        <v>Bernardo Rodriguez</v>
      </c>
      <c r="H719" s="9" t="str">
        <f>VLOOKUP($A719,referencia!$C$2:$Z$640,19,0)</f>
        <v>M</v>
      </c>
      <c r="I719" s="9">
        <f>VLOOKUP($A719,referencia!$C$2:$Z$640,20,0)</f>
        <v>0</v>
      </c>
      <c r="J719" s="9" t="str">
        <f>VLOOKUP($A719,referencia!$C$2:$Z$640,21,0)</f>
        <v>Ministerio de Obras y Servicios Públicos</v>
      </c>
      <c r="K719" s="9">
        <f>VLOOKUP($A719,referencia!$C$2:$Z$640,22,0)</f>
        <v>1</v>
      </c>
    </row>
    <row r="720" spans="1:11" ht="15.75" customHeight="1">
      <c r="A720" t="s">
        <v>2189</v>
      </c>
      <c r="B720" s="9">
        <f>VLOOKUP($A720,referencia!$C$2:$Z$640,5,0)</f>
        <v>7</v>
      </c>
      <c r="C720" s="9" t="str">
        <f>VLOOKUP($A720,referencia!$C$2:$Z$640,6,0)</f>
        <v>Corrientes</v>
      </c>
      <c r="D720" s="9">
        <f>VLOOKUP($A720,referencia!$C$2:$Z$640,15,0)</f>
        <v>2018</v>
      </c>
      <c r="E720" s="9" t="str">
        <f>VLOOKUP($A720,referencia!$C$2:$Z$640,7,0)</f>
        <v>Gustavo Valdés</v>
      </c>
      <c r="F720" s="9" t="str">
        <f>VLOOKUP($A720,referencia!$C$2:$Z$640,10,0)</f>
        <v>Encuentro por Corrientes</v>
      </c>
      <c r="G720" s="9" t="str">
        <f>VLOOKUP($A720,referencia!$C$2:$Z$640,9,0)</f>
        <v>Federico Mouliá</v>
      </c>
      <c r="H720" s="9" t="str">
        <f>VLOOKUP($A720,referencia!$C$2:$Z$640,19,0)</f>
        <v>M</v>
      </c>
      <c r="I720" s="9">
        <f>VLOOKUP($A720,referencia!$C$2:$Z$640,20,0)</f>
        <v>0</v>
      </c>
      <c r="J720" s="9" t="str">
        <f>VLOOKUP($A720,referencia!$C$2:$Z$640,21,0)</f>
        <v>Ministerio de Desarrollo Social</v>
      </c>
      <c r="K720" s="9">
        <f>VLOOKUP($A720,referencia!$C$2:$Z$640,22,0)</f>
        <v>1</v>
      </c>
    </row>
    <row r="721" spans="1:11" ht="15.75" customHeight="1">
      <c r="A721" t="s">
        <v>2190</v>
      </c>
      <c r="B721" s="9">
        <f>VLOOKUP($A721,referencia!$C$2:$Z$640,5,0)</f>
        <v>7</v>
      </c>
      <c r="C721" s="9" t="str">
        <f>VLOOKUP($A721,referencia!$C$2:$Z$640,6,0)</f>
        <v>Corrientes</v>
      </c>
      <c r="D721" s="9">
        <f>VLOOKUP($A721,referencia!$C$2:$Z$640,15,0)</f>
        <v>2018</v>
      </c>
      <c r="E721" s="9" t="str">
        <f>VLOOKUP($A721,referencia!$C$2:$Z$640,7,0)</f>
        <v>Gustavo Valdés</v>
      </c>
      <c r="F721" s="9" t="str">
        <f>VLOOKUP($A721,referencia!$C$2:$Z$640,10,0)</f>
        <v>Encuentro por Corrientes</v>
      </c>
      <c r="G721" s="9" t="str">
        <f>VLOOKUP($A721,referencia!$C$2:$Z$640,9,0)</f>
        <v>Jorge Quintana</v>
      </c>
      <c r="H721" s="9" t="str">
        <f>VLOOKUP($A721,referencia!$C$2:$Z$640,19,0)</f>
        <v>M</v>
      </c>
      <c r="I721" s="9">
        <f>VLOOKUP($A721,referencia!$C$2:$Z$640,20,0)</f>
        <v>0</v>
      </c>
      <c r="J721" s="9" t="str">
        <f>VLOOKUP($A721,referencia!$C$2:$Z$640,21,0)</f>
        <v>Ministerio de Justicia y Derechos Humanos</v>
      </c>
      <c r="K721" s="9">
        <f>VLOOKUP($A721,referencia!$C$2:$Z$640,22,0)</f>
        <v>1</v>
      </c>
    </row>
    <row r="722" spans="1:11" ht="15.75" customHeight="1">
      <c r="A722" t="s">
        <v>2191</v>
      </c>
      <c r="B722" s="9">
        <f>VLOOKUP($A722,referencia!$C$2:$Z$640,5,0)</f>
        <v>7</v>
      </c>
      <c r="C722" s="9" t="str">
        <f>VLOOKUP($A722,referencia!$C$2:$Z$640,6,0)</f>
        <v>Corrientes</v>
      </c>
      <c r="D722" s="9">
        <f>VLOOKUP($A722,referencia!$C$2:$Z$640,15,0)</f>
        <v>2018</v>
      </c>
      <c r="E722" s="9" t="str">
        <f>VLOOKUP($A722,referencia!$C$2:$Z$640,7,0)</f>
        <v>Gustavo Valdés</v>
      </c>
      <c r="F722" s="9" t="str">
        <f>VLOOKUP($A722,referencia!$C$2:$Z$640,10,0)</f>
        <v>Encuentro por Corrientes</v>
      </c>
      <c r="G722" s="9" t="str">
        <f>VLOOKUP($A722,referencia!$C$2:$Z$640,9,0)</f>
        <v>Cristian Piris</v>
      </c>
      <c r="H722" s="9" t="str">
        <f>VLOOKUP($A722,referencia!$C$2:$Z$640,19,0)</f>
        <v>M</v>
      </c>
      <c r="I722" s="9">
        <f>VLOOKUP($A722,referencia!$C$2:$Z$640,20,0)</f>
        <v>0</v>
      </c>
      <c r="J722" s="9" t="str">
        <f>VLOOKUP($A722,referencia!$C$2:$Z$640,21,0)</f>
        <v>Ministerio de Turismo</v>
      </c>
      <c r="K722" s="9">
        <f>VLOOKUP($A722,referencia!$C$2:$Z$640,22,0)</f>
        <v>1</v>
      </c>
    </row>
    <row r="723" spans="1:11" ht="15.75" customHeight="1">
      <c r="A723" t="s">
        <v>2192</v>
      </c>
      <c r="B723" s="9">
        <f>VLOOKUP($A723,referencia!$C$2:$Z$640,5,0)</f>
        <v>7</v>
      </c>
      <c r="C723" s="9" t="str">
        <f>VLOOKUP($A723,referencia!$C$2:$Z$640,6,0)</f>
        <v>Corrientes</v>
      </c>
      <c r="D723" s="9">
        <f>VLOOKUP($A723,referencia!$C$2:$Z$640,15,0)</f>
        <v>2018</v>
      </c>
      <c r="E723" s="9" t="str">
        <f>VLOOKUP($A723,referencia!$C$2:$Z$640,7,0)</f>
        <v>Gustavo Valdés</v>
      </c>
      <c r="F723" s="9" t="str">
        <f>VLOOKUP($A723,referencia!$C$2:$Z$640,10,0)</f>
        <v>Encuentro por Corrientes</v>
      </c>
      <c r="G723" s="9" t="str">
        <f>VLOOKUP($A723,referencia!$C$2:$Z$640,9,0)</f>
        <v>Gabriel Romero</v>
      </c>
      <c r="H723" s="9" t="str">
        <f>VLOOKUP($A723,referencia!$C$2:$Z$640,19,0)</f>
        <v>M</v>
      </c>
      <c r="I723" s="9">
        <f>VLOOKUP($A723,referencia!$C$2:$Z$640,20,0)</f>
        <v>0</v>
      </c>
      <c r="J723" s="9" t="str">
        <f>VLOOKUP($A723,referencia!$C$2:$Z$640,21,0)</f>
        <v>Ministerio de Cultura</v>
      </c>
      <c r="K723" s="9">
        <f>VLOOKUP($A723,referencia!$C$2:$Z$640,22,0)</f>
        <v>0</v>
      </c>
    </row>
    <row r="724" spans="1:11" ht="15.75" customHeight="1">
      <c r="A724" t="s">
        <v>2461</v>
      </c>
      <c r="B724" s="9">
        <f>VLOOKUP($A724,referencia!$B$2:$Z$640,6,0)</f>
        <v>7</v>
      </c>
      <c r="C724" s="9" t="str">
        <f>VLOOKUP($A724,referencia!$B$2:$Z$640,7,0)</f>
        <v>Corrientes</v>
      </c>
      <c r="D724" s="9">
        <f>VLOOKUP($A724,referencia!$B$2:$Z$640,17,0)</f>
        <v>2019</v>
      </c>
      <c r="E724" s="9" t="str">
        <f>VLOOKUP($A724,referencia!$B$2:$Z$640,8,0)</f>
        <v>Gustavo Valdés</v>
      </c>
      <c r="F724" s="9" t="str">
        <f>VLOOKUP($A724,referencia!$B$2:$Z$640,11,0)</f>
        <v>Encuentro por Corrientes</v>
      </c>
      <c r="G724" s="9" t="str">
        <f>VLOOKUP($A724,referencia!$B$2:$Z$640,10,0)</f>
        <v>Horacio Ortega</v>
      </c>
      <c r="H724" s="9" t="str">
        <f>VLOOKUP($A724,referencia!$B$2:$Z$640,20,0)</f>
        <v>M</v>
      </c>
      <c r="I724" s="9">
        <f>VLOOKUP($A724,referencia!$B$2:$Z$640,21,0)</f>
        <v>0</v>
      </c>
      <c r="J724" s="9" t="str">
        <f>VLOOKUP($A724,referencia!$B$2:$Z$640,22,0)</f>
        <v>Ministerio de Coordinación y Planificación</v>
      </c>
      <c r="K724" s="9">
        <f>VLOOKUP($A724,referencia!$B$2:$Z$640,23,0)</f>
        <v>0</v>
      </c>
    </row>
    <row r="725" spans="1:11" ht="15.75" customHeight="1">
      <c r="A725" t="s">
        <v>2462</v>
      </c>
      <c r="B725" s="9">
        <f>VLOOKUP($A725,referencia!$B$2:$Z$640,6,0)</f>
        <v>7</v>
      </c>
      <c r="C725" s="9" t="str">
        <f>VLOOKUP($A725,referencia!$B$2:$Z$640,7,0)</f>
        <v>Corrientes</v>
      </c>
      <c r="D725" s="9">
        <f>VLOOKUP($A725,referencia!$B$2:$Z$640,17,0)</f>
        <v>2019</v>
      </c>
      <c r="E725" s="9" t="str">
        <f>VLOOKUP($A725,referencia!$B$2:$Z$640,8,0)</f>
        <v>Gustavo Valdés</v>
      </c>
      <c r="F725" s="9" t="str">
        <f>VLOOKUP($A725,referencia!$B$2:$Z$640,11,0)</f>
        <v>Encuentro por Corrientes</v>
      </c>
      <c r="G725" s="9" t="str">
        <f>VLOOKUP($A725,referencia!$B$2:$Z$640,10,0)</f>
        <v>Juan Carlos Alvarez</v>
      </c>
      <c r="H725" s="9" t="str">
        <f>VLOOKUP($A725,referencia!$B$2:$Z$640,20,0)</f>
        <v>M</v>
      </c>
      <c r="I725" s="9">
        <f>VLOOKUP($A725,referencia!$B$2:$Z$640,21,0)</f>
        <v>0</v>
      </c>
      <c r="J725" s="9" t="str">
        <f>VLOOKUP($A725,referencia!$B$2:$Z$640,22,0)</f>
        <v>Ministerio de Secretaría General</v>
      </c>
      <c r="K725" s="9">
        <f>VLOOKUP($A725,referencia!$B$2:$Z$640,23,0)</f>
        <v>1</v>
      </c>
    </row>
    <row r="726" spans="1:11" ht="15.75" customHeight="1">
      <c r="A726" t="s">
        <v>2463</v>
      </c>
      <c r="B726" s="9">
        <f>VLOOKUP($A726,referencia!$B$2:$Z$640,6,0)</f>
        <v>7</v>
      </c>
      <c r="C726" s="9" t="str">
        <f>VLOOKUP($A726,referencia!$B$2:$Z$640,7,0)</f>
        <v>Corrientes</v>
      </c>
      <c r="D726" s="9">
        <f>VLOOKUP($A726,referencia!$B$2:$Z$640,17,0)</f>
        <v>2019</v>
      </c>
      <c r="E726" s="9" t="str">
        <f>VLOOKUP($A726,referencia!$B$2:$Z$640,8,0)</f>
        <v>Gustavo Valdés</v>
      </c>
      <c r="F726" s="9" t="str">
        <f>VLOOKUP($A726,referencia!$B$2:$Z$640,11,0)</f>
        <v>Encuentro por Corrientes</v>
      </c>
      <c r="G726" s="9" t="str">
        <f>VLOOKUP($A726,referencia!$B$2:$Z$640,10,0)</f>
        <v>Marcelo Gustavo Rivas</v>
      </c>
      <c r="H726" s="9" t="str">
        <f>VLOOKUP($A726,referencia!$B$2:$Z$640,20,0)</f>
        <v>M</v>
      </c>
      <c r="I726" s="9">
        <f>VLOOKUP($A726,referencia!$B$2:$Z$640,21,0)</f>
        <v>0</v>
      </c>
      <c r="J726" s="9" t="str">
        <f>VLOOKUP($A726,referencia!$B$2:$Z$640,22,0)</f>
        <v>Ministerio de Hacienda y Finanzas</v>
      </c>
      <c r="K726" s="9">
        <f>VLOOKUP($A726,referencia!$B$2:$Z$640,23,0)</f>
        <v>0</v>
      </c>
    </row>
    <row r="727" spans="1:11" ht="15.75" customHeight="1">
      <c r="A727" t="s">
        <v>2464</v>
      </c>
      <c r="B727" s="9">
        <f>VLOOKUP($A727,referencia!$B$2:$Z$640,6,0)</f>
        <v>7</v>
      </c>
      <c r="C727" s="9" t="str">
        <f>VLOOKUP($A727,referencia!$B$2:$Z$640,7,0)</f>
        <v>Corrientes</v>
      </c>
      <c r="D727" s="9">
        <f>VLOOKUP($A727,referencia!$B$2:$Z$640,17,0)</f>
        <v>2019</v>
      </c>
      <c r="E727" s="9" t="str">
        <f>VLOOKUP($A727,referencia!$B$2:$Z$640,8,0)</f>
        <v>Gustavo Valdés</v>
      </c>
      <c r="F727" s="9" t="str">
        <f>VLOOKUP($A727,referencia!$B$2:$Z$640,11,0)</f>
        <v>Encuentro por Corrientes</v>
      </c>
      <c r="G727" s="9" t="str">
        <f>VLOOKUP($A727,referencia!$B$2:$Z$640,10,0)</f>
        <v>Susana Benítez</v>
      </c>
      <c r="H727" s="9" t="str">
        <f>VLOOKUP($A727,referencia!$B$2:$Z$640,20,0)</f>
        <v>F</v>
      </c>
      <c r="I727" s="9">
        <f>VLOOKUP($A727,referencia!$B$2:$Z$640,21,0)</f>
        <v>1</v>
      </c>
      <c r="J727" s="9" t="str">
        <f>VLOOKUP($A727,referencia!$B$2:$Z$640,22,0)</f>
        <v>Ministerio de Educación</v>
      </c>
      <c r="K727" s="9">
        <f>VLOOKUP($A727,referencia!$B$2:$Z$640,23,0)</f>
        <v>0</v>
      </c>
    </row>
    <row r="728" spans="1:11" ht="15.75" customHeight="1">
      <c r="A728" t="s">
        <v>2465</v>
      </c>
      <c r="B728" s="9">
        <f>VLOOKUP($A728,referencia!$B$2:$Z$640,6,0)</f>
        <v>7</v>
      </c>
      <c r="C728" s="9" t="str">
        <f>VLOOKUP($A728,referencia!$B$2:$Z$640,7,0)</f>
        <v>Corrientes</v>
      </c>
      <c r="D728" s="9">
        <f>VLOOKUP($A728,referencia!$B$2:$Z$640,17,0)</f>
        <v>2019</v>
      </c>
      <c r="E728" s="9" t="str">
        <f>VLOOKUP($A728,referencia!$B$2:$Z$640,8,0)</f>
        <v>Gustavo Valdés</v>
      </c>
      <c r="F728" s="9" t="str">
        <f>VLOOKUP($A728,referencia!$B$2:$Z$640,11,0)</f>
        <v>Encuentro por Corrientes</v>
      </c>
      <c r="G728" s="9" t="str">
        <f>VLOOKUP($A728,referencia!$B$2:$Z$640,10,0)</f>
        <v>Ricardo Cardozo</v>
      </c>
      <c r="H728" s="9" t="str">
        <f>VLOOKUP($A728,referencia!$B$2:$Z$640,20,0)</f>
        <v>M</v>
      </c>
      <c r="I728" s="9">
        <f>VLOOKUP($A728,referencia!$B$2:$Z$640,21,0)</f>
        <v>0</v>
      </c>
      <c r="J728" s="9" t="str">
        <f>VLOOKUP($A728,referencia!$B$2:$Z$640,22,0)</f>
        <v>Ministerio de Salud Pública</v>
      </c>
      <c r="K728" s="9">
        <f>VLOOKUP($A728,referencia!$B$2:$Z$640,23,0)</f>
        <v>0</v>
      </c>
    </row>
    <row r="729" spans="1:11" ht="15.75" customHeight="1">
      <c r="A729" t="s">
        <v>2466</v>
      </c>
      <c r="B729" s="9">
        <f>VLOOKUP($A729,referencia!$B$2:$Z$640,6,0)</f>
        <v>7</v>
      </c>
      <c r="C729" s="9" t="str">
        <f>VLOOKUP($A729,referencia!$B$2:$Z$640,7,0)</f>
        <v>Corrientes</v>
      </c>
      <c r="D729" s="9">
        <f>VLOOKUP($A729,referencia!$B$2:$Z$640,17,0)</f>
        <v>2019</v>
      </c>
      <c r="E729" s="9" t="str">
        <f>VLOOKUP($A729,referencia!$B$2:$Z$640,8,0)</f>
        <v>Gustavo Valdés</v>
      </c>
      <c r="F729" s="9" t="str">
        <f>VLOOKUP($A729,referencia!$B$2:$Z$640,11,0)</f>
        <v>Encuentro por Corrientes</v>
      </c>
      <c r="G729" s="9" t="str">
        <f>VLOOKUP($A729,referencia!$B$2:$Z$640,10,0)</f>
        <v>Jorge Vara</v>
      </c>
      <c r="H729" s="9" t="str">
        <f>VLOOKUP($A729,referencia!$B$2:$Z$640,20,0)</f>
        <v>M</v>
      </c>
      <c r="I729" s="9">
        <f>VLOOKUP($A729,referencia!$B$2:$Z$640,21,0)</f>
        <v>0</v>
      </c>
      <c r="J729" s="9" t="str">
        <f>VLOOKUP($A729,referencia!$B$2:$Z$640,22,0)</f>
        <v>Ministerio de Producción</v>
      </c>
      <c r="K729" s="9">
        <f>VLOOKUP($A729,referencia!$B$2:$Z$640,23,0)</f>
        <v>1</v>
      </c>
    </row>
    <row r="730" spans="1:11" ht="15.75" customHeight="1">
      <c r="A730" t="s">
        <v>2467</v>
      </c>
      <c r="B730" s="9">
        <f>VLOOKUP($A730,referencia!$B$2:$Z$640,6,0)</f>
        <v>7</v>
      </c>
      <c r="C730" s="9" t="str">
        <f>VLOOKUP($A730,referencia!$B$2:$Z$640,7,0)</f>
        <v>Corrientes</v>
      </c>
      <c r="D730" s="9">
        <f>VLOOKUP($A730,referencia!$B$2:$Z$640,17,0)</f>
        <v>2019</v>
      </c>
      <c r="E730" s="9" t="str">
        <f>VLOOKUP($A730,referencia!$B$2:$Z$640,8,0)</f>
        <v>Gustavo Valdés</v>
      </c>
      <c r="F730" s="9" t="str">
        <f>VLOOKUP($A730,referencia!$B$2:$Z$640,11,0)</f>
        <v>Encuentro por Corrientes</v>
      </c>
      <c r="G730" s="9" t="str">
        <f>VLOOKUP($A730,referencia!$B$2:$Z$640,10,0)</f>
        <v>Raúl Schiavi</v>
      </c>
      <c r="H730" s="9" t="str">
        <f>VLOOKUP($A730,referencia!$B$2:$Z$640,20,0)</f>
        <v>M</v>
      </c>
      <c r="I730" s="9">
        <f>VLOOKUP($A730,referencia!$B$2:$Z$640,21,0)</f>
        <v>0</v>
      </c>
      <c r="J730" s="9" t="str">
        <f>VLOOKUP($A730,referencia!$B$2:$Z$640,22,0)</f>
        <v>Ministerio de Industria, Trabajo y Comercio</v>
      </c>
      <c r="K730" s="9">
        <f>VLOOKUP($A730,referencia!$B$2:$Z$640,23,0)</f>
        <v>0</v>
      </c>
    </row>
    <row r="731" spans="1:11" ht="15.75" customHeight="1">
      <c r="A731" t="s">
        <v>2468</v>
      </c>
      <c r="B731" s="9">
        <f>VLOOKUP($A731,referencia!$B$2:$Z$640,6,0)</f>
        <v>7</v>
      </c>
      <c r="C731" s="9" t="str">
        <f>VLOOKUP($A731,referencia!$B$2:$Z$640,7,0)</f>
        <v>Corrientes</v>
      </c>
      <c r="D731" s="9">
        <f>VLOOKUP($A731,referencia!$B$2:$Z$640,17,0)</f>
        <v>2019</v>
      </c>
      <c r="E731" s="9" t="str">
        <f>VLOOKUP($A731,referencia!$B$2:$Z$640,8,0)</f>
        <v>Gustavo Valdés</v>
      </c>
      <c r="F731" s="9" t="str">
        <f>VLOOKUP($A731,referencia!$B$2:$Z$640,11,0)</f>
        <v>Encuentro por Corrientes</v>
      </c>
      <c r="G731" s="9" t="str">
        <f>VLOOKUP($A731,referencia!$B$2:$Z$640,10,0)</f>
        <v>Juan José López Desimoni</v>
      </c>
      <c r="H731" s="9" t="str">
        <f>VLOOKUP($A731,referencia!$B$2:$Z$640,20,0)</f>
        <v>M</v>
      </c>
      <c r="I731" s="9">
        <f>VLOOKUP($A731,referencia!$B$2:$Z$640,21,0)</f>
        <v>0</v>
      </c>
      <c r="J731" s="9" t="str">
        <f>VLOOKUP($A731,referencia!$B$2:$Z$640,22,0)</f>
        <v>Ministerio de Seguridad</v>
      </c>
      <c r="K731" s="9">
        <f>VLOOKUP($A731,referencia!$B$2:$Z$640,23,0)</f>
        <v>0</v>
      </c>
    </row>
    <row r="732" spans="1:11" ht="15.75" customHeight="1">
      <c r="A732" t="s">
        <v>2469</v>
      </c>
      <c r="B732" s="9">
        <f>VLOOKUP($A732,referencia!$B$2:$Z$640,6,0)</f>
        <v>7</v>
      </c>
      <c r="C732" s="9" t="str">
        <f>VLOOKUP($A732,referencia!$B$2:$Z$640,7,0)</f>
        <v>Corrientes</v>
      </c>
      <c r="D732" s="9">
        <f>VLOOKUP($A732,referencia!$B$2:$Z$640,17,0)</f>
        <v>2019</v>
      </c>
      <c r="E732" s="9" t="str">
        <f>VLOOKUP($A732,referencia!$B$2:$Z$640,8,0)</f>
        <v>Gustavo Valdés</v>
      </c>
      <c r="F732" s="9" t="str">
        <f>VLOOKUP($A732,referencia!$B$2:$Z$640,11,0)</f>
        <v>Encuentro por Corrientes</v>
      </c>
      <c r="G732" s="9" t="str">
        <f>VLOOKUP($A732,referencia!$B$2:$Z$640,10,0)</f>
        <v>Bernardo Rodriguez</v>
      </c>
      <c r="H732" s="9" t="str">
        <f>VLOOKUP($A732,referencia!$B$2:$Z$640,20,0)</f>
        <v>M</v>
      </c>
      <c r="I732" s="9">
        <f>VLOOKUP($A732,referencia!$B$2:$Z$640,21,0)</f>
        <v>0</v>
      </c>
      <c r="J732" s="9" t="str">
        <f>VLOOKUP($A732,referencia!$B$2:$Z$640,22,0)</f>
        <v>Ministerio de Obras y Servicios Públicos</v>
      </c>
      <c r="K732" s="9">
        <f>VLOOKUP($A732,referencia!$B$2:$Z$640,23,0)</f>
        <v>1</v>
      </c>
    </row>
    <row r="733" spans="1:11" ht="15.75" customHeight="1">
      <c r="A733" t="s">
        <v>2470</v>
      </c>
      <c r="B733" s="9">
        <f>VLOOKUP($A733,referencia!$B$2:$Z$640,6,0)</f>
        <v>7</v>
      </c>
      <c r="C733" s="9" t="str">
        <f>VLOOKUP($A733,referencia!$B$2:$Z$640,7,0)</f>
        <v>Corrientes</v>
      </c>
      <c r="D733" s="9">
        <f>VLOOKUP($A733,referencia!$B$2:$Z$640,17,0)</f>
        <v>2019</v>
      </c>
      <c r="E733" s="9" t="str">
        <f>VLOOKUP($A733,referencia!$B$2:$Z$640,8,0)</f>
        <v>Gustavo Valdés</v>
      </c>
      <c r="F733" s="9" t="str">
        <f>VLOOKUP($A733,referencia!$B$2:$Z$640,11,0)</f>
        <v>Encuentro por Corrientes</v>
      </c>
      <c r="G733" s="9" t="str">
        <f>VLOOKUP($A733,referencia!$B$2:$Z$640,10,0)</f>
        <v>Federico Mouliá</v>
      </c>
      <c r="H733" s="9" t="str">
        <f>VLOOKUP($A733,referencia!$B$2:$Z$640,20,0)</f>
        <v>M</v>
      </c>
      <c r="I733" s="9">
        <f>VLOOKUP($A733,referencia!$B$2:$Z$640,21,0)</f>
        <v>0</v>
      </c>
      <c r="J733" s="9" t="str">
        <f>VLOOKUP($A733,referencia!$B$2:$Z$640,22,0)</f>
        <v>Ministerio de Desarrollo Social</v>
      </c>
      <c r="K733" s="9">
        <f>VLOOKUP($A733,referencia!$B$2:$Z$640,23,0)</f>
        <v>1</v>
      </c>
    </row>
    <row r="734" spans="1:11" ht="15.75" customHeight="1">
      <c r="A734" t="s">
        <v>2471</v>
      </c>
      <c r="B734" s="9">
        <f>VLOOKUP($A734,referencia!$B$2:$Z$640,6,0)</f>
        <v>7</v>
      </c>
      <c r="C734" s="9" t="str">
        <f>VLOOKUP($A734,referencia!$B$2:$Z$640,7,0)</f>
        <v>Corrientes</v>
      </c>
      <c r="D734" s="9">
        <f>VLOOKUP($A734,referencia!$B$2:$Z$640,17,0)</f>
        <v>2019</v>
      </c>
      <c r="E734" s="9" t="str">
        <f>VLOOKUP($A734,referencia!$B$2:$Z$640,8,0)</f>
        <v>Gustavo Valdés</v>
      </c>
      <c r="F734" s="9" t="str">
        <f>VLOOKUP($A734,referencia!$B$2:$Z$640,11,0)</f>
        <v>Encuentro por Corrientes</v>
      </c>
      <c r="G734" s="9" t="str">
        <f>VLOOKUP($A734,referencia!$B$2:$Z$640,10,0)</f>
        <v>Jorge Quintana</v>
      </c>
      <c r="H734" s="9" t="str">
        <f>VLOOKUP($A734,referencia!$B$2:$Z$640,20,0)</f>
        <v>M</v>
      </c>
      <c r="I734" s="9">
        <f>VLOOKUP($A734,referencia!$B$2:$Z$640,21,0)</f>
        <v>0</v>
      </c>
      <c r="J734" s="9" t="str">
        <f>VLOOKUP($A734,referencia!$B$2:$Z$640,22,0)</f>
        <v>Ministerio de Justicia y Derechos Humanos</v>
      </c>
      <c r="K734" s="9">
        <f>VLOOKUP($A734,referencia!$B$2:$Z$640,23,0)</f>
        <v>1</v>
      </c>
    </row>
    <row r="735" spans="1:11" ht="15.75" customHeight="1">
      <c r="A735" t="s">
        <v>2472</v>
      </c>
      <c r="B735" s="9">
        <f>VLOOKUP($A735,referencia!$B$2:$Z$640,6,0)</f>
        <v>7</v>
      </c>
      <c r="C735" s="9" t="str">
        <f>VLOOKUP($A735,referencia!$B$2:$Z$640,7,0)</f>
        <v>Corrientes</v>
      </c>
      <c r="D735" s="9">
        <f>VLOOKUP($A735,referencia!$B$2:$Z$640,17,0)</f>
        <v>2019</v>
      </c>
      <c r="E735" s="9" t="str">
        <f>VLOOKUP($A735,referencia!$B$2:$Z$640,8,0)</f>
        <v>Gustavo Valdés</v>
      </c>
      <c r="F735" s="9" t="str">
        <f>VLOOKUP($A735,referencia!$B$2:$Z$640,11,0)</f>
        <v>Encuentro por Corrientes</v>
      </c>
      <c r="G735" s="9" t="str">
        <f>VLOOKUP($A735,referencia!$B$2:$Z$640,10,0)</f>
        <v>Cristian Piris</v>
      </c>
      <c r="H735" s="9" t="str">
        <f>VLOOKUP($A735,referencia!$B$2:$Z$640,20,0)</f>
        <v>M</v>
      </c>
      <c r="I735" s="9">
        <f>VLOOKUP($A735,referencia!$B$2:$Z$640,21,0)</f>
        <v>0</v>
      </c>
      <c r="J735" s="9" t="str">
        <f>VLOOKUP($A735,referencia!$B$2:$Z$640,22,0)</f>
        <v>Ministerio de Turismo</v>
      </c>
      <c r="K735" s="9">
        <f>VLOOKUP($A735,referencia!$B$2:$Z$640,23,0)</f>
        <v>1</v>
      </c>
    </row>
    <row r="736" spans="1:11" ht="15.75" customHeight="1">
      <c r="A736" t="s">
        <v>2473</v>
      </c>
      <c r="B736" s="9">
        <f>VLOOKUP($A736,referencia!$B$2:$Z$640,6,0)</f>
        <v>7</v>
      </c>
      <c r="C736" s="9" t="str">
        <f>VLOOKUP($A736,referencia!$B$2:$Z$640,7,0)</f>
        <v>Corrientes</v>
      </c>
      <c r="D736" s="9">
        <f>VLOOKUP($A736,referencia!$B$2:$Z$640,17,0)</f>
        <v>2019</v>
      </c>
      <c r="E736" s="9" t="str">
        <f>VLOOKUP($A736,referencia!$B$2:$Z$640,8,0)</f>
        <v>Gustavo Valdés</v>
      </c>
      <c r="F736" s="9" t="str">
        <f>VLOOKUP($A736,referencia!$B$2:$Z$640,11,0)</f>
        <v>Encuentro por Corrientes</v>
      </c>
      <c r="G736" s="9" t="str">
        <f>VLOOKUP($A736,referencia!$B$2:$Z$640,10,0)</f>
        <v>Gabriel Romero</v>
      </c>
      <c r="H736" s="9" t="str">
        <f>VLOOKUP($A736,referencia!$B$2:$Z$640,20,0)</f>
        <v>M</v>
      </c>
      <c r="I736" s="9">
        <f>VLOOKUP($A736,referencia!$B$2:$Z$640,21,0)</f>
        <v>0</v>
      </c>
      <c r="J736" s="9" t="str">
        <f>VLOOKUP($A736,referencia!$B$2:$Z$640,22,0)</f>
        <v>Ministerio de Cultura</v>
      </c>
      <c r="K736" s="9">
        <f>VLOOKUP($A736,referencia!$B$2:$Z$640,23,0)</f>
        <v>0</v>
      </c>
    </row>
    <row r="737" spans="1:11" ht="15.75" customHeight="1">
      <c r="A737" t="s">
        <v>1131</v>
      </c>
      <c r="B737" s="9">
        <f>VLOOKUP($A737,referencia!$B$2:$Z$640,6,0)</f>
        <v>7</v>
      </c>
      <c r="C737" s="9" t="str">
        <f>VLOOKUP($A737,referencia!$B$2:$Z$640,7,0)</f>
        <v>Corrientes</v>
      </c>
      <c r="D737" s="9" t="str">
        <f>VLOOKUP($A737,referencia!$B$2:$Z$640,17,0)</f>
        <v>no</v>
      </c>
      <c r="E737" s="9" t="str">
        <f>VLOOKUP($A737,referencia!$B$2:$Z$640,8,0)</f>
        <v>Ricardo Colombi</v>
      </c>
      <c r="F737" s="9" t="str">
        <f>VLOOKUP($A737,referencia!$B$2:$Z$640,11,0)</f>
        <v>Encuentro por Corrientes</v>
      </c>
      <c r="G737" s="9" t="str">
        <f>VLOOKUP($A737,referencia!$B$2:$Z$640,10,0)</f>
        <v>Enrique Vaz Torres</v>
      </c>
      <c r="H737" s="9" t="str">
        <f>VLOOKUP($A737,referencia!$B$2:$Z$640,20,0)</f>
        <v>M</v>
      </c>
      <c r="I737" s="9">
        <f>VLOOKUP($A737,referencia!$B$2:$Z$640,21,0)</f>
        <v>0</v>
      </c>
      <c r="J737" s="9" t="str">
        <f>VLOOKUP($A737,referencia!$B$2:$Z$640,22,0)</f>
        <v>Ministerio de Hacienda</v>
      </c>
      <c r="K737" s="9">
        <f>VLOOKUP($A737,referencia!$B$2:$Z$640,23,0)</f>
        <v>0</v>
      </c>
    </row>
    <row r="738" spans="1:11" ht="15.75" customHeight="1">
      <c r="A738" t="s">
        <v>1130</v>
      </c>
      <c r="B738" s="9">
        <f>VLOOKUP($A738,referencia!$B$2:$Z$640,6,0)</f>
        <v>7</v>
      </c>
      <c r="C738" s="9" t="str">
        <f>VLOOKUP($A738,referencia!$B$2:$Z$640,7,0)</f>
        <v>Corrientes</v>
      </c>
      <c r="D738" s="9" t="str">
        <f>VLOOKUP($A738,referencia!$B$2:$Z$640,17,0)</f>
        <v>no</v>
      </c>
      <c r="E738" s="9" t="str">
        <f>VLOOKUP($A738,referencia!$B$2:$Z$640,8,0)</f>
        <v>Ricardo Colombi</v>
      </c>
      <c r="F738" s="9" t="str">
        <f>VLOOKUP($A738,referencia!$B$2:$Z$640,11,0)</f>
        <v>Encuentro por Corrientes</v>
      </c>
      <c r="G738" s="9" t="str">
        <f>VLOOKUP($A738,referencia!$B$2:$Z$640,10,0)</f>
        <v>Carlos Vignolo</v>
      </c>
      <c r="H738" s="9" t="str">
        <f>VLOOKUP($A738,referencia!$B$2:$Z$640,20,0)</f>
        <v>M</v>
      </c>
      <c r="I738" s="9">
        <f>VLOOKUP($A738,referencia!$B$2:$Z$640,21,0)</f>
        <v>0</v>
      </c>
      <c r="J738" s="9" t="str">
        <f>VLOOKUP($A738,referencia!$B$2:$Z$640,22,0)</f>
        <v>Secretaría General de la Gobernación</v>
      </c>
      <c r="K738" s="9">
        <f>VLOOKUP($A738,referencia!$B$2:$Z$640,23,0)</f>
        <v>0</v>
      </c>
    </row>
    <row r="739" spans="1:11" ht="15.75" customHeight="1">
      <c r="A739" t="s">
        <v>2171</v>
      </c>
      <c r="B739" s="9">
        <f>VLOOKUP($A739,referencia!$B$2:$Z$640,6,0)</f>
        <v>7</v>
      </c>
      <c r="C739" s="9" t="str">
        <f>VLOOKUP($A739,referencia!$B$2:$Z$640,7,0)</f>
        <v>Corrientes</v>
      </c>
      <c r="D739" s="9" t="str">
        <f>VLOOKUP($A739,referencia!$B$2:$Z$640,17,0)</f>
        <v>no</v>
      </c>
      <c r="E739" s="9" t="str">
        <f>VLOOKUP($A739,referencia!$B$2:$Z$640,8,0)</f>
        <v>Ricardo Colombi</v>
      </c>
      <c r="F739" s="9" t="str">
        <f>VLOOKUP($A739,referencia!$B$2:$Z$640,11,0)</f>
        <v>Encuentro por Corrientes</v>
      </c>
      <c r="G739" s="9" t="str">
        <f>VLOOKUP($A739,referencia!$B$2:$Z$640,10,0)</f>
        <v>Raúl Cardozo</v>
      </c>
      <c r="H739" s="9" t="str">
        <f>VLOOKUP($A739,referencia!$B$2:$Z$640,20,0)</f>
        <v>M</v>
      </c>
      <c r="I739" s="9">
        <f>VLOOKUP($A739,referencia!$B$2:$Z$640,21,0)</f>
        <v>0</v>
      </c>
      <c r="J739" s="9" t="str">
        <f>VLOOKUP($A739,referencia!$B$2:$Z$640,22,0)</f>
        <v>Ministerio de Salud Pública</v>
      </c>
      <c r="K739" s="9">
        <f>VLOOKUP($A739,referencia!$B$2:$Z$640,23,0)</f>
        <v>0</v>
      </c>
    </row>
    <row r="740" spans="1:11" ht="15.75" customHeight="1">
      <c r="A740" t="s">
        <v>2172</v>
      </c>
      <c r="B740" s="9">
        <f>VLOOKUP($A740,referencia!$B$2:$Z$640,6,0)</f>
        <v>7</v>
      </c>
      <c r="C740" s="9" t="str">
        <f>VLOOKUP($A740,referencia!$B$2:$Z$640,7,0)</f>
        <v>Corrientes</v>
      </c>
      <c r="D740" s="9" t="str">
        <f>VLOOKUP($A740,referencia!$B$2:$Z$640,17,0)</f>
        <v>no</v>
      </c>
      <c r="E740" s="9" t="str">
        <f>VLOOKUP($A740,referencia!$B$2:$Z$640,8,0)</f>
        <v>Ricardo Colombi</v>
      </c>
      <c r="F740" s="9" t="str">
        <f>VLOOKUP($A740,referencia!$B$2:$Z$640,11,0)</f>
        <v>Encuentro por Corrientes</v>
      </c>
      <c r="G740" s="9" t="str">
        <f>VLOOKUP($A740,referencia!$B$2:$Z$640,10,0)</f>
        <v>Eduardo Vischi</v>
      </c>
      <c r="H740" s="9" t="str">
        <f>VLOOKUP($A740,referencia!$B$2:$Z$640,20,0)</f>
        <v>M</v>
      </c>
      <c r="I740" s="9">
        <f>VLOOKUP($A740,referencia!$B$2:$Z$640,21,0)</f>
        <v>0</v>
      </c>
      <c r="J740" s="9" t="str">
        <f>VLOOKUP($A740,referencia!$B$2:$Z$640,22,0)</f>
        <v>Ministerio de Coordinación</v>
      </c>
      <c r="K740" s="9">
        <f>VLOOKUP($A740,referencia!$B$2:$Z$640,23,0)</f>
        <v>0</v>
      </c>
    </row>
    <row r="741" spans="1:11" ht="15.75" customHeight="1">
      <c r="A741" t="s">
        <v>1610</v>
      </c>
      <c r="B741" s="9">
        <f>VLOOKUP($A741,referencia!$B$2:$Z$640,6,0)</f>
        <v>7</v>
      </c>
      <c r="C741" s="9" t="str">
        <f>VLOOKUP($A741,referencia!$B$2:$Z$640,7,0)</f>
        <v>Corrientes</v>
      </c>
      <c r="D741" s="9" t="str">
        <f>VLOOKUP($A741,referencia!$B$2:$Z$640,17,0)</f>
        <v>no</v>
      </c>
      <c r="E741" s="9" t="str">
        <f>VLOOKUP($A741,referencia!$B$2:$Z$640,8,0)</f>
        <v>Ricardo Colombi</v>
      </c>
      <c r="F741" s="9" t="str">
        <f>VLOOKUP($A741,referencia!$B$2:$Z$640,11,0)</f>
        <v>Encuentro por Corrientes</v>
      </c>
      <c r="G741" s="9" t="str">
        <f>VLOOKUP($A741,referencia!$B$2:$Z$640,10,0)</f>
        <v>Orlando Macció</v>
      </c>
      <c r="H741" s="9" t="str">
        <f>VLOOKUP($A741,referencia!$B$2:$Z$640,20,0)</f>
        <v>M</v>
      </c>
      <c r="I741" s="9">
        <f>VLOOKUP($A741,referencia!$B$2:$Z$640,21,0)</f>
        <v>0</v>
      </c>
      <c r="J741" s="9" t="str">
        <f>VLOOKUP($A741,referencia!$B$2:$Z$640,22,0)</f>
        <v>Ministerio de Educación</v>
      </c>
      <c r="K741" s="9">
        <f>VLOOKUP($A741,referencia!$B$2:$Z$640,23,0)</f>
        <v>1</v>
      </c>
    </row>
    <row r="742" spans="1:11" ht="15.75" customHeight="1">
      <c r="A742" t="s">
        <v>2173</v>
      </c>
      <c r="B742" s="9">
        <f>VLOOKUP($A742,referencia!$B$2:$Z$640,6,0)</f>
        <v>7</v>
      </c>
      <c r="C742" s="9" t="str">
        <f>VLOOKUP($A742,referencia!$B$2:$Z$640,7,0)</f>
        <v>Corrientes</v>
      </c>
      <c r="D742" s="9" t="str">
        <f>VLOOKUP($A742,referencia!$B$2:$Z$640,17,0)</f>
        <v>no</v>
      </c>
      <c r="E742" s="9" t="str">
        <f>VLOOKUP($A742,referencia!$B$2:$Z$640,8,0)</f>
        <v>Ricardo Colombi</v>
      </c>
      <c r="F742" s="9" t="str">
        <f>VLOOKUP($A742,referencia!$B$2:$Z$640,11,0)</f>
        <v>Encuentro por Corrientes</v>
      </c>
      <c r="G742" s="9" t="str">
        <f>VLOOKUP($A742,referencia!$B$2:$Z$640,10,0)</f>
        <v>Susana Mariel Benítez</v>
      </c>
      <c r="H742" s="9" t="str">
        <f>VLOOKUP($A742,referencia!$B$2:$Z$640,20,0)</f>
        <v>F</v>
      </c>
      <c r="I742" s="9">
        <f>VLOOKUP($A742,referencia!$B$2:$Z$640,21,0)</f>
        <v>1</v>
      </c>
      <c r="J742" s="9" t="str">
        <f>VLOOKUP($A742,referencia!$B$2:$Z$640,22,0)</f>
        <v>Ministerio de Educación</v>
      </c>
      <c r="K742" s="9">
        <f>VLOOKUP($A742,referencia!$B$2:$Z$640,23,0)</f>
        <v>0</v>
      </c>
    </row>
    <row r="743" spans="1:11" ht="15.75" customHeight="1">
      <c r="A743" t="s">
        <v>2174</v>
      </c>
      <c r="B743" s="9">
        <f>VLOOKUP($A743,referencia!$B$2:$Z$640,6,0)</f>
        <v>7</v>
      </c>
      <c r="C743" s="9" t="str">
        <f>VLOOKUP($A743,referencia!$B$2:$Z$640,7,0)</f>
        <v>Corrientes</v>
      </c>
      <c r="D743" s="9" t="str">
        <f>VLOOKUP($A743,referencia!$B$2:$Z$640,17,0)</f>
        <v>no</v>
      </c>
      <c r="E743" s="9" t="str">
        <f>VLOOKUP($A743,referencia!$B$2:$Z$640,8,0)</f>
        <v>Ricardo Colombi</v>
      </c>
      <c r="F743" s="9" t="str">
        <f>VLOOKUP($A743,referencia!$B$2:$Z$640,11,0)</f>
        <v>Encuentro por Corrientes</v>
      </c>
      <c r="G743" s="9" t="str">
        <f>VLOOKUP($A743,referencia!$B$2:$Z$640,10,0)</f>
        <v>Ignacio Osella</v>
      </c>
      <c r="H743" s="9" t="str">
        <f>VLOOKUP($A743,referencia!$B$2:$Z$640,20,0)</f>
        <v>M</v>
      </c>
      <c r="I743" s="9">
        <f>VLOOKUP($A743,referencia!$B$2:$Z$640,21,0)</f>
        <v>0</v>
      </c>
      <c r="J743" s="9" t="str">
        <f>VLOOKUP($A743,referencia!$B$2:$Z$640,22,0)</f>
        <v>Ministerio de Industria</v>
      </c>
      <c r="K743" s="9">
        <f>VLOOKUP($A743,referencia!$B$2:$Z$640,23,0)</f>
        <v>0</v>
      </c>
    </row>
    <row r="744" spans="1:11" ht="15.75" customHeight="1">
      <c r="A744" t="s">
        <v>2175</v>
      </c>
      <c r="B744" s="9">
        <f>VLOOKUP($A744,referencia!$B$2:$Z$640,6,0)</f>
        <v>7</v>
      </c>
      <c r="C744" s="9" t="str">
        <f>VLOOKUP($A744,referencia!$B$2:$Z$640,7,0)</f>
        <v>Corrientes</v>
      </c>
      <c r="D744" s="9" t="str">
        <f>VLOOKUP($A744,referencia!$B$2:$Z$640,17,0)</f>
        <v>no</v>
      </c>
      <c r="E744" s="9" t="str">
        <f>VLOOKUP($A744,referencia!$B$2:$Z$640,8,0)</f>
        <v>Ricardo Colombi</v>
      </c>
      <c r="F744" s="9" t="str">
        <f>VLOOKUP($A744,referencia!$B$2:$Z$640,11,0)</f>
        <v>Encuentro por Corrientes</v>
      </c>
      <c r="G744" s="9" t="str">
        <f>VLOOKUP($A744,referencia!$B$2:$Z$640,10,0)</f>
        <v>Inés Presman</v>
      </c>
      <c r="H744" s="9" t="str">
        <f>VLOOKUP($A744,referencia!$B$2:$Z$640,20,0)</f>
        <v>F</v>
      </c>
      <c r="I744" s="9">
        <f>VLOOKUP($A744,referencia!$B$2:$Z$640,21,0)</f>
        <v>1</v>
      </c>
      <c r="J744" s="9" t="str">
        <f>VLOOKUP($A744,referencia!$B$2:$Z$640,22,0)</f>
        <v>Ministerio de Turismo</v>
      </c>
      <c r="K744" s="9">
        <f>VLOOKUP($A744,referencia!$B$2:$Z$640,23,0)</f>
        <v>0</v>
      </c>
    </row>
    <row r="745" spans="1:11" ht="15.75" customHeight="1">
      <c r="A745" t="s">
        <v>1138</v>
      </c>
      <c r="B745" s="9">
        <f>VLOOKUP($A745,referencia!$B$2:$Z$640,6,0)</f>
        <v>7</v>
      </c>
      <c r="C745" s="9" t="str">
        <f>VLOOKUP($A745,referencia!$B$2:$Z$640,7,0)</f>
        <v>Corrientes</v>
      </c>
      <c r="D745" s="9" t="str">
        <f>VLOOKUP($A745,referencia!$B$2:$Z$640,17,0)</f>
        <v>no</v>
      </c>
      <c r="E745" s="9" t="str">
        <f>VLOOKUP($A745,referencia!$B$2:$Z$640,8,0)</f>
        <v>Ricardo Colombi</v>
      </c>
      <c r="F745" s="9" t="str">
        <f>VLOOKUP($A745,referencia!$B$2:$Z$640,11,0)</f>
        <v>Encuentro por Corrientes</v>
      </c>
      <c r="G745" s="9" t="str">
        <f>VLOOKUP($A745,referencia!$B$2:$Z$640,10,0)</f>
        <v>Jorge Quintana</v>
      </c>
      <c r="H745" s="9" t="str">
        <f>VLOOKUP($A745,referencia!$B$2:$Z$640,20,0)</f>
        <v>M</v>
      </c>
      <c r="I745" s="9">
        <f>VLOOKUP($A745,referencia!$B$2:$Z$640,21,0)</f>
        <v>0</v>
      </c>
      <c r="J745" s="9" t="str">
        <f>VLOOKUP($A745,referencia!$B$2:$Z$640,22,0)</f>
        <v>Ministerio de Justicia</v>
      </c>
      <c r="K745" s="9">
        <f>VLOOKUP($A745,referencia!$B$2:$Z$640,23,0)</f>
        <v>0</v>
      </c>
    </row>
    <row r="746" spans="1:11" ht="15.75" customHeight="1">
      <c r="A746" t="s">
        <v>1615</v>
      </c>
      <c r="B746" s="9">
        <f>VLOOKUP($A746,referencia!$B$2:$Z$640,6,0)</f>
        <v>7</v>
      </c>
      <c r="C746" s="9" t="str">
        <f>VLOOKUP($A746,referencia!$B$2:$Z$640,7,0)</f>
        <v>Corrientes</v>
      </c>
      <c r="D746" s="9" t="str">
        <f>VLOOKUP($A746,referencia!$B$2:$Z$640,17,0)</f>
        <v>no</v>
      </c>
      <c r="E746" s="9" t="str">
        <f>VLOOKUP($A746,referencia!$B$2:$Z$640,8,0)</f>
        <v>Ricardo Colombi</v>
      </c>
      <c r="F746" s="9" t="str">
        <f>VLOOKUP($A746,referencia!$B$2:$Z$640,11,0)</f>
        <v>Encuentro por Corrientes</v>
      </c>
      <c r="G746" s="9" t="str">
        <f>VLOOKUP($A746,referencia!$B$2:$Z$640,10,0)</f>
        <v>Néstor Pedro Braillard Poccard</v>
      </c>
      <c r="H746" s="9" t="str">
        <f>VLOOKUP($A746,referencia!$B$2:$Z$640,20,0)</f>
        <v>M</v>
      </c>
      <c r="I746" s="9">
        <f>VLOOKUP($A746,referencia!$B$2:$Z$640,21,0)</f>
        <v>0</v>
      </c>
      <c r="J746" s="9" t="str">
        <f>VLOOKUP($A746,referencia!$B$2:$Z$640,22,0)</f>
        <v>Ministerio de Seguridad Ciudadana</v>
      </c>
      <c r="K746" s="9">
        <f>VLOOKUP($A746,referencia!$B$2:$Z$640,23,0)</f>
        <v>1</v>
      </c>
    </row>
    <row r="747" spans="1:11" ht="15.75" customHeight="1">
      <c r="A747" t="s">
        <v>2176</v>
      </c>
      <c r="B747" s="9">
        <f>VLOOKUP($A747,referencia!$B$2:$Z$640,6,0)</f>
        <v>7</v>
      </c>
      <c r="C747" s="9" t="str">
        <f>VLOOKUP($A747,referencia!$B$2:$Z$640,7,0)</f>
        <v>Corrientes</v>
      </c>
      <c r="D747" s="9" t="str">
        <f>VLOOKUP($A747,referencia!$B$2:$Z$640,17,0)</f>
        <v>no</v>
      </c>
      <c r="E747" s="9" t="str">
        <f>VLOOKUP($A747,referencia!$B$2:$Z$640,8,0)</f>
        <v>Ricardo Colombi</v>
      </c>
      <c r="F747" s="9" t="str">
        <f>VLOOKUP($A747,referencia!$B$2:$Z$640,11,0)</f>
        <v>Encuentro por Corrientes</v>
      </c>
      <c r="G747" s="9" t="str">
        <f>VLOOKUP($A747,referencia!$B$2:$Z$640,10,0)</f>
        <v>Horacio David Ortega</v>
      </c>
      <c r="H747" s="9" t="str">
        <f>VLOOKUP($A747,referencia!$B$2:$Z$640,20,0)</f>
        <v>M</v>
      </c>
      <c r="I747" s="9">
        <f>VLOOKUP($A747,referencia!$B$2:$Z$640,21,0)</f>
        <v>0</v>
      </c>
      <c r="J747" s="9" t="str">
        <f>VLOOKUP($A747,referencia!$B$2:$Z$640,22,0)</f>
        <v>Ministerio de Seguridad Ciudadana</v>
      </c>
      <c r="K747" s="9">
        <f>VLOOKUP($A747,referencia!$B$2:$Z$640,23,0)</f>
        <v>0</v>
      </c>
    </row>
    <row r="748" spans="1:11" ht="15.75" customHeight="1">
      <c r="A748" t="s">
        <v>2177</v>
      </c>
      <c r="B748" s="9">
        <f>VLOOKUP($A748,referencia!$B$2:$Z$640,6,0)</f>
        <v>7</v>
      </c>
      <c r="C748" s="9" t="str">
        <f>VLOOKUP($A748,referencia!$B$2:$Z$640,7,0)</f>
        <v>Corrientes</v>
      </c>
      <c r="D748" s="9" t="str">
        <f>VLOOKUP($A748,referencia!$B$2:$Z$640,17,0)</f>
        <v>no</v>
      </c>
      <c r="E748" s="9" t="str">
        <f>VLOOKUP($A748,referencia!$B$2:$Z$640,8,0)</f>
        <v>Ricardo Colombi</v>
      </c>
      <c r="F748" s="9" t="str">
        <f>VLOOKUP($A748,referencia!$B$2:$Z$640,11,0)</f>
        <v>Encuentro por Corrientes</v>
      </c>
      <c r="G748" s="9" t="str">
        <f>VLOOKUP($A748,referencia!$B$2:$Z$640,10,0)</f>
        <v>Aníbal Daniel Godoy</v>
      </c>
      <c r="H748" s="9" t="str">
        <f>VLOOKUP($A748,referencia!$B$2:$Z$640,20,0)</f>
        <v>M</v>
      </c>
      <c r="I748" s="9">
        <f>VLOOKUP($A748,referencia!$B$2:$Z$640,21,0)</f>
        <v>0</v>
      </c>
      <c r="J748" s="9" t="str">
        <f>VLOOKUP($A748,referencia!$B$2:$Z$640,22,0)</f>
        <v>Ministerio de Obras y Servicios Públicos</v>
      </c>
      <c r="K748" s="9">
        <f>VLOOKUP($A748,referencia!$B$2:$Z$640,23,0)</f>
        <v>0</v>
      </c>
    </row>
    <row r="749" spans="1:11" ht="15.75" customHeight="1">
      <c r="A749" t="s">
        <v>2178</v>
      </c>
      <c r="B749" s="9">
        <f>VLOOKUP($A749,referencia!$B$2:$Z$640,6,0)</f>
        <v>7</v>
      </c>
      <c r="C749" s="9" t="str">
        <f>VLOOKUP($A749,referencia!$B$2:$Z$640,7,0)</f>
        <v>Corrientes</v>
      </c>
      <c r="D749" s="9" t="str">
        <f>VLOOKUP($A749,referencia!$B$2:$Z$640,17,0)</f>
        <v>no</v>
      </c>
      <c r="E749" s="9" t="str">
        <f>VLOOKUP($A749,referencia!$B$2:$Z$640,8,0)</f>
        <v>Ricardo Colombi</v>
      </c>
      <c r="F749" s="9" t="str">
        <f>VLOOKUP($A749,referencia!$B$2:$Z$640,11,0)</f>
        <v>Encuentro por Corrientes</v>
      </c>
      <c r="G749" s="9" t="str">
        <f>VLOOKUP($A749,referencia!$B$2:$Z$640,10,0)</f>
        <v>Federico Martín Mouliá</v>
      </c>
      <c r="H749" s="9" t="str">
        <f>VLOOKUP($A749,referencia!$B$2:$Z$640,20,0)</f>
        <v>M</v>
      </c>
      <c r="I749" s="9">
        <f>VLOOKUP($A749,referencia!$B$2:$Z$640,21,0)</f>
        <v>0</v>
      </c>
      <c r="J749" s="9" t="str">
        <f>VLOOKUP($A749,referencia!$B$2:$Z$640,22,0)</f>
        <v>Ministerio de Desarrollo Social</v>
      </c>
      <c r="K749" s="9">
        <f>VLOOKUP($A749,referencia!$B$2:$Z$640,23,0)</f>
        <v>0</v>
      </c>
    </row>
    <row r="750" spans="1:11" ht="15.75" customHeight="1">
      <c r="A750" t="s">
        <v>1130</v>
      </c>
      <c r="B750" s="9">
        <f>VLOOKUP($A750,referencia!$B$2:$Z$640,6,0)</f>
        <v>7</v>
      </c>
      <c r="C750" s="9" t="str">
        <f>VLOOKUP($A750,referencia!$B$2:$Z$640,7,0)</f>
        <v>Corrientes</v>
      </c>
      <c r="D750" s="9" t="str">
        <f>VLOOKUP($A750,referencia!$B$2:$Z$640,17,0)</f>
        <v>no</v>
      </c>
      <c r="E750" s="9" t="str">
        <f>VLOOKUP($A750,referencia!$B$2:$Z$640,8,0)</f>
        <v>Ricardo Colombi</v>
      </c>
      <c r="F750" s="9" t="str">
        <f>VLOOKUP($A750,referencia!$B$2:$Z$640,11,0)</f>
        <v>Encuentro por Corrientes</v>
      </c>
      <c r="G750" s="9" t="str">
        <f>VLOOKUP($A750,referencia!$B$2:$Z$640,10,0)</f>
        <v>Carlos Vignolo</v>
      </c>
      <c r="H750" s="9" t="str">
        <f>VLOOKUP($A750,referencia!$B$2:$Z$640,20,0)</f>
        <v>M</v>
      </c>
      <c r="I750" s="9">
        <f>VLOOKUP($A750,referencia!$B$2:$Z$640,21,0)</f>
        <v>0</v>
      </c>
      <c r="J750" s="9" t="str">
        <f>VLOOKUP($A750,referencia!$B$2:$Z$640,22,0)</f>
        <v>Secretaría General de la Gobernación</v>
      </c>
      <c r="K750" s="9">
        <f>VLOOKUP($A750,referencia!$B$2:$Z$640,23,0)</f>
        <v>0</v>
      </c>
    </row>
    <row r="751" spans="1:11" ht="15.75" customHeight="1">
      <c r="A751" t="s">
        <v>1131</v>
      </c>
      <c r="B751" s="9">
        <f>VLOOKUP($A751,referencia!$B$2:$Z$640,6,0)</f>
        <v>7</v>
      </c>
      <c r="C751" s="9" t="str">
        <f>VLOOKUP($A751,referencia!$B$2:$Z$640,7,0)</f>
        <v>Corrientes</v>
      </c>
      <c r="D751" s="9" t="str">
        <f>VLOOKUP($A751,referencia!$B$2:$Z$640,17,0)</f>
        <v>no</v>
      </c>
      <c r="E751" s="9" t="str">
        <f>VLOOKUP($A751,referencia!$B$2:$Z$640,8,0)</f>
        <v>Ricardo Colombi</v>
      </c>
      <c r="F751" s="9" t="str">
        <f>VLOOKUP($A751,referencia!$B$2:$Z$640,11,0)</f>
        <v>Encuentro por Corrientes</v>
      </c>
      <c r="G751" s="9" t="str">
        <f>VLOOKUP($A751,referencia!$B$2:$Z$640,10,0)</f>
        <v>Enrique Vaz Torres</v>
      </c>
      <c r="H751" s="9" t="str">
        <f>VLOOKUP($A751,referencia!$B$2:$Z$640,20,0)</f>
        <v>M</v>
      </c>
      <c r="I751" s="9">
        <f>VLOOKUP($A751,referencia!$B$2:$Z$640,21,0)</f>
        <v>0</v>
      </c>
      <c r="J751" s="9" t="str">
        <f>VLOOKUP($A751,referencia!$B$2:$Z$640,22,0)</f>
        <v>Ministerio de Hacienda</v>
      </c>
      <c r="K751" s="9">
        <f>VLOOKUP($A751,referencia!$B$2:$Z$640,23,0)</f>
        <v>0</v>
      </c>
    </row>
    <row r="752" spans="1:11" ht="15.75" customHeight="1">
      <c r="A752" t="s">
        <v>1133</v>
      </c>
      <c r="B752" s="9">
        <f>VLOOKUP($A752,referencia!$B$2:$Z$640,6,0)</f>
        <v>7</v>
      </c>
      <c r="C752" s="9" t="str">
        <f>VLOOKUP($A752,referencia!$B$2:$Z$640,7,0)</f>
        <v>Corrientes</v>
      </c>
      <c r="D752" s="9" t="str">
        <f>VLOOKUP($A752,referencia!$B$2:$Z$640,17,0)</f>
        <v>no</v>
      </c>
      <c r="E752" s="9" t="str">
        <f>VLOOKUP($A752,referencia!$B$2:$Z$640,8,0)</f>
        <v>Gustavo Valdés</v>
      </c>
      <c r="F752" s="9" t="str">
        <f>VLOOKUP($A752,referencia!$B$2:$Z$640,11,0)</f>
        <v>Encuentro por Corrientes</v>
      </c>
      <c r="G752" s="9" t="str">
        <f>VLOOKUP($A752,referencia!$B$2:$Z$640,10,0)</f>
        <v>Claudio Anselmo</v>
      </c>
      <c r="H752" s="9" t="str">
        <f>VLOOKUP($A752,referencia!$B$2:$Z$640,20,0)</f>
        <v>M</v>
      </c>
      <c r="I752" s="9">
        <f>VLOOKUP($A752,referencia!$B$2:$Z$640,21,0)</f>
        <v>0</v>
      </c>
      <c r="J752" s="9" t="str">
        <f>VLOOKUP($A752,referencia!$B$2:$Z$640,22,0)</f>
        <v>Ministerio de Producción</v>
      </c>
      <c r="K752" s="9">
        <f>VLOOKUP($A752,referencia!$B$2:$Z$640,23,0)</f>
        <v>0</v>
      </c>
    </row>
    <row r="753" spans="1:11" ht="15.75" customHeight="1">
      <c r="A753" t="s">
        <v>1135</v>
      </c>
      <c r="B753" s="9">
        <f>VLOOKUP($A753,referencia!$B$2:$Z$640,6,0)</f>
        <v>7</v>
      </c>
      <c r="C753" s="9" t="str">
        <f>VLOOKUP($A753,referencia!$B$2:$Z$640,7,0)</f>
        <v>Corrientes</v>
      </c>
      <c r="D753" s="9" t="str">
        <f>VLOOKUP($A753,referencia!$B$2:$Z$640,17,0)</f>
        <v>no</v>
      </c>
      <c r="E753" s="9" t="str">
        <f>VLOOKUP($A753,referencia!$B$2:$Z$640,8,0)</f>
        <v>Gustavo Valdés</v>
      </c>
      <c r="F753" s="9" t="str">
        <f>VLOOKUP($A753,referencia!$B$2:$Z$640,11,0)</f>
        <v>Encuentro por Corrientes</v>
      </c>
      <c r="G753" s="9" t="str">
        <f>VLOOKUP($A753,referencia!$B$2:$Z$640,10,0)</f>
        <v>Claudio Polich</v>
      </c>
      <c r="H753" s="9" t="str">
        <f>VLOOKUP($A753,referencia!$B$2:$Z$640,20,0)</f>
        <v>M</v>
      </c>
      <c r="I753" s="9">
        <f>VLOOKUP($A753,referencia!$B$2:$Z$640,21,0)</f>
        <v>0</v>
      </c>
      <c r="J753" s="9" t="str">
        <f>VLOOKUP($A753,referencia!$B$2:$Z$640,22,0)</f>
        <v>Ministerio de Obras y Servicios Públicos</v>
      </c>
      <c r="K753" s="9">
        <f>VLOOKUP($A753,referencia!$B$2:$Z$640,23,0)</f>
        <v>0</v>
      </c>
    </row>
    <row r="754" spans="1:11" ht="15.75" customHeight="1">
      <c r="A754" t="s">
        <v>1137</v>
      </c>
      <c r="B754" s="9">
        <f>VLOOKUP($A754,referencia!$B$2:$Z$640,6,0)</f>
        <v>7</v>
      </c>
      <c r="C754" s="9" t="str">
        <f>VLOOKUP($A754,referencia!$B$2:$Z$640,7,0)</f>
        <v>Corrientes</v>
      </c>
      <c r="D754" s="9" t="str">
        <f>VLOOKUP($A754,referencia!$B$2:$Z$640,17,0)</f>
        <v>no</v>
      </c>
      <c r="E754" s="9" t="str">
        <f>VLOOKUP($A754,referencia!$B$2:$Z$640,8,0)</f>
        <v>Gustavo Valdés</v>
      </c>
      <c r="F754" s="9" t="str">
        <f>VLOOKUP($A754,referencia!$B$2:$Z$640,11,0)</f>
        <v>Encuentro por Corrientes</v>
      </c>
      <c r="G754" s="9" t="str">
        <f>VLOOKUP($A754,referencia!$B$2:$Z$640,10,0)</f>
        <v>Adán Gaya</v>
      </c>
      <c r="H754" s="9" t="str">
        <f>VLOOKUP($A754,referencia!$B$2:$Z$640,20,0)</f>
        <v>M</v>
      </c>
      <c r="I754" s="9">
        <f>VLOOKUP($A754,referencia!$B$2:$Z$640,21,0)</f>
        <v>0</v>
      </c>
      <c r="J754" s="9" t="str">
        <f>VLOOKUP($A754,referencia!$B$2:$Z$640,22,0)</f>
        <v>Ministerio de Desarrollo Social</v>
      </c>
      <c r="K754" s="9">
        <f>VLOOKUP($A754,referencia!$B$2:$Z$640,23,0)</f>
        <v>0</v>
      </c>
    </row>
    <row r="755" spans="1:11" ht="15.75" customHeight="1">
      <c r="A755" t="s">
        <v>1139</v>
      </c>
      <c r="B755" s="9">
        <f>VLOOKUP($A755,referencia!$B$2:$Z$640,6,0)</f>
        <v>7</v>
      </c>
      <c r="C755" s="9" t="str">
        <f>VLOOKUP($A755,referencia!$B$2:$Z$640,7,0)</f>
        <v>Corrientes</v>
      </c>
      <c r="D755" s="9" t="str">
        <f>VLOOKUP($A755,referencia!$B$2:$Z$640,17,0)</f>
        <v>no</v>
      </c>
      <c r="E755" s="9" t="str">
        <f>VLOOKUP($A755,referencia!$B$2:$Z$640,8,0)</f>
        <v>Gustavo Valdés</v>
      </c>
      <c r="F755" s="9" t="str">
        <f>VLOOKUP($A755,referencia!$B$2:$Z$640,11,0)</f>
        <v>Encuentro por Corrientes</v>
      </c>
      <c r="G755" s="9" t="str">
        <f>VLOOKUP($A755,referencia!$B$2:$Z$640,10,0)</f>
        <v>Buenaventura Duarte</v>
      </c>
      <c r="H755" s="9" t="str">
        <f>VLOOKUP($A755,referencia!$B$2:$Z$640,20,0)</f>
        <v>M</v>
      </c>
      <c r="I755" s="9">
        <f>VLOOKUP($A755,referencia!$B$2:$Z$640,21,0)</f>
        <v>0</v>
      </c>
      <c r="J755" s="9" t="str">
        <f>VLOOKUP($A755,referencia!$B$2:$Z$640,22,0)</f>
        <v>Ministerio de Justicia y Derechos Humanos</v>
      </c>
      <c r="K755" s="9">
        <f>VLOOKUP($A755,referencia!$B$2:$Z$640,23,0)</f>
        <v>0</v>
      </c>
    </row>
    <row r="756" spans="1:11" ht="15.75" customHeight="1">
      <c r="A756" t="s">
        <v>1141</v>
      </c>
      <c r="B756" s="9">
        <f>VLOOKUP($A756,referencia!$B$2:$Z$640,6,0)</f>
        <v>7</v>
      </c>
      <c r="C756" s="9" t="str">
        <f>VLOOKUP($A756,referencia!$B$2:$Z$640,7,0)</f>
        <v>Corrientes</v>
      </c>
      <c r="D756" s="9" t="str">
        <f>VLOOKUP($A756,referencia!$B$2:$Z$640,17,0)</f>
        <v>no</v>
      </c>
      <c r="E756" s="9" t="str">
        <f>VLOOKUP($A756,referencia!$B$2:$Z$640,8,0)</f>
        <v>Gustavo Valdés</v>
      </c>
      <c r="F756" s="9" t="str">
        <f>VLOOKUP($A756,referencia!$B$2:$Z$640,11,0)</f>
        <v>Encuentro por Corrientes</v>
      </c>
      <c r="G756" s="9" t="str">
        <f>VLOOKUP($A756,referencia!$B$2:$Z$640,10,0)</f>
        <v>Sebastían Slovayen</v>
      </c>
      <c r="H756" s="9" t="str">
        <f>VLOOKUP($A756,referencia!$B$2:$Z$640,20,0)</f>
        <v>M</v>
      </c>
      <c r="I756" s="9">
        <f>VLOOKUP($A756,referencia!$B$2:$Z$640,21,0)</f>
        <v>0</v>
      </c>
      <c r="J756" s="9" t="str">
        <f>VLOOKUP($A756,referencia!$B$2:$Z$640,22,0)</f>
        <v>Ministerio de Turismo</v>
      </c>
      <c r="K756" s="9">
        <f>VLOOKUP($A756,referencia!$B$2:$Z$640,23,0)</f>
        <v>0</v>
      </c>
    </row>
    <row r="757" spans="1:11" ht="15.75" customHeight="1">
      <c r="A757" t="s">
        <v>1131</v>
      </c>
      <c r="B757" s="9">
        <f>VLOOKUP($A757,referencia!$A$2:$Z$640,7,0)</f>
        <v>7</v>
      </c>
      <c r="C757" s="9" t="str">
        <f>VLOOKUP($A757,referencia!$A$2:$Z$640,8,0)</f>
        <v>Corrientes</v>
      </c>
      <c r="D757" s="9" t="str">
        <f>VLOOKUP($A757,referencia!$A$2:$Z$640,19,0)</f>
        <v>no</v>
      </c>
      <c r="E757" s="9" t="str">
        <f>VLOOKUP($A757,referencia!$A$2:$Z$640,9,0)</f>
        <v>Ricardo Colombi</v>
      </c>
      <c r="F757" s="9" t="str">
        <f>VLOOKUP($A757,referencia!$A$2:$Z$640,12,0)</f>
        <v>Encuentro por Corrientes</v>
      </c>
      <c r="G757" s="9" t="str">
        <f>VLOOKUP($A757,referencia!$A$2:$Z$640,11,0)</f>
        <v>Enrique Vaz Torres</v>
      </c>
      <c r="H757" s="9" t="str">
        <f>VLOOKUP($A757,referencia!$A$2:$Z$640,21,0)</f>
        <v>M</v>
      </c>
      <c r="I757" s="9">
        <f>VLOOKUP($A757,referencia!$A$2:$Z$640,22,0)</f>
        <v>0</v>
      </c>
      <c r="J757" s="9" t="str">
        <f>VLOOKUP($A757,referencia!$A$2:$Z$640,23,0)</f>
        <v>Ministerio de Hacienda</v>
      </c>
      <c r="K757" s="9">
        <f>VLOOKUP($A757,referencia!$A$2:$Z$640,24,0)</f>
        <v>0</v>
      </c>
    </row>
    <row r="758" spans="1:11" ht="15.75" customHeight="1">
      <c r="A758" t="s">
        <v>1130</v>
      </c>
      <c r="B758" s="9">
        <f>VLOOKUP($A758,referencia!$A$2:$Z$640,7,0)</f>
        <v>7</v>
      </c>
      <c r="C758" s="9" t="str">
        <f>VLOOKUP($A758,referencia!$A$2:$Z$640,8,0)</f>
        <v>Corrientes</v>
      </c>
      <c r="D758" s="9" t="str">
        <f>VLOOKUP($A758,referencia!$A$2:$Z$640,19,0)</f>
        <v>no</v>
      </c>
      <c r="E758" s="9" t="str">
        <f>VLOOKUP($A758,referencia!$A$2:$Z$640,9,0)</f>
        <v>Ricardo Colombi</v>
      </c>
      <c r="F758" s="9" t="str">
        <f>VLOOKUP($A758,referencia!$A$2:$Z$640,12,0)</f>
        <v>Encuentro por Corrientes</v>
      </c>
      <c r="G758" s="9" t="str">
        <f>VLOOKUP($A758,referencia!$A$2:$Z$640,11,0)</f>
        <v>Carlos Vignolo</v>
      </c>
      <c r="H758" s="9" t="str">
        <f>VLOOKUP($A758,referencia!$A$2:$Z$640,21,0)</f>
        <v>M</v>
      </c>
      <c r="I758" s="9">
        <f>VLOOKUP($A758,referencia!$A$2:$Z$640,22,0)</f>
        <v>0</v>
      </c>
      <c r="J758" s="9" t="str">
        <f>VLOOKUP($A758,referencia!$A$2:$Z$640,23,0)</f>
        <v>Secretaría General de la Gobernación</v>
      </c>
      <c r="K758" s="9">
        <f>VLOOKUP($A758,referencia!$A$2:$Z$640,24,0)</f>
        <v>0</v>
      </c>
    </row>
    <row r="759" spans="1:11" ht="15.75" customHeight="1">
      <c r="A759" t="s">
        <v>2171</v>
      </c>
      <c r="B759" s="9">
        <f>VLOOKUP($A759,referencia!$A$2:$Z$640,7,0)</f>
        <v>7</v>
      </c>
      <c r="C759" s="9" t="str">
        <f>VLOOKUP($A759,referencia!$A$2:$Z$640,8,0)</f>
        <v>Corrientes</v>
      </c>
      <c r="D759" s="9" t="str">
        <f>VLOOKUP($A759,referencia!$A$2:$Z$640,19,0)</f>
        <v>no</v>
      </c>
      <c r="E759" s="9" t="str">
        <f>VLOOKUP($A759,referencia!$A$2:$Z$640,9,0)</f>
        <v>Ricardo Colombi</v>
      </c>
      <c r="F759" s="9" t="str">
        <f>VLOOKUP($A759,referencia!$A$2:$Z$640,12,0)</f>
        <v>Encuentro por Corrientes</v>
      </c>
      <c r="G759" s="9" t="str">
        <f>VLOOKUP($A759,referencia!$A$2:$Z$640,11,0)</f>
        <v>Raúl Cardozo</v>
      </c>
      <c r="H759" s="9" t="str">
        <f>VLOOKUP($A759,referencia!$A$2:$Z$640,21,0)</f>
        <v>M</v>
      </c>
      <c r="I759" s="9">
        <f>VLOOKUP($A759,referencia!$A$2:$Z$640,22,0)</f>
        <v>0</v>
      </c>
      <c r="J759" s="9" t="str">
        <f>VLOOKUP($A759,referencia!$A$2:$Z$640,23,0)</f>
        <v>Ministerio de Salud Pública</v>
      </c>
      <c r="K759" s="9">
        <f>VLOOKUP($A759,referencia!$A$2:$Z$640,24,0)</f>
        <v>0</v>
      </c>
    </row>
    <row r="760" spans="1:11" ht="15.75" customHeight="1">
      <c r="A760" t="s">
        <v>2172</v>
      </c>
      <c r="B760" s="9">
        <f>VLOOKUP($A760,referencia!$A$2:$Z$640,7,0)</f>
        <v>7</v>
      </c>
      <c r="C760" s="9" t="str">
        <f>VLOOKUP($A760,referencia!$A$2:$Z$640,8,0)</f>
        <v>Corrientes</v>
      </c>
      <c r="D760" s="9" t="str">
        <f>VLOOKUP($A760,referencia!$A$2:$Z$640,19,0)</f>
        <v>no</v>
      </c>
      <c r="E760" s="9" t="str">
        <f>VLOOKUP($A760,referencia!$A$2:$Z$640,9,0)</f>
        <v>Ricardo Colombi</v>
      </c>
      <c r="F760" s="9" t="str">
        <f>VLOOKUP($A760,referencia!$A$2:$Z$640,12,0)</f>
        <v>Encuentro por Corrientes</v>
      </c>
      <c r="G760" s="9" t="str">
        <f>VLOOKUP($A760,referencia!$A$2:$Z$640,11,0)</f>
        <v>Eduardo Vischi</v>
      </c>
      <c r="H760" s="9" t="str">
        <f>VLOOKUP($A760,referencia!$A$2:$Z$640,21,0)</f>
        <v>M</v>
      </c>
      <c r="I760" s="9">
        <f>VLOOKUP($A760,referencia!$A$2:$Z$640,22,0)</f>
        <v>0</v>
      </c>
      <c r="J760" s="9" t="str">
        <f>VLOOKUP($A760,referencia!$A$2:$Z$640,23,0)</f>
        <v>Ministerio de Coordinación</v>
      </c>
      <c r="K760" s="9">
        <f>VLOOKUP($A760,referencia!$A$2:$Z$640,24,0)</f>
        <v>0</v>
      </c>
    </row>
    <row r="761" spans="1:11" ht="15.75" customHeight="1">
      <c r="A761" t="s">
        <v>1610</v>
      </c>
      <c r="B761" s="9">
        <f>VLOOKUP($A761,referencia!$A$2:$Z$640,7,0)</f>
        <v>7</v>
      </c>
      <c r="C761" s="9" t="str">
        <f>VLOOKUP($A761,referencia!$A$2:$Z$640,8,0)</f>
        <v>Corrientes</v>
      </c>
      <c r="D761" s="9" t="str">
        <f>VLOOKUP($A761,referencia!$A$2:$Z$640,19,0)</f>
        <v>no</v>
      </c>
      <c r="E761" s="9" t="str">
        <f>VLOOKUP($A761,referencia!$A$2:$Z$640,9,0)</f>
        <v>Ricardo Colombi</v>
      </c>
      <c r="F761" s="9" t="str">
        <f>VLOOKUP($A761,referencia!$A$2:$Z$640,12,0)</f>
        <v>Encuentro por Corrientes</v>
      </c>
      <c r="G761" s="9" t="str">
        <f>VLOOKUP($A761,referencia!$A$2:$Z$640,11,0)</f>
        <v>Orlando Macció</v>
      </c>
      <c r="H761" s="9" t="str">
        <f>VLOOKUP($A761,referencia!$A$2:$Z$640,21,0)</f>
        <v>M</v>
      </c>
      <c r="I761" s="9">
        <f>VLOOKUP($A761,referencia!$A$2:$Z$640,22,0)</f>
        <v>0</v>
      </c>
      <c r="J761" s="9" t="str">
        <f>VLOOKUP($A761,referencia!$A$2:$Z$640,23,0)</f>
        <v>Ministerio de Educación</v>
      </c>
      <c r="K761" s="9">
        <f>VLOOKUP($A761,referencia!$A$2:$Z$640,24,0)</f>
        <v>1</v>
      </c>
    </row>
    <row r="762" spans="1:11" ht="15.75" customHeight="1">
      <c r="A762" t="s">
        <v>2173</v>
      </c>
      <c r="B762" s="9">
        <f>VLOOKUP($A762,referencia!$A$2:$Z$640,7,0)</f>
        <v>7</v>
      </c>
      <c r="C762" s="9" t="str">
        <f>VLOOKUP($A762,referencia!$A$2:$Z$640,8,0)</f>
        <v>Corrientes</v>
      </c>
      <c r="D762" s="9" t="str">
        <f>VLOOKUP($A762,referencia!$A$2:$Z$640,19,0)</f>
        <v>no</v>
      </c>
      <c r="E762" s="9" t="str">
        <f>VLOOKUP($A762,referencia!$A$2:$Z$640,9,0)</f>
        <v>Ricardo Colombi</v>
      </c>
      <c r="F762" s="9" t="str">
        <f>VLOOKUP($A762,referencia!$A$2:$Z$640,12,0)</f>
        <v>Encuentro por Corrientes</v>
      </c>
      <c r="G762" s="9" t="str">
        <f>VLOOKUP($A762,referencia!$A$2:$Z$640,11,0)</f>
        <v>Susana Mariel Benítez</v>
      </c>
      <c r="H762" s="9" t="str">
        <f>VLOOKUP($A762,referencia!$A$2:$Z$640,21,0)</f>
        <v>F</v>
      </c>
      <c r="I762" s="9">
        <f>VLOOKUP($A762,referencia!$A$2:$Z$640,22,0)</f>
        <v>1</v>
      </c>
      <c r="J762" s="9" t="str">
        <f>VLOOKUP($A762,referencia!$A$2:$Z$640,23,0)</f>
        <v>Ministerio de Educación</v>
      </c>
      <c r="K762" s="9">
        <f>VLOOKUP($A762,referencia!$A$2:$Z$640,24,0)</f>
        <v>0</v>
      </c>
    </row>
    <row r="763" spans="1:11" ht="15.75" customHeight="1">
      <c r="A763" t="s">
        <v>2174</v>
      </c>
      <c r="B763" s="9">
        <f>VLOOKUP($A763,referencia!$A$2:$Z$640,7,0)</f>
        <v>7</v>
      </c>
      <c r="C763" s="9" t="str">
        <f>VLOOKUP($A763,referencia!$A$2:$Z$640,8,0)</f>
        <v>Corrientes</v>
      </c>
      <c r="D763" s="9" t="str">
        <f>VLOOKUP($A763,referencia!$A$2:$Z$640,19,0)</f>
        <v>no</v>
      </c>
      <c r="E763" s="9" t="str">
        <f>VLOOKUP($A763,referencia!$A$2:$Z$640,9,0)</f>
        <v>Ricardo Colombi</v>
      </c>
      <c r="F763" s="9" t="str">
        <f>VLOOKUP($A763,referencia!$A$2:$Z$640,12,0)</f>
        <v>Encuentro por Corrientes</v>
      </c>
      <c r="G763" s="9" t="str">
        <f>VLOOKUP($A763,referencia!$A$2:$Z$640,11,0)</f>
        <v>Ignacio Osella</v>
      </c>
      <c r="H763" s="9" t="str">
        <f>VLOOKUP($A763,referencia!$A$2:$Z$640,21,0)</f>
        <v>M</v>
      </c>
      <c r="I763" s="9">
        <f>VLOOKUP($A763,referencia!$A$2:$Z$640,22,0)</f>
        <v>0</v>
      </c>
      <c r="J763" s="9" t="str">
        <f>VLOOKUP($A763,referencia!$A$2:$Z$640,23,0)</f>
        <v>Ministerio de Industria</v>
      </c>
      <c r="K763" s="9">
        <f>VLOOKUP($A763,referencia!$A$2:$Z$640,24,0)</f>
        <v>0</v>
      </c>
    </row>
    <row r="764" spans="1:11" ht="15.75" customHeight="1">
      <c r="A764" t="s">
        <v>2175</v>
      </c>
      <c r="B764" s="9">
        <f>VLOOKUP($A764,referencia!$A$2:$Z$640,7,0)</f>
        <v>7</v>
      </c>
      <c r="C764" s="9" t="str">
        <f>VLOOKUP($A764,referencia!$A$2:$Z$640,8,0)</f>
        <v>Corrientes</v>
      </c>
      <c r="D764" s="9" t="str">
        <f>VLOOKUP($A764,referencia!$A$2:$Z$640,19,0)</f>
        <v>no</v>
      </c>
      <c r="E764" s="9" t="str">
        <f>VLOOKUP($A764,referencia!$A$2:$Z$640,9,0)</f>
        <v>Ricardo Colombi</v>
      </c>
      <c r="F764" s="9" t="str">
        <f>VLOOKUP($A764,referencia!$A$2:$Z$640,12,0)</f>
        <v>Encuentro por Corrientes</v>
      </c>
      <c r="G764" s="9" t="str">
        <f>VLOOKUP($A764,referencia!$A$2:$Z$640,11,0)</f>
        <v>Inés Presman</v>
      </c>
      <c r="H764" s="9" t="str">
        <f>VLOOKUP($A764,referencia!$A$2:$Z$640,21,0)</f>
        <v>F</v>
      </c>
      <c r="I764" s="9">
        <f>VLOOKUP($A764,referencia!$A$2:$Z$640,22,0)</f>
        <v>1</v>
      </c>
      <c r="J764" s="9" t="str">
        <f>VLOOKUP($A764,referencia!$A$2:$Z$640,23,0)</f>
        <v>Ministerio de Turismo</v>
      </c>
      <c r="K764" s="9">
        <f>VLOOKUP($A764,referencia!$A$2:$Z$640,24,0)</f>
        <v>0</v>
      </c>
    </row>
    <row r="765" spans="1:11" ht="15.75" customHeight="1">
      <c r="A765" t="s">
        <v>1138</v>
      </c>
      <c r="B765" s="9">
        <f>VLOOKUP($A765,referencia!$A$2:$Z$640,7,0)</f>
        <v>7</v>
      </c>
      <c r="C765" s="9" t="str">
        <f>VLOOKUP($A765,referencia!$A$2:$Z$640,8,0)</f>
        <v>Corrientes</v>
      </c>
      <c r="D765" s="9" t="str">
        <f>VLOOKUP($A765,referencia!$A$2:$Z$640,19,0)</f>
        <v>no</v>
      </c>
      <c r="E765" s="9" t="str">
        <f>VLOOKUP($A765,referencia!$A$2:$Z$640,9,0)</f>
        <v>Ricardo Colombi</v>
      </c>
      <c r="F765" s="9" t="str">
        <f>VLOOKUP($A765,referencia!$A$2:$Z$640,12,0)</f>
        <v>Encuentro por Corrientes</v>
      </c>
      <c r="G765" s="9" t="str">
        <f>VLOOKUP($A765,referencia!$A$2:$Z$640,11,0)</f>
        <v>Jorge Quintana</v>
      </c>
      <c r="H765" s="9" t="str">
        <f>VLOOKUP($A765,referencia!$A$2:$Z$640,21,0)</f>
        <v>M</v>
      </c>
      <c r="I765" s="9">
        <f>VLOOKUP($A765,referencia!$A$2:$Z$640,22,0)</f>
        <v>0</v>
      </c>
      <c r="J765" s="9" t="str">
        <f>VLOOKUP($A765,referencia!$A$2:$Z$640,23,0)</f>
        <v>Ministerio de Justicia</v>
      </c>
      <c r="K765" s="9">
        <f>VLOOKUP($A765,referencia!$A$2:$Z$640,24,0)</f>
        <v>0</v>
      </c>
    </row>
    <row r="766" spans="1:11" ht="15.75" customHeight="1">
      <c r="A766" t="s">
        <v>1615</v>
      </c>
      <c r="B766" s="9">
        <f>VLOOKUP($A766,referencia!$A$2:$Z$640,7,0)</f>
        <v>7</v>
      </c>
      <c r="C766" s="9" t="str">
        <f>VLOOKUP($A766,referencia!$A$2:$Z$640,8,0)</f>
        <v>Corrientes</v>
      </c>
      <c r="D766" s="9" t="str">
        <f>VLOOKUP($A766,referencia!$A$2:$Z$640,19,0)</f>
        <v>no</v>
      </c>
      <c r="E766" s="9" t="str">
        <f>VLOOKUP($A766,referencia!$A$2:$Z$640,9,0)</f>
        <v>Ricardo Colombi</v>
      </c>
      <c r="F766" s="9" t="str">
        <f>VLOOKUP($A766,referencia!$A$2:$Z$640,12,0)</f>
        <v>Encuentro por Corrientes</v>
      </c>
      <c r="G766" s="9" t="str">
        <f>VLOOKUP($A766,referencia!$A$2:$Z$640,11,0)</f>
        <v>Néstor Pedro Braillard Poccard</v>
      </c>
      <c r="H766" s="9" t="str">
        <f>VLOOKUP($A766,referencia!$A$2:$Z$640,21,0)</f>
        <v>M</v>
      </c>
      <c r="I766" s="9">
        <f>VLOOKUP($A766,referencia!$A$2:$Z$640,22,0)</f>
        <v>0</v>
      </c>
      <c r="J766" s="9" t="str">
        <f>VLOOKUP($A766,referencia!$A$2:$Z$640,23,0)</f>
        <v>Ministerio de Seguridad Ciudadana</v>
      </c>
      <c r="K766" s="9">
        <f>VLOOKUP($A766,referencia!$A$2:$Z$640,24,0)</f>
        <v>1</v>
      </c>
    </row>
    <row r="767" spans="1:11" ht="15.75" customHeight="1">
      <c r="A767" t="s">
        <v>2176</v>
      </c>
      <c r="B767" s="9">
        <f>VLOOKUP($A767,referencia!$A$2:$Z$640,7,0)</f>
        <v>7</v>
      </c>
      <c r="C767" s="9" t="str">
        <f>VLOOKUP($A767,referencia!$A$2:$Z$640,8,0)</f>
        <v>Corrientes</v>
      </c>
      <c r="D767" s="9" t="str">
        <f>VLOOKUP($A767,referencia!$A$2:$Z$640,19,0)</f>
        <v>no</v>
      </c>
      <c r="E767" s="9" t="str">
        <f>VLOOKUP($A767,referencia!$A$2:$Z$640,9,0)</f>
        <v>Ricardo Colombi</v>
      </c>
      <c r="F767" s="9" t="str">
        <f>VLOOKUP($A767,referencia!$A$2:$Z$640,12,0)</f>
        <v>Encuentro por Corrientes</v>
      </c>
      <c r="G767" s="9" t="str">
        <f>VLOOKUP($A767,referencia!$A$2:$Z$640,11,0)</f>
        <v>Horacio David Ortega</v>
      </c>
      <c r="H767" s="9" t="str">
        <f>VLOOKUP($A767,referencia!$A$2:$Z$640,21,0)</f>
        <v>M</v>
      </c>
      <c r="I767" s="9">
        <f>VLOOKUP($A767,referencia!$A$2:$Z$640,22,0)</f>
        <v>0</v>
      </c>
      <c r="J767" s="9" t="str">
        <f>VLOOKUP($A767,referencia!$A$2:$Z$640,23,0)</f>
        <v>Ministerio de Seguridad Ciudadana</v>
      </c>
      <c r="K767" s="9">
        <f>VLOOKUP($A767,referencia!$A$2:$Z$640,24,0)</f>
        <v>0</v>
      </c>
    </row>
    <row r="768" spans="1:11" ht="15.75" customHeight="1">
      <c r="A768" t="s">
        <v>2177</v>
      </c>
      <c r="B768" s="9">
        <f>VLOOKUP($A768,referencia!$A$2:$Z$640,7,0)</f>
        <v>7</v>
      </c>
      <c r="C768" s="9" t="str">
        <f>VLOOKUP($A768,referencia!$A$2:$Z$640,8,0)</f>
        <v>Corrientes</v>
      </c>
      <c r="D768" s="9" t="str">
        <f>VLOOKUP($A768,referencia!$A$2:$Z$640,19,0)</f>
        <v>no</v>
      </c>
      <c r="E768" s="9" t="str">
        <f>VLOOKUP($A768,referencia!$A$2:$Z$640,9,0)</f>
        <v>Ricardo Colombi</v>
      </c>
      <c r="F768" s="9" t="str">
        <f>VLOOKUP($A768,referencia!$A$2:$Z$640,12,0)</f>
        <v>Encuentro por Corrientes</v>
      </c>
      <c r="G768" s="9" t="str">
        <f>VLOOKUP($A768,referencia!$A$2:$Z$640,11,0)</f>
        <v>Aníbal Daniel Godoy</v>
      </c>
      <c r="H768" s="9" t="str">
        <f>VLOOKUP($A768,referencia!$A$2:$Z$640,21,0)</f>
        <v>M</v>
      </c>
      <c r="I768" s="9">
        <f>VLOOKUP($A768,referencia!$A$2:$Z$640,22,0)</f>
        <v>0</v>
      </c>
      <c r="J768" s="9" t="str">
        <f>VLOOKUP($A768,referencia!$A$2:$Z$640,23,0)</f>
        <v>Ministerio de Obras y Servicios Públicos</v>
      </c>
      <c r="K768" s="9">
        <f>VLOOKUP($A768,referencia!$A$2:$Z$640,24,0)</f>
        <v>0</v>
      </c>
    </row>
    <row r="769" spans="1:11" ht="15.75" customHeight="1">
      <c r="A769" t="s">
        <v>2178</v>
      </c>
      <c r="B769" s="9">
        <f>VLOOKUP($A769,referencia!$A$2:$Z$640,7,0)</f>
        <v>7</v>
      </c>
      <c r="C769" s="9" t="str">
        <f>VLOOKUP($A769,referencia!$A$2:$Z$640,8,0)</f>
        <v>Corrientes</v>
      </c>
      <c r="D769" s="9" t="str">
        <f>VLOOKUP($A769,referencia!$A$2:$Z$640,19,0)</f>
        <v>no</v>
      </c>
      <c r="E769" s="9" t="str">
        <f>VLOOKUP($A769,referencia!$A$2:$Z$640,9,0)</f>
        <v>Ricardo Colombi</v>
      </c>
      <c r="F769" s="9" t="str">
        <f>VLOOKUP($A769,referencia!$A$2:$Z$640,12,0)</f>
        <v>Encuentro por Corrientes</v>
      </c>
      <c r="G769" s="9" t="str">
        <f>VLOOKUP($A769,referencia!$A$2:$Z$640,11,0)</f>
        <v>Federico Martín Mouliá</v>
      </c>
      <c r="H769" s="9" t="str">
        <f>VLOOKUP($A769,referencia!$A$2:$Z$640,21,0)</f>
        <v>M</v>
      </c>
      <c r="I769" s="9">
        <f>VLOOKUP($A769,referencia!$A$2:$Z$640,22,0)</f>
        <v>0</v>
      </c>
      <c r="J769" s="9" t="str">
        <f>VLOOKUP($A769,referencia!$A$2:$Z$640,23,0)</f>
        <v>Ministerio de Desarrollo Social</v>
      </c>
      <c r="K769" s="9">
        <f>VLOOKUP($A769,referencia!$A$2:$Z$640,24,0)</f>
        <v>0</v>
      </c>
    </row>
    <row r="770" spans="1:11" ht="15.75" customHeight="1">
      <c r="A770" t="s">
        <v>2711</v>
      </c>
      <c r="B770" s="9">
        <f>VLOOKUP($A770,referencia!$A$2:$Z$640,7,0)</f>
        <v>7</v>
      </c>
      <c r="C770" s="9" t="str">
        <f>VLOOKUP($A770,referencia!$A$2:$Z$640,8,0)</f>
        <v>Corrientes</v>
      </c>
      <c r="D770" s="9">
        <f>VLOOKUP($A770,referencia!$A$2:$Z$640,19,0)</f>
        <v>2020</v>
      </c>
      <c r="E770" s="9" t="str">
        <f>VLOOKUP($A770,referencia!$A$2:$Z$640,9,0)</f>
        <v>Gustavo Valdés</v>
      </c>
      <c r="F770" s="9" t="str">
        <f>VLOOKUP($A770,referencia!$A$2:$Z$640,12,0)</f>
        <v>Encuentro por Corrientes</v>
      </c>
      <c r="G770" s="9" t="str">
        <f>VLOOKUP($A770,referencia!$A$2:$Z$640,11,0)</f>
        <v>Horacio Ortega</v>
      </c>
      <c r="H770" s="9" t="str">
        <f>VLOOKUP($A770,referencia!$A$2:$Z$640,21,0)</f>
        <v>M</v>
      </c>
      <c r="I770" s="9">
        <f>VLOOKUP($A770,referencia!$A$2:$Z$640,22,0)</f>
        <v>0</v>
      </c>
      <c r="J770" s="9" t="str">
        <f>VLOOKUP($A770,referencia!$A$2:$Z$640,23,0)</f>
        <v>Ministerio de Coordinación y Planificación</v>
      </c>
      <c r="K770" s="9">
        <f>VLOOKUP($A770,referencia!$A$2:$Z$640,24,0)</f>
        <v>0</v>
      </c>
    </row>
    <row r="771" spans="1:11" ht="15.75" customHeight="1">
      <c r="A771" t="s">
        <v>1129</v>
      </c>
      <c r="B771" s="9">
        <f>VLOOKUP($A771,referencia!$A$2:$Z$640,7,0)</f>
        <v>7</v>
      </c>
      <c r="C771" s="9" t="str">
        <f>VLOOKUP($A771,referencia!$A$2:$Z$640,8,0)</f>
        <v>Corrientes</v>
      </c>
      <c r="D771" s="9" t="str">
        <f>VLOOKUP($A771,referencia!$A$2:$Z$640,19,0)</f>
        <v>no</v>
      </c>
      <c r="E771" s="9" t="str">
        <f>VLOOKUP($A771,referencia!$A$2:$Z$640,9,0)</f>
        <v>Gustavo Valdés</v>
      </c>
      <c r="F771" s="9" t="str">
        <f>VLOOKUP($A771,referencia!$A$2:$Z$640,12,0)</f>
        <v>Encuentro por Corrientes</v>
      </c>
      <c r="G771" s="9" t="str">
        <f>VLOOKUP($A771,referencia!$A$2:$Z$640,11,0)</f>
        <v>Juan Carlos Alvarez</v>
      </c>
      <c r="H771" s="9" t="str">
        <f>VLOOKUP($A771,referencia!$A$2:$Z$640,21,0)</f>
        <v>M</v>
      </c>
      <c r="I771" s="9">
        <f>VLOOKUP($A771,referencia!$A$2:$Z$640,22,0)</f>
        <v>0</v>
      </c>
      <c r="J771" s="9" t="str">
        <f>VLOOKUP($A771,referencia!$A$2:$Z$640,23,0)</f>
        <v>Ministerio de Secretaría General</v>
      </c>
      <c r="K771" s="9">
        <f>VLOOKUP($A771,referencia!$A$2:$Z$640,24,0)</f>
        <v>1</v>
      </c>
    </row>
    <row r="772" spans="1:11" ht="15.75" customHeight="1">
      <c r="A772" t="s">
        <v>2712</v>
      </c>
      <c r="B772" s="9">
        <f>VLOOKUP($A772,referencia!$A$2:$Z$640,7,0)</f>
        <v>7</v>
      </c>
      <c r="C772" s="9" t="str">
        <f>VLOOKUP($A772,referencia!$A$2:$Z$640,8,0)</f>
        <v>Corrientes</v>
      </c>
      <c r="D772" s="9">
        <f>VLOOKUP($A772,referencia!$A$2:$Z$640,19,0)</f>
        <v>2020</v>
      </c>
      <c r="E772" s="9" t="str">
        <f>VLOOKUP($A772,referencia!$A$2:$Z$640,9,0)</f>
        <v>Gustavo Valdés</v>
      </c>
      <c r="F772" s="9" t="str">
        <f>VLOOKUP($A772,referencia!$A$2:$Z$640,12,0)</f>
        <v>Encuentro por Corrientes</v>
      </c>
      <c r="G772" s="9" t="str">
        <f>VLOOKUP($A772,referencia!$A$2:$Z$640,11,0)</f>
        <v>Carlos Vignolo</v>
      </c>
      <c r="H772" s="9" t="str">
        <f>VLOOKUP($A772,referencia!$A$2:$Z$640,21,0)</f>
        <v>M</v>
      </c>
      <c r="I772" s="9">
        <f>VLOOKUP($A772,referencia!$A$2:$Z$640,22,0)</f>
        <v>0</v>
      </c>
      <c r="J772" s="9" t="str">
        <f>VLOOKUP($A772,referencia!$A$2:$Z$640,23,0)</f>
        <v>Ministerio de Secretaría General</v>
      </c>
      <c r="K772" s="9">
        <f>VLOOKUP($A772,referencia!$A$2:$Z$640,24,0)</f>
        <v>0</v>
      </c>
    </row>
    <row r="773" spans="1:11" ht="15.75" customHeight="1">
      <c r="A773" t="s">
        <v>1131</v>
      </c>
      <c r="B773" s="9">
        <f>VLOOKUP($A773,referencia!$A$2:$Z$640,7,0)</f>
        <v>7</v>
      </c>
      <c r="C773" s="9" t="str">
        <f>VLOOKUP($A773,referencia!$A$2:$Z$640,8,0)</f>
        <v>Corrientes</v>
      </c>
      <c r="D773" s="9" t="str">
        <f>VLOOKUP($A773,referencia!$A$2:$Z$640,19,0)</f>
        <v>no</v>
      </c>
      <c r="E773" s="9" t="str">
        <f>VLOOKUP($A773,referencia!$A$2:$Z$640,9,0)</f>
        <v>Ricardo Colombi</v>
      </c>
      <c r="F773" s="9" t="str">
        <f>VLOOKUP($A773,referencia!$A$2:$Z$640,12,0)</f>
        <v>Encuentro por Corrientes</v>
      </c>
      <c r="G773" s="9" t="str">
        <f>VLOOKUP($A773,referencia!$A$2:$Z$640,11,0)</f>
        <v>Enrique Vaz Torres</v>
      </c>
      <c r="H773" s="9" t="str">
        <f>VLOOKUP($A773,referencia!$A$2:$Z$640,21,0)</f>
        <v>M</v>
      </c>
      <c r="I773" s="9">
        <f>VLOOKUP($A773,referencia!$A$2:$Z$640,22,0)</f>
        <v>0</v>
      </c>
      <c r="J773" s="9" t="str">
        <f>VLOOKUP($A773,referencia!$A$2:$Z$640,23,0)</f>
        <v>Ministerio de Hacienda</v>
      </c>
      <c r="K773" s="9">
        <f>VLOOKUP($A773,referencia!$A$2:$Z$640,24,0)</f>
        <v>0</v>
      </c>
    </row>
    <row r="774" spans="1:11" ht="15.75" customHeight="1">
      <c r="A774" t="s">
        <v>2713</v>
      </c>
      <c r="B774" s="9">
        <f>VLOOKUP($A774,referencia!$A$2:$Z$640,7,0)</f>
        <v>7</v>
      </c>
      <c r="C774" s="9" t="str">
        <f>VLOOKUP($A774,referencia!$A$2:$Z$640,8,0)</f>
        <v>Corrientes</v>
      </c>
      <c r="D774" s="9">
        <f>VLOOKUP($A774,referencia!$A$2:$Z$640,19,0)</f>
        <v>2020</v>
      </c>
      <c r="E774" s="9" t="str">
        <f>VLOOKUP($A774,referencia!$A$2:$Z$640,9,0)</f>
        <v>Gustavo Valdés</v>
      </c>
      <c r="F774" s="9" t="str">
        <f>VLOOKUP($A774,referencia!$A$2:$Z$640,12,0)</f>
        <v>Encuentro por Corrientes</v>
      </c>
      <c r="G774" s="9" t="str">
        <f>VLOOKUP($A774,referencia!$A$2:$Z$640,11,0)</f>
        <v>Marcelo Gustavo Rivas</v>
      </c>
      <c r="H774" s="9" t="str">
        <f>VLOOKUP($A774,referencia!$A$2:$Z$640,21,0)</f>
        <v>M</v>
      </c>
      <c r="I774" s="9">
        <f>VLOOKUP($A774,referencia!$A$2:$Z$640,22,0)</f>
        <v>0</v>
      </c>
      <c r="J774" s="9" t="str">
        <f>VLOOKUP($A774,referencia!$A$2:$Z$640,23,0)</f>
        <v>Ministerio de Hacienda y Finanzas</v>
      </c>
      <c r="K774" s="9">
        <f>VLOOKUP($A774,referencia!$A$2:$Z$640,24,0)</f>
        <v>0</v>
      </c>
    </row>
    <row r="775" spans="1:11" ht="15.75" customHeight="1">
      <c r="A775" t="s">
        <v>2714</v>
      </c>
      <c r="B775" s="9">
        <f>VLOOKUP($A775,referencia!$A$2:$Z$640,7,0)</f>
        <v>7</v>
      </c>
      <c r="C775" s="9" t="str">
        <f>VLOOKUP($A775,referencia!$A$2:$Z$640,8,0)</f>
        <v>Corrientes</v>
      </c>
      <c r="D775" s="9">
        <f>VLOOKUP($A775,referencia!$A$2:$Z$640,19,0)</f>
        <v>2020</v>
      </c>
      <c r="E775" s="9" t="str">
        <f>VLOOKUP($A775,referencia!$A$2:$Z$640,9,0)</f>
        <v>Gustavo Valdés</v>
      </c>
      <c r="F775" s="9" t="str">
        <f>VLOOKUP($A775,referencia!$A$2:$Z$640,12,0)</f>
        <v>Encuentro por Corrientes</v>
      </c>
      <c r="G775" s="9" t="str">
        <f>VLOOKUP($A775,referencia!$A$2:$Z$640,11,0)</f>
        <v>Susana Benítez</v>
      </c>
      <c r="H775" s="9" t="str">
        <f>VLOOKUP($A775,referencia!$A$2:$Z$640,21,0)</f>
        <v>F</v>
      </c>
      <c r="I775" s="9">
        <f>VLOOKUP($A775,referencia!$A$2:$Z$640,22,0)</f>
        <v>1</v>
      </c>
      <c r="J775" s="9" t="str">
        <f>VLOOKUP($A775,referencia!$A$2:$Z$640,23,0)</f>
        <v>Ministerio de Educación</v>
      </c>
      <c r="K775" s="9">
        <f>VLOOKUP($A775,referencia!$A$2:$Z$640,24,0)</f>
        <v>0</v>
      </c>
    </row>
    <row r="776" spans="1:11" ht="15.75" customHeight="1">
      <c r="A776" t="s">
        <v>2715</v>
      </c>
      <c r="B776" s="9">
        <f>VLOOKUP($A776,referencia!$A$2:$Z$640,7,0)</f>
        <v>7</v>
      </c>
      <c r="C776" s="9" t="str">
        <f>VLOOKUP($A776,referencia!$A$2:$Z$640,8,0)</f>
        <v>Corrientes</v>
      </c>
      <c r="D776" s="9">
        <f>VLOOKUP($A776,referencia!$A$2:$Z$640,19,0)</f>
        <v>2020</v>
      </c>
      <c r="E776" s="9" t="str">
        <f>VLOOKUP($A776,referencia!$A$2:$Z$640,9,0)</f>
        <v>Gustavo Valdés</v>
      </c>
      <c r="F776" s="9" t="str">
        <f>VLOOKUP($A776,referencia!$A$2:$Z$640,12,0)</f>
        <v>Encuentro por Corrientes</v>
      </c>
      <c r="G776" s="9" t="str">
        <f>VLOOKUP($A776,referencia!$A$2:$Z$640,11,0)</f>
        <v>Ricardo Cardozo</v>
      </c>
      <c r="H776" s="9" t="str">
        <f>VLOOKUP($A776,referencia!$A$2:$Z$640,21,0)</f>
        <v>M</v>
      </c>
      <c r="I776" s="9">
        <f>VLOOKUP($A776,referencia!$A$2:$Z$640,22,0)</f>
        <v>0</v>
      </c>
      <c r="J776" s="9" t="str">
        <f>VLOOKUP($A776,referencia!$A$2:$Z$640,23,0)</f>
        <v>Ministerio de Salud Pública</v>
      </c>
      <c r="K776" s="9">
        <f>VLOOKUP($A776,referencia!$A$2:$Z$640,24,0)</f>
        <v>0</v>
      </c>
    </row>
    <row r="777" spans="1:11" ht="15.75" customHeight="1">
      <c r="A777" t="s">
        <v>1132</v>
      </c>
      <c r="B777" s="9">
        <f>VLOOKUP($A777,referencia!$A$2:$Z$640,7,0)</f>
        <v>7</v>
      </c>
      <c r="C777" s="9" t="str">
        <f>VLOOKUP($A777,referencia!$A$2:$Z$640,8,0)</f>
        <v>Corrientes</v>
      </c>
      <c r="D777" s="9" t="str">
        <f>VLOOKUP($A777,referencia!$A$2:$Z$640,19,0)</f>
        <v>no</v>
      </c>
      <c r="E777" s="9" t="str">
        <f>VLOOKUP($A777,referencia!$A$2:$Z$640,9,0)</f>
        <v>Gustavo Valdés</v>
      </c>
      <c r="F777" s="9" t="str">
        <f>VLOOKUP($A777,referencia!$A$2:$Z$640,12,0)</f>
        <v>Encuentro por Corrientes</v>
      </c>
      <c r="G777" s="9" t="str">
        <f>VLOOKUP($A777,referencia!$A$2:$Z$640,11,0)</f>
        <v>Jorge Vara</v>
      </c>
      <c r="H777" s="9" t="str">
        <f>VLOOKUP($A777,referencia!$A$2:$Z$640,21,0)</f>
        <v>M</v>
      </c>
      <c r="I777" s="9">
        <f>VLOOKUP($A777,referencia!$A$2:$Z$640,22,0)</f>
        <v>0</v>
      </c>
      <c r="J777" s="9" t="str">
        <f>VLOOKUP($A777,referencia!$A$2:$Z$640,23,0)</f>
        <v>Ministerio de Producción</v>
      </c>
      <c r="K777" s="9">
        <f>VLOOKUP($A777,referencia!$A$2:$Z$640,24,0)</f>
        <v>1</v>
      </c>
    </row>
    <row r="778" spans="1:11" ht="15.75" customHeight="1">
      <c r="A778" t="s">
        <v>2716</v>
      </c>
      <c r="B778" s="9">
        <f>VLOOKUP($A778,referencia!$A$2:$Z$640,7,0)</f>
        <v>7</v>
      </c>
      <c r="C778" s="9" t="str">
        <f>VLOOKUP($A778,referencia!$A$2:$Z$640,8,0)</f>
        <v>Corrientes</v>
      </c>
      <c r="D778" s="9">
        <f>VLOOKUP($A778,referencia!$A$2:$Z$640,19,0)</f>
        <v>2020</v>
      </c>
      <c r="E778" s="9" t="str">
        <f>VLOOKUP($A778,referencia!$A$2:$Z$640,9,0)</f>
        <v>Gustavo Valdés</v>
      </c>
      <c r="F778" s="9" t="str">
        <f>VLOOKUP($A778,referencia!$A$2:$Z$640,12,0)</f>
        <v>Encuentro por Corrientes</v>
      </c>
      <c r="G778" s="9" t="str">
        <f>VLOOKUP($A778,referencia!$A$2:$Z$640,11,0)</f>
        <v>Claudio Anselmo</v>
      </c>
      <c r="H778" s="9" t="str">
        <f>VLOOKUP($A778,referencia!$A$2:$Z$640,21,0)</f>
        <v>M</v>
      </c>
      <c r="I778" s="9">
        <f>VLOOKUP($A778,referencia!$A$2:$Z$640,22,0)</f>
        <v>0</v>
      </c>
      <c r="J778" s="9" t="str">
        <f>VLOOKUP($A778,referencia!$A$2:$Z$640,23,0)</f>
        <v>Ministerio de Producción</v>
      </c>
      <c r="K778" s="9">
        <f>VLOOKUP($A778,referencia!$A$2:$Z$640,24,0)</f>
        <v>0</v>
      </c>
    </row>
    <row r="779" spans="1:11" ht="15.75" customHeight="1">
      <c r="A779" t="s">
        <v>2717</v>
      </c>
      <c r="B779" s="9">
        <f>VLOOKUP($A779,referencia!$A$2:$Z$640,7,0)</f>
        <v>7</v>
      </c>
      <c r="C779" s="9" t="str">
        <f>VLOOKUP($A779,referencia!$A$2:$Z$640,8,0)</f>
        <v>Corrientes</v>
      </c>
      <c r="D779" s="9">
        <f>VLOOKUP($A779,referencia!$A$2:$Z$640,19,0)</f>
        <v>2020</v>
      </c>
      <c r="E779" s="9" t="str">
        <f>VLOOKUP($A779,referencia!$A$2:$Z$640,9,0)</f>
        <v>Gustavo Valdés</v>
      </c>
      <c r="F779" s="9" t="str">
        <f>VLOOKUP($A779,referencia!$A$2:$Z$640,12,0)</f>
        <v>Encuentro por Corrientes</v>
      </c>
      <c r="G779" s="9" t="str">
        <f>VLOOKUP($A779,referencia!$A$2:$Z$640,11,0)</f>
        <v>Raúl Schiavi</v>
      </c>
      <c r="H779" s="9" t="str">
        <f>VLOOKUP($A779,referencia!$A$2:$Z$640,21,0)</f>
        <v>M</v>
      </c>
      <c r="I779" s="9">
        <f>VLOOKUP($A779,referencia!$A$2:$Z$640,22,0)</f>
        <v>0</v>
      </c>
      <c r="J779" s="9" t="str">
        <f>VLOOKUP($A779,referencia!$A$2:$Z$640,23,0)</f>
        <v>Ministerio de Industria, Trabajo y Comercio</v>
      </c>
      <c r="K779" s="9">
        <f>VLOOKUP($A779,referencia!$A$2:$Z$640,24,0)</f>
        <v>0</v>
      </c>
    </row>
    <row r="780" spans="1:11" ht="15.75" customHeight="1">
      <c r="A780" t="s">
        <v>2718</v>
      </c>
      <c r="B780" s="9">
        <f>VLOOKUP($A780,referencia!$A$2:$Z$640,7,0)</f>
        <v>7</v>
      </c>
      <c r="C780" s="9" t="str">
        <f>VLOOKUP($A780,referencia!$A$2:$Z$640,8,0)</f>
        <v>Corrientes</v>
      </c>
      <c r="D780" s="9">
        <f>VLOOKUP($A780,referencia!$A$2:$Z$640,19,0)</f>
        <v>2020</v>
      </c>
      <c r="E780" s="9" t="str">
        <f>VLOOKUP($A780,referencia!$A$2:$Z$640,9,0)</f>
        <v>Gustavo Valdés</v>
      </c>
      <c r="F780" s="9" t="str">
        <f>VLOOKUP($A780,referencia!$A$2:$Z$640,12,0)</f>
        <v>Encuentro por Corrientes</v>
      </c>
      <c r="G780" s="9" t="str">
        <f>VLOOKUP($A780,referencia!$A$2:$Z$640,11,0)</f>
        <v>Juan José López Desimoni</v>
      </c>
      <c r="H780" s="9" t="str">
        <f>VLOOKUP($A780,referencia!$A$2:$Z$640,21,0)</f>
        <v>M</v>
      </c>
      <c r="I780" s="9">
        <f>VLOOKUP($A780,referencia!$A$2:$Z$640,22,0)</f>
        <v>0</v>
      </c>
      <c r="J780" s="9" t="str">
        <f>VLOOKUP($A780,referencia!$A$2:$Z$640,23,0)</f>
        <v>Ministerio de Seguridad</v>
      </c>
      <c r="K780" s="9">
        <f>VLOOKUP($A780,referencia!$A$2:$Z$640,24,0)</f>
        <v>0</v>
      </c>
    </row>
    <row r="781" spans="1:11" ht="15.75" customHeight="1">
      <c r="A781" t="s">
        <v>1134</v>
      </c>
      <c r="B781" s="9">
        <f>VLOOKUP($A781,referencia!$A$2:$Z$640,7,0)</f>
        <v>7</v>
      </c>
      <c r="C781" s="9" t="str">
        <f>VLOOKUP($A781,referencia!$A$2:$Z$640,8,0)</f>
        <v>Corrientes</v>
      </c>
      <c r="D781" s="9" t="str">
        <f>VLOOKUP($A781,referencia!$A$2:$Z$640,19,0)</f>
        <v>no</v>
      </c>
      <c r="E781" s="9" t="str">
        <f>VLOOKUP($A781,referencia!$A$2:$Z$640,9,0)</f>
        <v>Gustavo Valdés</v>
      </c>
      <c r="F781" s="9" t="str">
        <f>VLOOKUP($A781,referencia!$A$2:$Z$640,12,0)</f>
        <v>Encuentro por Corrientes</v>
      </c>
      <c r="G781" s="9" t="str">
        <f>VLOOKUP($A781,referencia!$A$2:$Z$640,11,0)</f>
        <v>Bernardo Rodriguez</v>
      </c>
      <c r="H781" s="9" t="str">
        <f>VLOOKUP($A781,referencia!$A$2:$Z$640,21,0)</f>
        <v>M</v>
      </c>
      <c r="I781" s="9">
        <f>VLOOKUP($A781,referencia!$A$2:$Z$640,22,0)</f>
        <v>0</v>
      </c>
      <c r="J781" s="9" t="str">
        <f>VLOOKUP($A781,referencia!$A$2:$Z$640,23,0)</f>
        <v>Ministerio de Obras y Servicios Públicos</v>
      </c>
      <c r="K781" s="9">
        <f>VLOOKUP($A781,referencia!$A$2:$Z$640,24,0)</f>
        <v>1</v>
      </c>
    </row>
    <row r="782" spans="1:11" ht="15.75" customHeight="1">
      <c r="A782" t="s">
        <v>2719</v>
      </c>
      <c r="B782" s="9">
        <f>VLOOKUP($A782,referencia!$A$2:$Z$640,7,0)</f>
        <v>7</v>
      </c>
      <c r="C782" s="9" t="str">
        <f>VLOOKUP($A782,referencia!$A$2:$Z$640,8,0)</f>
        <v>Corrientes</v>
      </c>
      <c r="D782" s="9">
        <f>VLOOKUP($A782,referencia!$A$2:$Z$640,19,0)</f>
        <v>2020</v>
      </c>
      <c r="E782" s="9" t="str">
        <f>VLOOKUP($A782,referencia!$A$2:$Z$640,9,0)</f>
        <v>Gustavo Valdés</v>
      </c>
      <c r="F782" s="9" t="str">
        <f>VLOOKUP($A782,referencia!$A$2:$Z$640,12,0)</f>
        <v>Encuentro por Corrientes</v>
      </c>
      <c r="G782" s="9" t="str">
        <f>VLOOKUP($A782,referencia!$A$2:$Z$640,11,0)</f>
        <v>Claudio Polich</v>
      </c>
      <c r="H782" s="9" t="str">
        <f>VLOOKUP($A782,referencia!$A$2:$Z$640,21,0)</f>
        <v>M</v>
      </c>
      <c r="I782" s="9">
        <f>VLOOKUP($A782,referencia!$A$2:$Z$640,22,0)</f>
        <v>0</v>
      </c>
      <c r="J782" s="9" t="str">
        <f>VLOOKUP($A782,referencia!$A$2:$Z$640,23,0)</f>
        <v>Ministerio de Obras y Servicios Públicos</v>
      </c>
      <c r="K782" s="9">
        <f>VLOOKUP($A782,referencia!$A$2:$Z$640,24,0)</f>
        <v>0</v>
      </c>
    </row>
    <row r="783" spans="1:11" ht="15.75" customHeight="1">
      <c r="A783" t="s">
        <v>1136</v>
      </c>
      <c r="B783" s="9">
        <f>VLOOKUP($A783,referencia!$A$2:$Z$640,7,0)</f>
        <v>7</v>
      </c>
      <c r="C783" s="9" t="str">
        <f>VLOOKUP($A783,referencia!$A$2:$Z$640,8,0)</f>
        <v>Corrientes</v>
      </c>
      <c r="D783" s="9" t="str">
        <f>VLOOKUP($A783,referencia!$A$2:$Z$640,19,0)</f>
        <v>no</v>
      </c>
      <c r="E783" s="9" t="str">
        <f>VLOOKUP($A783,referencia!$A$2:$Z$640,9,0)</f>
        <v>Gustavo Valdés</v>
      </c>
      <c r="F783" s="9" t="str">
        <f>VLOOKUP($A783,referencia!$A$2:$Z$640,12,0)</f>
        <v>Encuentro por Corrientes</v>
      </c>
      <c r="G783" s="9" t="str">
        <f>VLOOKUP($A783,referencia!$A$2:$Z$640,11,0)</f>
        <v>Federico Mouliá</v>
      </c>
      <c r="H783" s="9" t="str">
        <f>VLOOKUP($A783,referencia!$A$2:$Z$640,21,0)</f>
        <v>M</v>
      </c>
      <c r="I783" s="9">
        <f>VLOOKUP($A783,referencia!$A$2:$Z$640,22,0)</f>
        <v>0</v>
      </c>
      <c r="J783" s="9" t="str">
        <f>VLOOKUP($A783,referencia!$A$2:$Z$640,23,0)</f>
        <v>Ministerio de Desarrollo Social</v>
      </c>
      <c r="K783" s="9">
        <f>VLOOKUP($A783,referencia!$A$2:$Z$640,24,0)</f>
        <v>1</v>
      </c>
    </row>
    <row r="784" spans="1:11" ht="15.75" customHeight="1">
      <c r="A784" t="s">
        <v>2720</v>
      </c>
      <c r="B784" s="9">
        <f>VLOOKUP($A784,referencia!$A$2:$Z$640,7,0)</f>
        <v>7</v>
      </c>
      <c r="C784" s="9" t="str">
        <f>VLOOKUP($A784,referencia!$A$2:$Z$640,8,0)</f>
        <v>Corrientes</v>
      </c>
      <c r="D784" s="9">
        <f>VLOOKUP($A784,referencia!$A$2:$Z$640,19,0)</f>
        <v>2020</v>
      </c>
      <c r="E784" s="9" t="str">
        <f>VLOOKUP($A784,referencia!$A$2:$Z$640,9,0)</f>
        <v>Gustavo Valdés</v>
      </c>
      <c r="F784" s="9" t="str">
        <f>VLOOKUP($A784,referencia!$A$2:$Z$640,12,0)</f>
        <v>Encuentro por Corrientes</v>
      </c>
      <c r="G784" s="9" t="str">
        <f>VLOOKUP($A784,referencia!$A$2:$Z$640,11,0)</f>
        <v>Adán Gaya</v>
      </c>
      <c r="H784" s="9" t="str">
        <f>VLOOKUP($A784,referencia!$A$2:$Z$640,21,0)</f>
        <v>M</v>
      </c>
      <c r="I784" s="9">
        <f>VLOOKUP($A784,referencia!$A$2:$Z$640,22,0)</f>
        <v>0</v>
      </c>
      <c r="J784" s="9" t="str">
        <f>VLOOKUP($A784,referencia!$A$2:$Z$640,23,0)</f>
        <v>Ministerio de Desarrollo Social</v>
      </c>
      <c r="K784" s="9">
        <f>VLOOKUP($A784,referencia!$A$2:$Z$640,24,0)</f>
        <v>0</v>
      </c>
    </row>
    <row r="785" spans="1:11" ht="15.75" customHeight="1">
      <c r="A785" t="s">
        <v>1138</v>
      </c>
      <c r="B785" s="9">
        <f>VLOOKUP($A785,referencia!$A$2:$Z$640,7,0)</f>
        <v>7</v>
      </c>
      <c r="C785" s="9" t="str">
        <f>VLOOKUP($A785,referencia!$A$2:$Z$640,8,0)</f>
        <v>Corrientes</v>
      </c>
      <c r="D785" s="9" t="str">
        <f>VLOOKUP($A785,referencia!$A$2:$Z$640,19,0)</f>
        <v>no</v>
      </c>
      <c r="E785" s="9" t="str">
        <f>VLOOKUP($A785,referencia!$A$2:$Z$640,9,0)</f>
        <v>Ricardo Colombi</v>
      </c>
      <c r="F785" s="9" t="str">
        <f>VLOOKUP($A785,referencia!$A$2:$Z$640,12,0)</f>
        <v>Encuentro por Corrientes</v>
      </c>
      <c r="G785" s="9" t="str">
        <f>VLOOKUP($A785,referencia!$A$2:$Z$640,11,0)</f>
        <v>Jorge Quintana</v>
      </c>
      <c r="H785" s="9" t="str">
        <f>VLOOKUP($A785,referencia!$A$2:$Z$640,21,0)</f>
        <v>M</v>
      </c>
      <c r="I785" s="9">
        <f>VLOOKUP($A785,referencia!$A$2:$Z$640,22,0)</f>
        <v>0</v>
      </c>
      <c r="J785" s="9" t="str">
        <f>VLOOKUP($A785,referencia!$A$2:$Z$640,23,0)</f>
        <v>Ministerio de Justicia</v>
      </c>
      <c r="K785" s="9">
        <f>VLOOKUP($A785,referencia!$A$2:$Z$640,24,0)</f>
        <v>0</v>
      </c>
    </row>
    <row r="786" spans="1:11" ht="15.75" customHeight="1">
      <c r="A786" t="s">
        <v>2721</v>
      </c>
      <c r="B786" s="9">
        <f>VLOOKUP($A786,referencia!$A$2:$Z$640,7,0)</f>
        <v>7</v>
      </c>
      <c r="C786" s="9" t="str">
        <f>VLOOKUP($A786,referencia!$A$2:$Z$640,8,0)</f>
        <v>Corrientes</v>
      </c>
      <c r="D786" s="9">
        <f>VLOOKUP($A786,referencia!$A$2:$Z$640,19,0)</f>
        <v>2020</v>
      </c>
      <c r="E786" s="9" t="str">
        <f>VLOOKUP($A786,referencia!$A$2:$Z$640,9,0)</f>
        <v>Gustavo Valdés</v>
      </c>
      <c r="F786" s="9" t="str">
        <f>VLOOKUP($A786,referencia!$A$2:$Z$640,12,0)</f>
        <v>Encuentro por Corrientes</v>
      </c>
      <c r="G786" s="9" t="str">
        <f>VLOOKUP($A786,referencia!$A$2:$Z$640,11,0)</f>
        <v>Buenaventura Duarte</v>
      </c>
      <c r="H786" s="9" t="str">
        <f>VLOOKUP($A786,referencia!$A$2:$Z$640,21,0)</f>
        <v>M</v>
      </c>
      <c r="I786" s="9">
        <f>VLOOKUP($A786,referencia!$A$2:$Z$640,22,0)</f>
        <v>0</v>
      </c>
      <c r="J786" s="9" t="str">
        <f>VLOOKUP($A786,referencia!$A$2:$Z$640,23,0)</f>
        <v>Ministerio de Justicia y Derechos Humanos</v>
      </c>
      <c r="K786" s="9">
        <f>VLOOKUP($A786,referencia!$A$2:$Z$640,24,0)</f>
        <v>0</v>
      </c>
    </row>
    <row r="787" spans="1:11" ht="15.75" customHeight="1">
      <c r="A787" t="s">
        <v>1140</v>
      </c>
      <c r="B787" s="9">
        <f>VLOOKUP($A787,referencia!$A$2:$Z$640,7,0)</f>
        <v>7</v>
      </c>
      <c r="C787" s="9" t="str">
        <f>VLOOKUP($A787,referencia!$A$2:$Z$640,8,0)</f>
        <v>Corrientes</v>
      </c>
      <c r="D787" s="9" t="str">
        <f>VLOOKUP($A787,referencia!$A$2:$Z$640,19,0)</f>
        <v>no</v>
      </c>
      <c r="E787" s="9" t="str">
        <f>VLOOKUP($A787,referencia!$A$2:$Z$640,9,0)</f>
        <v>Gustavo Valdés</v>
      </c>
      <c r="F787" s="9" t="str">
        <f>VLOOKUP($A787,referencia!$A$2:$Z$640,12,0)</f>
        <v>Encuentro por Corrientes</v>
      </c>
      <c r="G787" s="9" t="str">
        <f>VLOOKUP($A787,referencia!$A$2:$Z$640,11,0)</f>
        <v>Cristian Piris</v>
      </c>
      <c r="H787" s="9" t="str">
        <f>VLOOKUP($A787,referencia!$A$2:$Z$640,21,0)</f>
        <v>M</v>
      </c>
      <c r="I787" s="9">
        <f>VLOOKUP($A787,referencia!$A$2:$Z$640,22,0)</f>
        <v>0</v>
      </c>
      <c r="J787" s="9" t="str">
        <f>VLOOKUP($A787,referencia!$A$2:$Z$640,23,0)</f>
        <v>Ministerio de Turismo</v>
      </c>
      <c r="K787" s="9">
        <f>VLOOKUP($A787,referencia!$A$2:$Z$640,24,0)</f>
        <v>1</v>
      </c>
    </row>
    <row r="788" spans="1:11" ht="15.75" customHeight="1">
      <c r="A788" t="s">
        <v>2722</v>
      </c>
      <c r="B788" s="9">
        <f>VLOOKUP($A788,referencia!$A$2:$Z$640,7,0)</f>
        <v>7</v>
      </c>
      <c r="C788" s="9" t="str">
        <f>VLOOKUP($A788,referencia!$A$2:$Z$640,8,0)</f>
        <v>Corrientes</v>
      </c>
      <c r="D788" s="9">
        <f>VLOOKUP($A788,referencia!$A$2:$Z$640,19,0)</f>
        <v>2020</v>
      </c>
      <c r="E788" s="9" t="str">
        <f>VLOOKUP($A788,referencia!$A$2:$Z$640,9,0)</f>
        <v>Gustavo Valdés</v>
      </c>
      <c r="F788" s="9" t="str">
        <f>VLOOKUP($A788,referencia!$A$2:$Z$640,12,0)</f>
        <v>Encuentro por Corrientes</v>
      </c>
      <c r="G788" s="9" t="str">
        <f>VLOOKUP($A788,referencia!$A$2:$Z$640,11,0)</f>
        <v>Sebastían Slovayen</v>
      </c>
      <c r="H788" s="9" t="str">
        <f>VLOOKUP($A788,referencia!$A$2:$Z$640,21,0)</f>
        <v>M</v>
      </c>
      <c r="I788" s="9">
        <f>VLOOKUP($A788,referencia!$A$2:$Z$640,22,0)</f>
        <v>0</v>
      </c>
      <c r="J788" s="9" t="str">
        <f>VLOOKUP($A788,referencia!$A$2:$Z$640,23,0)</f>
        <v>Ministerio de Turismo</v>
      </c>
      <c r="K788" s="9">
        <f>VLOOKUP($A788,referencia!$A$2:$Z$640,24,0)</f>
        <v>0</v>
      </c>
    </row>
    <row r="789" spans="1:11" ht="15.75" customHeight="1">
      <c r="A789" t="s">
        <v>2723</v>
      </c>
      <c r="B789" s="9">
        <f>VLOOKUP($A789,referencia!$A$2:$Z$640,7,0)</f>
        <v>7</v>
      </c>
      <c r="C789" s="9" t="str">
        <f>VLOOKUP($A789,referencia!$A$2:$Z$640,8,0)</f>
        <v>Corrientes</v>
      </c>
      <c r="D789" s="9">
        <f>VLOOKUP($A789,referencia!$A$2:$Z$640,19,0)</f>
        <v>2020</v>
      </c>
      <c r="E789" s="9" t="str">
        <f>VLOOKUP($A789,referencia!$A$2:$Z$640,9,0)</f>
        <v>Gustavo Valdés</v>
      </c>
      <c r="F789" s="9" t="str">
        <f>VLOOKUP($A789,referencia!$A$2:$Z$640,12,0)</f>
        <v>Encuentro por Corrientes</v>
      </c>
      <c r="G789" s="9" t="str">
        <f>VLOOKUP($A789,referencia!$A$2:$Z$640,11,0)</f>
        <v>Gabriel Romero</v>
      </c>
      <c r="H789" s="9" t="str">
        <f>VLOOKUP($A789,referencia!$A$2:$Z$640,21,0)</f>
        <v>M</v>
      </c>
      <c r="I789" s="9">
        <f>VLOOKUP($A789,referencia!$A$2:$Z$640,22,0)</f>
        <v>0</v>
      </c>
      <c r="J789" s="9" t="str">
        <f>VLOOKUP($A789,referencia!$A$2:$Z$640,23,0)</f>
        <v>Ministerio de Cultura</v>
      </c>
      <c r="K789" s="9">
        <f>VLOOKUP($A789,referencia!$A$2:$Z$640,24,0)</f>
        <v>0</v>
      </c>
    </row>
    <row r="790" spans="1:11" ht="15.75" customHeight="1">
      <c r="A790" t="s">
        <v>1146</v>
      </c>
      <c r="B790" s="9">
        <f>VLOOKUP($A790,referencia!$F$2:$Z$640,2,0)</f>
        <v>8</v>
      </c>
      <c r="C790" s="9" t="str">
        <f>VLOOKUP($A790,referencia!$F$2:$Z$640,3,0)</f>
        <v>Entre Ríos</v>
      </c>
      <c r="D790" s="9">
        <f>VLOOKUP($A790,referencia!$F$2:$Z$640,9,0)</f>
        <v>2015</v>
      </c>
      <c r="E790" s="9" t="str">
        <f>VLOOKUP($A790,referencia!$F$2:$Z$640,4,0)</f>
        <v>Gustavo Bordet</v>
      </c>
      <c r="F790" s="9" t="str">
        <f>VLOOKUP($A790,referencia!$F$2:$Z$640,7,0)</f>
        <v>Frente para la Victoria</v>
      </c>
      <c r="G790" s="9" t="str">
        <f>VLOOKUP($A790,referencia!$F$2:$Z$640,6,0)</f>
        <v>Adrián Fuertes</v>
      </c>
      <c r="H790" s="9" t="str">
        <f>VLOOKUP($A790,referencia!$F$2:$Z$640,16,0)</f>
        <v>M</v>
      </c>
      <c r="I790" s="9">
        <f>VLOOKUP($A790,referencia!$F$2:$Z$640,17,0)</f>
        <v>0</v>
      </c>
      <c r="J790" s="9" t="str">
        <f>VLOOKUP($A790,referencia!$F$2:$Z$640,18,0)</f>
        <v>Ministerio de Turismo</v>
      </c>
      <c r="K790" s="9">
        <f>VLOOKUP($A790,referencia!$F$2:$Z$640,19,0)</f>
        <v>1</v>
      </c>
    </row>
    <row r="791" spans="1:11" ht="15.75" customHeight="1">
      <c r="A791" t="s">
        <v>1144</v>
      </c>
      <c r="B791" s="9">
        <f>VLOOKUP($A791,referencia!$F$2:$Z$640,2,0)</f>
        <v>8</v>
      </c>
      <c r="C791" s="9" t="str">
        <f>VLOOKUP($A791,referencia!$F$2:$Z$640,3,0)</f>
        <v>Entre Ríos</v>
      </c>
      <c r="D791" s="9">
        <f>VLOOKUP($A791,referencia!$F$2:$Z$640,9,0)</f>
        <v>2015</v>
      </c>
      <c r="E791" s="9" t="str">
        <f>VLOOKUP($A791,referencia!$F$2:$Z$640,4,0)</f>
        <v>Gustavo Bordet</v>
      </c>
      <c r="F791" s="9" t="str">
        <f>VLOOKUP($A791,referencia!$F$2:$Z$640,7,0)</f>
        <v>Frente para la Victoria</v>
      </c>
      <c r="G791" s="9" t="str">
        <f>VLOOKUP($A791,referencia!$F$2:$Z$640,6,0)</f>
        <v>Ariel de La Rosa</v>
      </c>
      <c r="H791" s="9" t="str">
        <f>VLOOKUP($A791,referencia!$F$2:$Z$640,16,0)</f>
        <v>M</v>
      </c>
      <c r="I791" s="9">
        <f>VLOOKUP($A791,referencia!$F$2:$Z$640,17,0)</f>
        <v>0</v>
      </c>
      <c r="J791" s="9" t="str">
        <f>VLOOKUP($A791,referencia!$F$2:$Z$640,18,0)</f>
        <v>Ministerio de Salud</v>
      </c>
      <c r="K791" s="9">
        <f>VLOOKUP($A791,referencia!$F$2:$Z$640,19,0)</f>
        <v>1</v>
      </c>
    </row>
    <row r="792" spans="1:11" ht="15.75" customHeight="1">
      <c r="A792" t="s">
        <v>1148</v>
      </c>
      <c r="B792" s="9">
        <f>VLOOKUP($A792,referencia!$F$2:$Z$640,2,0)</f>
        <v>8</v>
      </c>
      <c r="C792" s="9" t="str">
        <f>VLOOKUP($A792,referencia!$F$2:$Z$640,3,0)</f>
        <v>Entre Ríos</v>
      </c>
      <c r="D792" s="9">
        <f>VLOOKUP($A792,referencia!$F$2:$Z$640,9,0)</f>
        <v>2015</v>
      </c>
      <c r="E792" s="9" t="str">
        <f>VLOOKUP($A792,referencia!$F$2:$Z$640,4,0)</f>
        <v>Gustavo Bordet</v>
      </c>
      <c r="F792" s="9" t="str">
        <f>VLOOKUP($A792,referencia!$F$2:$Z$640,7,0)</f>
        <v>Frente para la Victoria</v>
      </c>
      <c r="G792" s="9" t="str">
        <f>VLOOKUP($A792,referencia!$F$2:$Z$640,6,0)</f>
        <v>Carlos Scheppens</v>
      </c>
      <c r="H792" s="9" t="str">
        <f>VLOOKUP($A792,referencia!$F$2:$Z$640,16,0)</f>
        <v>M</v>
      </c>
      <c r="I792" s="9">
        <f>VLOOKUP($A792,referencia!$F$2:$Z$640,17,0)</f>
        <v>0</v>
      </c>
      <c r="J792" s="9" t="str">
        <f>VLOOKUP($A792,referencia!$F$2:$Z$640,18,0)</f>
        <v>Ministerio de Producción</v>
      </c>
      <c r="K792" s="9">
        <f>VLOOKUP($A792,referencia!$F$2:$Z$640,19,0)</f>
        <v>1</v>
      </c>
    </row>
    <row r="793" spans="1:11" ht="15.75" customHeight="1">
      <c r="A793" t="s">
        <v>1145</v>
      </c>
      <c r="B793" s="9">
        <f>VLOOKUP($A793,referencia!$F$2:$Z$640,2,0)</f>
        <v>8</v>
      </c>
      <c r="C793" s="9" t="str">
        <f>VLOOKUP($A793,referencia!$F$2:$Z$640,3,0)</f>
        <v>Entre Ríos</v>
      </c>
      <c r="D793" s="9">
        <f>VLOOKUP($A793,referencia!$F$2:$Z$640,9,0)</f>
        <v>2015</v>
      </c>
      <c r="E793" s="9" t="str">
        <f>VLOOKUP($A793,referencia!$F$2:$Z$640,4,0)</f>
        <v>Gustavo Bordet</v>
      </c>
      <c r="F793" s="9" t="str">
        <f>VLOOKUP($A793,referencia!$F$2:$Z$640,7,0)</f>
        <v>Frente para la Victoria</v>
      </c>
      <c r="G793" s="9" t="str">
        <f>VLOOKUP($A793,referencia!$F$2:$Z$640,6,0)</f>
        <v>Hugo Ballay</v>
      </c>
      <c r="H793" s="9" t="str">
        <f>VLOOKUP($A793,referencia!$F$2:$Z$640,16,0)</f>
        <v>M</v>
      </c>
      <c r="I793" s="9">
        <f>VLOOKUP($A793,referencia!$F$2:$Z$640,17,0)</f>
        <v>0</v>
      </c>
      <c r="J793" s="9" t="str">
        <f>VLOOKUP($A793,referencia!$F$2:$Z$640,18,0)</f>
        <v>Ministerio de Economía</v>
      </c>
      <c r="K793" s="9">
        <f>VLOOKUP($A793,referencia!$F$2:$Z$640,19,0)</f>
        <v>0</v>
      </c>
    </row>
    <row r="794" spans="1:11" ht="15.75" customHeight="1">
      <c r="A794" t="s">
        <v>1143</v>
      </c>
      <c r="B794" s="9">
        <f>VLOOKUP($A794,referencia!$F$2:$Z$640,2,0)</f>
        <v>8</v>
      </c>
      <c r="C794" s="9" t="str">
        <f>VLOOKUP($A794,referencia!$F$2:$Z$640,3,0)</f>
        <v>Entre Ríos</v>
      </c>
      <c r="D794" s="9">
        <f>VLOOKUP($A794,referencia!$F$2:$Z$640,9,0)</f>
        <v>2015</v>
      </c>
      <c r="E794" s="9" t="str">
        <f>VLOOKUP($A794,referencia!$F$2:$Z$640,4,0)</f>
        <v>Gustavo Bordet</v>
      </c>
      <c r="F794" s="9" t="str">
        <f>VLOOKUP($A794,referencia!$F$2:$Z$640,7,0)</f>
        <v>Frente para la Victoria</v>
      </c>
      <c r="G794" s="9" t="str">
        <f>VLOOKUP($A794,referencia!$F$2:$Z$640,6,0)</f>
        <v>Laura Stratta</v>
      </c>
      <c r="H794" s="9" t="str">
        <f>VLOOKUP($A794,referencia!$F$2:$Z$640,16,0)</f>
        <v>F</v>
      </c>
      <c r="I794" s="9">
        <f>VLOOKUP($A794,referencia!$F$2:$Z$640,17,0)</f>
        <v>1</v>
      </c>
      <c r="J794" s="9" t="str">
        <f>VLOOKUP($A794,referencia!$F$2:$Z$640,18,0)</f>
        <v>Ministerio de Desarrollo Social</v>
      </c>
      <c r="K794" s="9">
        <f>VLOOKUP($A794,referencia!$F$2:$Z$640,19,0)</f>
        <v>0</v>
      </c>
    </row>
    <row r="795" spans="1:11" ht="15.75" customHeight="1">
      <c r="A795" t="s">
        <v>1147</v>
      </c>
      <c r="B795" s="9">
        <f>VLOOKUP($A795,referencia!$F$2:$Z$640,2,0)</f>
        <v>8</v>
      </c>
      <c r="C795" s="9" t="str">
        <f>VLOOKUP($A795,referencia!$F$2:$Z$640,3,0)</f>
        <v>Entre Ríos</v>
      </c>
      <c r="D795" s="9">
        <f>VLOOKUP($A795,referencia!$F$2:$Z$640,9,0)</f>
        <v>2015</v>
      </c>
      <c r="E795" s="9" t="str">
        <f>VLOOKUP($A795,referencia!$F$2:$Z$640,4,0)</f>
        <v>Gustavo Bordet</v>
      </c>
      <c r="F795" s="9" t="str">
        <f>VLOOKUP($A795,referencia!$F$2:$Z$640,7,0)</f>
        <v>Frente para la Victoria</v>
      </c>
      <c r="G795" s="9" t="str">
        <f>VLOOKUP($A795,referencia!$F$2:$Z$640,6,0)</f>
        <v>Luis Benedetto</v>
      </c>
      <c r="H795" s="9" t="str">
        <f>VLOOKUP($A795,referencia!$F$2:$Z$640,16,0)</f>
        <v>M</v>
      </c>
      <c r="I795" s="9">
        <f>VLOOKUP($A795,referencia!$F$2:$Z$640,17,0)</f>
        <v>0</v>
      </c>
      <c r="J795" s="9" t="str">
        <f>VLOOKUP($A795,referencia!$F$2:$Z$640,18,0)</f>
        <v>Ministerio de Infraestructura</v>
      </c>
      <c r="K795" s="9">
        <f>VLOOKUP($A795,referencia!$F$2:$Z$640,19,0)</f>
        <v>0</v>
      </c>
    </row>
    <row r="796" spans="1:11" ht="15.75" customHeight="1">
      <c r="A796" t="s">
        <v>1142</v>
      </c>
      <c r="B796" s="9">
        <f>VLOOKUP($A796,referencia!$F$2:$Z$640,2,0)</f>
        <v>8</v>
      </c>
      <c r="C796" s="9" t="str">
        <f>VLOOKUP($A796,referencia!$F$2:$Z$640,3,0)</f>
        <v>Entre Ríos</v>
      </c>
      <c r="D796" s="9">
        <f>VLOOKUP($A796,referencia!$F$2:$Z$640,9,0)</f>
        <v>2015</v>
      </c>
      <c r="E796" s="9" t="str">
        <f>VLOOKUP($A796,referencia!$F$2:$Z$640,4,0)</f>
        <v>Gustavo Bordet</v>
      </c>
      <c r="F796" s="9" t="str">
        <f>VLOOKUP($A796,referencia!$F$2:$Z$640,7,0)</f>
        <v>Frente para la Victoria</v>
      </c>
      <c r="G796" s="9" t="str">
        <f>VLOOKUP($A796,referencia!$F$2:$Z$640,6,0)</f>
        <v>Mauro Urribarri</v>
      </c>
      <c r="H796" s="9" t="str">
        <f>VLOOKUP($A796,referencia!$F$2:$Z$640,16,0)</f>
        <v>M</v>
      </c>
      <c r="I796" s="9">
        <f>VLOOKUP($A796,referencia!$F$2:$Z$640,17,0)</f>
        <v>0</v>
      </c>
      <c r="J796" s="9" t="str">
        <f>VLOOKUP($A796,referencia!$F$2:$Z$640,18,0)</f>
        <v>Ministerio de Gobierno</v>
      </c>
      <c r="K796" s="9">
        <f>VLOOKUP($A796,referencia!$F$2:$Z$640,19,0)</f>
        <v>1</v>
      </c>
    </row>
    <row r="797" spans="1:11" ht="15.75" customHeight="1">
      <c r="A797" t="s">
        <v>1619</v>
      </c>
      <c r="B797" s="9">
        <f>VLOOKUP($A797,referencia!$E$2:$Z$640,3,0)</f>
        <v>8</v>
      </c>
      <c r="C797" s="9" t="str">
        <f>VLOOKUP($A797,referencia!$E$2:$Z$640,4,0)</f>
        <v>Entre Ríos</v>
      </c>
      <c r="D797" s="9">
        <f>VLOOKUP($A797,referencia!$E$2:$Z$640,11,0)</f>
        <v>2016</v>
      </c>
      <c r="E797" s="9" t="str">
        <f>VLOOKUP($A797,referencia!$E$2:$Z$640,5,0)</f>
        <v>Gustavo Bordet</v>
      </c>
      <c r="F797" s="9" t="str">
        <f>VLOOKUP($A797,referencia!$E$2:$Z$640,8,0)</f>
        <v>Frente para la Victoria</v>
      </c>
      <c r="G797" s="9" t="str">
        <f>VLOOKUP($A797,referencia!$E$2:$Z$640,7,0)</f>
        <v>Mauro Urribarri</v>
      </c>
      <c r="H797" s="9" t="str">
        <f>VLOOKUP($A797,referencia!$E$2:$Z$640,17,0)</f>
        <v>M</v>
      </c>
      <c r="I797" s="9">
        <f>VLOOKUP($A797,referencia!$E$2:$Z$640,18,0)</f>
        <v>0</v>
      </c>
      <c r="J797" s="9" t="str">
        <f>VLOOKUP($A797,referencia!$E$2:$Z$640,19,0)</f>
        <v>Ministerio de Gobierno</v>
      </c>
      <c r="K797" s="9">
        <f>VLOOKUP($A797,referencia!$E$2:$Z$640,20,0)</f>
        <v>1</v>
      </c>
    </row>
    <row r="798" spans="1:11" ht="15.75" customHeight="1">
      <c r="A798" t="s">
        <v>1620</v>
      </c>
      <c r="B798" s="9">
        <f>VLOOKUP($A798,referencia!$E$2:$Z$640,3,0)</f>
        <v>8</v>
      </c>
      <c r="C798" s="9" t="str">
        <f>VLOOKUP($A798,referencia!$E$2:$Z$640,4,0)</f>
        <v>Entre Ríos</v>
      </c>
      <c r="D798" s="9">
        <f>VLOOKUP($A798,referencia!$E$2:$Z$640,11,0)</f>
        <v>2016</v>
      </c>
      <c r="E798" s="9" t="str">
        <f>VLOOKUP($A798,referencia!$E$2:$Z$640,5,0)</f>
        <v>Gustavo Bordet</v>
      </c>
      <c r="F798" s="9" t="str">
        <f>VLOOKUP($A798,referencia!$E$2:$Z$640,8,0)</f>
        <v>Frente para la Victoria</v>
      </c>
      <c r="G798" s="9" t="str">
        <f>VLOOKUP($A798,referencia!$E$2:$Z$640,7,0)</f>
        <v>Laura Stratta</v>
      </c>
      <c r="H798" s="9" t="str">
        <f>VLOOKUP($A798,referencia!$E$2:$Z$640,17,0)</f>
        <v>F</v>
      </c>
      <c r="I798" s="9">
        <f>VLOOKUP($A798,referencia!$E$2:$Z$640,18,0)</f>
        <v>1</v>
      </c>
      <c r="J798" s="9" t="str">
        <f>VLOOKUP($A798,referencia!$E$2:$Z$640,19,0)</f>
        <v>Ministerio de Desarrollo Social</v>
      </c>
      <c r="K798" s="9">
        <f>VLOOKUP($A798,referencia!$E$2:$Z$640,20,0)</f>
        <v>0</v>
      </c>
    </row>
    <row r="799" spans="1:11" ht="15.75" customHeight="1">
      <c r="A799" t="s">
        <v>1621</v>
      </c>
      <c r="B799" s="9">
        <f>VLOOKUP($A799,referencia!$E$2:$Z$640,3,0)</f>
        <v>8</v>
      </c>
      <c r="C799" s="9" t="str">
        <f>VLOOKUP($A799,referencia!$E$2:$Z$640,4,0)</f>
        <v>Entre Ríos</v>
      </c>
      <c r="D799" s="9">
        <f>VLOOKUP($A799,referencia!$E$2:$Z$640,11,0)</f>
        <v>2016</v>
      </c>
      <c r="E799" s="9" t="str">
        <f>VLOOKUP($A799,referencia!$E$2:$Z$640,5,0)</f>
        <v>Gustavo Bordet</v>
      </c>
      <c r="F799" s="9" t="str">
        <f>VLOOKUP($A799,referencia!$E$2:$Z$640,8,0)</f>
        <v>Frente para la Victoria</v>
      </c>
      <c r="G799" s="9" t="str">
        <f>VLOOKUP($A799,referencia!$E$2:$Z$640,7,0)</f>
        <v>Ariel de La Rosa</v>
      </c>
      <c r="H799" s="9" t="str">
        <f>VLOOKUP($A799,referencia!$E$2:$Z$640,17,0)</f>
        <v>M</v>
      </c>
      <c r="I799" s="9">
        <f>VLOOKUP($A799,referencia!$E$2:$Z$640,18,0)</f>
        <v>0</v>
      </c>
      <c r="J799" s="9" t="str">
        <f>VLOOKUP($A799,referencia!$E$2:$Z$640,19,0)</f>
        <v>Ministerio de Salud</v>
      </c>
      <c r="K799" s="9">
        <f>VLOOKUP($A799,referencia!$E$2:$Z$640,20,0)</f>
        <v>1</v>
      </c>
    </row>
    <row r="800" spans="1:11" ht="15.75" customHeight="1">
      <c r="A800" t="s">
        <v>1622</v>
      </c>
      <c r="B800" s="9">
        <f>VLOOKUP($A800,referencia!$E$2:$Z$640,3,0)</f>
        <v>8</v>
      </c>
      <c r="C800" s="9" t="str">
        <f>VLOOKUP($A800,referencia!$E$2:$Z$640,4,0)</f>
        <v>Entre Ríos</v>
      </c>
      <c r="D800" s="9">
        <f>VLOOKUP($A800,referencia!$E$2:$Z$640,11,0)</f>
        <v>2016</v>
      </c>
      <c r="E800" s="9" t="str">
        <f>VLOOKUP($A800,referencia!$E$2:$Z$640,5,0)</f>
        <v>Gustavo Bordet</v>
      </c>
      <c r="F800" s="9" t="str">
        <f>VLOOKUP($A800,referencia!$E$2:$Z$640,8,0)</f>
        <v>Frente para la Victoria</v>
      </c>
      <c r="G800" s="9" t="str">
        <f>VLOOKUP($A800,referencia!$E$2:$Z$640,7,0)</f>
        <v>Hugo Ballay</v>
      </c>
      <c r="H800" s="9" t="str">
        <f>VLOOKUP($A800,referencia!$E$2:$Z$640,17,0)</f>
        <v>M</v>
      </c>
      <c r="I800" s="9">
        <f>VLOOKUP($A800,referencia!$E$2:$Z$640,18,0)</f>
        <v>0</v>
      </c>
      <c r="J800" s="9" t="str">
        <f>VLOOKUP($A800,referencia!$E$2:$Z$640,19,0)</f>
        <v>Ministerio de Economía</v>
      </c>
      <c r="K800" s="9">
        <f>VLOOKUP($A800,referencia!$E$2:$Z$640,20,0)</f>
        <v>0</v>
      </c>
    </row>
    <row r="801" spans="1:11" ht="15.75" customHeight="1">
      <c r="A801" t="s">
        <v>1623</v>
      </c>
      <c r="B801" s="9">
        <f>VLOOKUP($A801,referencia!$E$2:$Z$640,3,0)</f>
        <v>8</v>
      </c>
      <c r="C801" s="9" t="str">
        <f>VLOOKUP($A801,referencia!$E$2:$Z$640,4,0)</f>
        <v>Entre Ríos</v>
      </c>
      <c r="D801" s="9">
        <f>VLOOKUP($A801,referencia!$E$2:$Z$640,11,0)</f>
        <v>2016</v>
      </c>
      <c r="E801" s="9" t="str">
        <f>VLOOKUP($A801,referencia!$E$2:$Z$640,5,0)</f>
        <v>Gustavo Bordet</v>
      </c>
      <c r="F801" s="9" t="str">
        <f>VLOOKUP($A801,referencia!$E$2:$Z$640,8,0)</f>
        <v>Frente para la Victoria</v>
      </c>
      <c r="G801" s="9" t="str">
        <f>VLOOKUP($A801,referencia!$E$2:$Z$640,7,0)</f>
        <v>Adrián Fuertes</v>
      </c>
      <c r="H801" s="9" t="str">
        <f>VLOOKUP($A801,referencia!$E$2:$Z$640,17,0)</f>
        <v>M</v>
      </c>
      <c r="I801" s="9">
        <f>VLOOKUP($A801,referencia!$E$2:$Z$640,18,0)</f>
        <v>0</v>
      </c>
      <c r="J801" s="9" t="str">
        <f>VLOOKUP($A801,referencia!$E$2:$Z$640,19,0)</f>
        <v>Ministerio de Turismo</v>
      </c>
      <c r="K801" s="9">
        <f>VLOOKUP($A801,referencia!$E$2:$Z$640,20,0)</f>
        <v>1</v>
      </c>
    </row>
    <row r="802" spans="1:11" ht="15.75" customHeight="1">
      <c r="A802" t="s">
        <v>1624</v>
      </c>
      <c r="B802" s="9">
        <f>VLOOKUP($A802,referencia!$E$2:$Z$640,3,0)</f>
        <v>8</v>
      </c>
      <c r="C802" s="9" t="str">
        <f>VLOOKUP($A802,referencia!$E$2:$Z$640,4,0)</f>
        <v>Entre Ríos</v>
      </c>
      <c r="D802" s="9">
        <f>VLOOKUP($A802,referencia!$E$2:$Z$640,11,0)</f>
        <v>2016</v>
      </c>
      <c r="E802" s="9" t="str">
        <f>VLOOKUP($A802,referencia!$E$2:$Z$640,5,0)</f>
        <v>Gustavo Bordet</v>
      </c>
      <c r="F802" s="9" t="str">
        <f>VLOOKUP($A802,referencia!$E$2:$Z$640,8,0)</f>
        <v>Frente para la Victoria</v>
      </c>
      <c r="G802" s="9" t="str">
        <f>VLOOKUP($A802,referencia!$E$2:$Z$640,7,0)</f>
        <v>Luis Benedetto</v>
      </c>
      <c r="H802" s="9" t="str">
        <f>VLOOKUP($A802,referencia!$E$2:$Z$640,17,0)</f>
        <v>M</v>
      </c>
      <c r="I802" s="9">
        <f>VLOOKUP($A802,referencia!$E$2:$Z$640,18,0)</f>
        <v>0</v>
      </c>
      <c r="J802" s="9" t="str">
        <f>VLOOKUP($A802,referencia!$E$2:$Z$640,19,0)</f>
        <v>Ministerio de Infraestructura</v>
      </c>
      <c r="K802" s="9">
        <f>VLOOKUP($A802,referencia!$E$2:$Z$640,20,0)</f>
        <v>0</v>
      </c>
    </row>
    <row r="803" spans="1:11" ht="15.75" customHeight="1">
      <c r="A803" t="s">
        <v>1625</v>
      </c>
      <c r="B803" s="9">
        <f>VLOOKUP($A803,referencia!$E$2:$Z$640,3,0)</f>
        <v>8</v>
      </c>
      <c r="C803" s="9" t="str">
        <f>VLOOKUP($A803,referencia!$E$2:$Z$640,4,0)</f>
        <v>Entre Ríos</v>
      </c>
      <c r="D803" s="9">
        <f>VLOOKUP($A803,referencia!$E$2:$Z$640,11,0)</f>
        <v>2016</v>
      </c>
      <c r="E803" s="9" t="str">
        <f>VLOOKUP($A803,referencia!$E$2:$Z$640,5,0)</f>
        <v>Gustavo Bordet</v>
      </c>
      <c r="F803" s="9" t="str">
        <f>VLOOKUP($A803,referencia!$E$2:$Z$640,8,0)</f>
        <v>Frente para la Victoria</v>
      </c>
      <c r="G803" s="9" t="str">
        <f>VLOOKUP($A803,referencia!$E$2:$Z$640,7,0)</f>
        <v>Carlos Scheppens</v>
      </c>
      <c r="H803" s="9" t="str">
        <f>VLOOKUP($A803,referencia!$E$2:$Z$640,17,0)</f>
        <v>M</v>
      </c>
      <c r="I803" s="9">
        <f>VLOOKUP($A803,referencia!$E$2:$Z$640,18,0)</f>
        <v>0</v>
      </c>
      <c r="J803" s="9" t="str">
        <f>VLOOKUP($A803,referencia!$E$2:$Z$640,19,0)</f>
        <v>Ministerio de Producción</v>
      </c>
      <c r="K803" s="9">
        <f>VLOOKUP($A803,referencia!$E$2:$Z$640,20,0)</f>
        <v>1</v>
      </c>
    </row>
    <row r="804" spans="1:11" ht="15.75" customHeight="1">
      <c r="A804" t="s">
        <v>1894</v>
      </c>
      <c r="B804" s="9">
        <f>VLOOKUP($A804,referencia!$D$2:$Z$640,4,0)</f>
        <v>8</v>
      </c>
      <c r="C804" s="9" t="str">
        <f>VLOOKUP($A804,referencia!$D$2:$Z$640,5,0)</f>
        <v>Entre Ríos</v>
      </c>
      <c r="D804" s="9">
        <f>VLOOKUP($A804,referencia!$D$2:$Z$640,13,0)</f>
        <v>2017</v>
      </c>
      <c r="E804" s="9" t="str">
        <f>VLOOKUP($A804,referencia!$D$2:$Z$640,6,0)</f>
        <v>Gustavo Bordet</v>
      </c>
      <c r="F804" s="9" t="str">
        <f>VLOOKUP($A804,referencia!$D$2:$Z$640,9,0)</f>
        <v>Frente para la Victoria</v>
      </c>
      <c r="G804" s="9" t="str">
        <f>VLOOKUP($A804,referencia!$D$2:$Z$640,8,0)</f>
        <v>Mauro Urribarri</v>
      </c>
      <c r="H804" s="9" t="str">
        <f>VLOOKUP($A804,referencia!$D$2:$Z$640,18,0)</f>
        <v>M</v>
      </c>
      <c r="I804" s="9">
        <f>VLOOKUP($A804,referencia!$D$2:$Z$640,19,0)</f>
        <v>0</v>
      </c>
      <c r="J804" s="9" t="str">
        <f>VLOOKUP($A804,referencia!$D$2:$Z$640,20,0)</f>
        <v>Ministerio de Gobierno</v>
      </c>
      <c r="K804" s="9">
        <f>VLOOKUP($A804,referencia!$D$2:$Z$640,21,0)</f>
        <v>1</v>
      </c>
    </row>
    <row r="805" spans="1:11" ht="15.75" customHeight="1">
      <c r="A805" t="s">
        <v>1895</v>
      </c>
      <c r="B805" s="9">
        <f>VLOOKUP($A805,referencia!$D$2:$Z$640,4,0)</f>
        <v>8</v>
      </c>
      <c r="C805" s="9" t="str">
        <f>VLOOKUP($A805,referencia!$D$2:$Z$640,5,0)</f>
        <v>Entre Ríos</v>
      </c>
      <c r="D805" s="9">
        <f>VLOOKUP($A805,referencia!$D$2:$Z$640,13,0)</f>
        <v>2017</v>
      </c>
      <c r="E805" s="9" t="str">
        <f>VLOOKUP($A805,referencia!$D$2:$Z$640,6,0)</f>
        <v>Gustavo Bordet</v>
      </c>
      <c r="F805" s="9" t="str">
        <f>VLOOKUP($A805,referencia!$D$2:$Z$640,9,0)</f>
        <v>Frente para la Victoria</v>
      </c>
      <c r="G805" s="9" t="str">
        <f>VLOOKUP($A805,referencia!$D$2:$Z$640,8,0)</f>
        <v>Laura Stratta</v>
      </c>
      <c r="H805" s="9" t="str">
        <f>VLOOKUP($A805,referencia!$D$2:$Z$640,18,0)</f>
        <v>F</v>
      </c>
      <c r="I805" s="9">
        <f>VLOOKUP($A805,referencia!$D$2:$Z$640,19,0)</f>
        <v>1</v>
      </c>
      <c r="J805" s="9" t="str">
        <f>VLOOKUP($A805,referencia!$D$2:$Z$640,20,0)</f>
        <v>Ministerio de Desarrollo Social</v>
      </c>
      <c r="K805" s="9">
        <f>VLOOKUP($A805,referencia!$D$2:$Z$640,21,0)</f>
        <v>0</v>
      </c>
    </row>
    <row r="806" spans="1:11" ht="15.75" customHeight="1">
      <c r="A806" t="s">
        <v>1896</v>
      </c>
      <c r="B806" s="9">
        <f>VLOOKUP($A806,referencia!$D$2:$Z$640,4,0)</f>
        <v>8</v>
      </c>
      <c r="C806" s="9" t="str">
        <f>VLOOKUP($A806,referencia!$D$2:$Z$640,5,0)</f>
        <v>Entre Ríos</v>
      </c>
      <c r="D806" s="9">
        <f>VLOOKUP($A806,referencia!$D$2:$Z$640,13,0)</f>
        <v>2017</v>
      </c>
      <c r="E806" s="9" t="str">
        <f>VLOOKUP($A806,referencia!$D$2:$Z$640,6,0)</f>
        <v>Gustavo Bordet</v>
      </c>
      <c r="F806" s="9" t="str">
        <f>VLOOKUP($A806,referencia!$D$2:$Z$640,9,0)</f>
        <v>Frente para la Victoria</v>
      </c>
      <c r="G806" s="9" t="str">
        <f>VLOOKUP($A806,referencia!$D$2:$Z$640,8,0)</f>
        <v>Ariel de La Rosa</v>
      </c>
      <c r="H806" s="9" t="str">
        <f>VLOOKUP($A806,referencia!$D$2:$Z$640,18,0)</f>
        <v>M</v>
      </c>
      <c r="I806" s="9">
        <f>VLOOKUP($A806,referencia!$D$2:$Z$640,19,0)</f>
        <v>0</v>
      </c>
      <c r="J806" s="9" t="str">
        <f>VLOOKUP($A806,referencia!$D$2:$Z$640,20,0)</f>
        <v>Ministerio de Salud</v>
      </c>
      <c r="K806" s="9">
        <f>VLOOKUP($A806,referencia!$D$2:$Z$640,21,0)</f>
        <v>1</v>
      </c>
    </row>
    <row r="807" spans="1:11" ht="15.75" customHeight="1">
      <c r="A807" t="s">
        <v>1897</v>
      </c>
      <c r="B807" s="9">
        <f>VLOOKUP($A807,referencia!$D$2:$Z$640,4,0)</f>
        <v>8</v>
      </c>
      <c r="C807" s="9" t="str">
        <f>VLOOKUP($A807,referencia!$D$2:$Z$640,5,0)</f>
        <v>Entre Ríos</v>
      </c>
      <c r="D807" s="9">
        <f>VLOOKUP($A807,referencia!$D$2:$Z$640,13,0)</f>
        <v>2017</v>
      </c>
      <c r="E807" s="9" t="str">
        <f>VLOOKUP($A807,referencia!$D$2:$Z$640,6,0)</f>
        <v>Gustavo Bordet</v>
      </c>
      <c r="F807" s="9" t="str">
        <f>VLOOKUP($A807,referencia!$D$2:$Z$640,9,0)</f>
        <v>Frente para la Victoria</v>
      </c>
      <c r="G807" s="9" t="str">
        <f>VLOOKUP($A807,referencia!$D$2:$Z$640,8,0)</f>
        <v>Hugo Ballay</v>
      </c>
      <c r="H807" s="9" t="str">
        <f>VLOOKUP($A807,referencia!$D$2:$Z$640,18,0)</f>
        <v>M</v>
      </c>
      <c r="I807" s="9">
        <f>VLOOKUP($A807,referencia!$D$2:$Z$640,19,0)</f>
        <v>0</v>
      </c>
      <c r="J807" s="9" t="str">
        <f>VLOOKUP($A807,referencia!$D$2:$Z$640,20,0)</f>
        <v>Ministerio de Economía</v>
      </c>
      <c r="K807" s="9">
        <f>VLOOKUP($A807,referencia!$D$2:$Z$640,21,0)</f>
        <v>0</v>
      </c>
    </row>
    <row r="808" spans="1:11" ht="15.75" customHeight="1">
      <c r="A808" t="s">
        <v>1898</v>
      </c>
      <c r="B808" s="9">
        <f>VLOOKUP($A808,referencia!$D$2:$Z$640,4,0)</f>
        <v>8</v>
      </c>
      <c r="C808" s="9" t="str">
        <f>VLOOKUP($A808,referencia!$D$2:$Z$640,5,0)</f>
        <v>Entre Ríos</v>
      </c>
      <c r="D808" s="9">
        <f>VLOOKUP($A808,referencia!$D$2:$Z$640,13,0)</f>
        <v>2017</v>
      </c>
      <c r="E808" s="9" t="str">
        <f>VLOOKUP($A808,referencia!$D$2:$Z$640,6,0)</f>
        <v>Gustavo Bordet</v>
      </c>
      <c r="F808" s="9" t="str">
        <f>VLOOKUP($A808,referencia!$D$2:$Z$640,9,0)</f>
        <v>Frente para la Victoria</v>
      </c>
      <c r="G808" s="9" t="str">
        <f>VLOOKUP($A808,referencia!$D$2:$Z$640,8,0)</f>
        <v>Adrián Fuertes</v>
      </c>
      <c r="H808" s="9" t="str">
        <f>VLOOKUP($A808,referencia!$D$2:$Z$640,18,0)</f>
        <v>M</v>
      </c>
      <c r="I808" s="9">
        <f>VLOOKUP($A808,referencia!$D$2:$Z$640,19,0)</f>
        <v>0</v>
      </c>
      <c r="J808" s="9" t="str">
        <f>VLOOKUP($A808,referencia!$D$2:$Z$640,20,0)</f>
        <v>Ministerio de Turismo</v>
      </c>
      <c r="K808" s="9">
        <f>VLOOKUP($A808,referencia!$D$2:$Z$640,21,0)</f>
        <v>1</v>
      </c>
    </row>
    <row r="809" spans="1:11" ht="15.75" customHeight="1">
      <c r="A809" t="s">
        <v>1899</v>
      </c>
      <c r="B809" s="9">
        <f>VLOOKUP($A809,referencia!$D$2:$Z$640,4,0)</f>
        <v>8</v>
      </c>
      <c r="C809" s="9" t="str">
        <f>VLOOKUP($A809,referencia!$D$2:$Z$640,5,0)</f>
        <v>Entre Ríos</v>
      </c>
      <c r="D809" s="9">
        <f>VLOOKUP($A809,referencia!$D$2:$Z$640,13,0)</f>
        <v>2017</v>
      </c>
      <c r="E809" s="9" t="str">
        <f>VLOOKUP($A809,referencia!$D$2:$Z$640,6,0)</f>
        <v>Gustavo Bordet</v>
      </c>
      <c r="F809" s="9" t="str">
        <f>VLOOKUP($A809,referencia!$D$2:$Z$640,9,0)</f>
        <v>Frente para la Victoria</v>
      </c>
      <c r="G809" s="9" t="str">
        <f>VLOOKUP($A809,referencia!$D$2:$Z$640,8,0)</f>
        <v>Luis Benedetto</v>
      </c>
      <c r="H809" s="9" t="str">
        <f>VLOOKUP($A809,referencia!$D$2:$Z$640,18,0)</f>
        <v>M</v>
      </c>
      <c r="I809" s="9">
        <f>VLOOKUP($A809,referencia!$D$2:$Z$640,19,0)</f>
        <v>0</v>
      </c>
      <c r="J809" s="9" t="str">
        <f>VLOOKUP($A809,referencia!$D$2:$Z$640,20,0)</f>
        <v>Ministerio de Infraestructura</v>
      </c>
      <c r="K809" s="9">
        <f>VLOOKUP($A809,referencia!$D$2:$Z$640,21,0)</f>
        <v>0</v>
      </c>
    </row>
    <row r="810" spans="1:11" ht="15.75" customHeight="1">
      <c r="A810" t="s">
        <v>1900</v>
      </c>
      <c r="B810" s="9">
        <f>VLOOKUP($A810,referencia!$D$2:$Z$640,4,0)</f>
        <v>8</v>
      </c>
      <c r="C810" s="9" t="str">
        <f>VLOOKUP($A810,referencia!$D$2:$Z$640,5,0)</f>
        <v>Entre Ríos</v>
      </c>
      <c r="D810" s="9">
        <f>VLOOKUP($A810,referencia!$D$2:$Z$640,13,0)</f>
        <v>2017</v>
      </c>
      <c r="E810" s="9" t="str">
        <f>VLOOKUP($A810,referencia!$D$2:$Z$640,6,0)</f>
        <v>Gustavo Bordet</v>
      </c>
      <c r="F810" s="9" t="str">
        <f>VLOOKUP($A810,referencia!$D$2:$Z$640,9,0)</f>
        <v>Frente para la Victoria</v>
      </c>
      <c r="G810" s="9" t="str">
        <f>VLOOKUP($A810,referencia!$D$2:$Z$640,8,0)</f>
        <v>Carlos Scheppens</v>
      </c>
      <c r="H810" s="9" t="str">
        <f>VLOOKUP($A810,referencia!$D$2:$Z$640,18,0)</f>
        <v>M</v>
      </c>
      <c r="I810" s="9">
        <f>VLOOKUP($A810,referencia!$D$2:$Z$640,19,0)</f>
        <v>0</v>
      </c>
      <c r="J810" s="9" t="str">
        <f>VLOOKUP($A810,referencia!$D$2:$Z$640,20,0)</f>
        <v>Ministerio de Producción</v>
      </c>
      <c r="K810" s="9">
        <f>VLOOKUP($A810,referencia!$D$2:$Z$640,21,0)</f>
        <v>1</v>
      </c>
    </row>
    <row r="811" spans="1:11" ht="15.75" customHeight="1">
      <c r="A811" t="s">
        <v>1901</v>
      </c>
      <c r="B811" s="9">
        <f>VLOOKUP($A811,referencia!$D$2:$Z$640,4,0)</f>
        <v>8</v>
      </c>
      <c r="C811" s="9" t="str">
        <f>VLOOKUP($A811,referencia!$D$2:$Z$640,5,0)</f>
        <v>Entre Ríos</v>
      </c>
      <c r="D811" s="9">
        <f>VLOOKUP($A811,referencia!$D$2:$Z$640,13,0)</f>
        <v>2017</v>
      </c>
      <c r="E811" s="9" t="str">
        <f>VLOOKUP($A811,referencia!$D$2:$Z$640,6,0)</f>
        <v>Gustavo Bordet</v>
      </c>
      <c r="F811" s="9" t="str">
        <f>VLOOKUP($A811,referencia!$D$2:$Z$640,9,0)</f>
        <v>Frente para la Victoria</v>
      </c>
      <c r="G811" s="9" t="str">
        <f>VLOOKUP($A811,referencia!$D$2:$Z$640,8,0)</f>
        <v>Rosario Margarita Romero</v>
      </c>
      <c r="H811" s="9" t="str">
        <f>VLOOKUP($A811,referencia!$D$2:$Z$640,18,0)</f>
        <v>F</v>
      </c>
      <c r="I811" s="9">
        <f>VLOOKUP($A811,referencia!$D$2:$Z$640,19,0)</f>
        <v>1</v>
      </c>
      <c r="J811" s="9" t="str">
        <f>VLOOKUP($A811,referencia!$D$2:$Z$640,20,0)</f>
        <v>Ministerio de Gobierno</v>
      </c>
      <c r="K811" s="9">
        <f>VLOOKUP($A811,referencia!$D$2:$Z$640,21,0)</f>
        <v>0</v>
      </c>
    </row>
    <row r="812" spans="1:11" ht="15.75" customHeight="1">
      <c r="A812" t="s">
        <v>1902</v>
      </c>
      <c r="B812" s="9">
        <f>VLOOKUP($A812,referencia!$D$2:$Z$640,4,0)</f>
        <v>8</v>
      </c>
      <c r="C812" s="9" t="str">
        <f>VLOOKUP($A812,referencia!$D$2:$Z$640,5,0)</f>
        <v>Entre Ríos</v>
      </c>
      <c r="D812" s="9">
        <f>VLOOKUP($A812,referencia!$D$2:$Z$640,13,0)</f>
        <v>2017</v>
      </c>
      <c r="E812" s="9" t="str">
        <f>VLOOKUP($A812,referencia!$D$2:$Z$640,6,0)</f>
        <v>Gustavo Bordet</v>
      </c>
      <c r="F812" s="9" t="str">
        <f>VLOOKUP($A812,referencia!$D$2:$Z$640,9,0)</f>
        <v>Frente para la Victoria</v>
      </c>
      <c r="G812" s="9" t="str">
        <f>VLOOKUP($A812,referencia!$D$2:$Z$640,8,0)</f>
        <v>Sonia Velázquez</v>
      </c>
      <c r="H812" s="9" t="str">
        <f>VLOOKUP($A812,referencia!$D$2:$Z$640,18,0)</f>
        <v>F</v>
      </c>
      <c r="I812" s="9">
        <f>VLOOKUP($A812,referencia!$D$2:$Z$640,19,0)</f>
        <v>1</v>
      </c>
      <c r="J812" s="9" t="str">
        <f>VLOOKUP($A812,referencia!$D$2:$Z$640,20,0)</f>
        <v>Ministerio de Salud</v>
      </c>
      <c r="K812" s="9">
        <f>VLOOKUP($A812,referencia!$D$2:$Z$640,21,0)</f>
        <v>0</v>
      </c>
    </row>
    <row r="813" spans="1:11" ht="15.75" customHeight="1">
      <c r="A813" t="s">
        <v>1903</v>
      </c>
      <c r="B813" s="9">
        <f>VLOOKUP($A813,referencia!$D$2:$Z$640,4,0)</f>
        <v>8</v>
      </c>
      <c r="C813" s="9" t="str">
        <f>VLOOKUP($A813,referencia!$D$2:$Z$640,5,0)</f>
        <v>Entre Ríos</v>
      </c>
      <c r="D813" s="9">
        <f>VLOOKUP($A813,referencia!$D$2:$Z$640,13,0)</f>
        <v>2017</v>
      </c>
      <c r="E813" s="9" t="str">
        <f>VLOOKUP($A813,referencia!$D$2:$Z$640,6,0)</f>
        <v>Gustavo Bordet</v>
      </c>
      <c r="F813" s="9" t="str">
        <f>VLOOKUP($A813,referencia!$D$2:$Z$640,9,0)</f>
        <v>Frente para la Victoria</v>
      </c>
      <c r="G813" s="9" t="str">
        <f>VLOOKUP($A813,referencia!$D$2:$Z$640,8,0)</f>
        <v>Álvaro Gabás</v>
      </c>
      <c r="H813" s="9" t="str">
        <f>VLOOKUP($A813,referencia!$D$2:$Z$640,18,0)</f>
        <v>M</v>
      </c>
      <c r="I813" s="9">
        <f>VLOOKUP($A813,referencia!$D$2:$Z$640,19,0)</f>
        <v>0</v>
      </c>
      <c r="J813" s="9" t="str">
        <f>VLOOKUP($A813,referencia!$D$2:$Z$640,20,0)</f>
        <v>Ministerio de Producción</v>
      </c>
      <c r="K813" s="9">
        <f>VLOOKUP($A813,referencia!$D$2:$Z$640,21,0)</f>
        <v>0</v>
      </c>
    </row>
    <row r="814" spans="1:11" ht="15.75" customHeight="1">
      <c r="A814" t="s">
        <v>2194</v>
      </c>
      <c r="B814" s="9">
        <f>VLOOKUP($A814,referencia!$C$2:$Z$640,5,0)</f>
        <v>8</v>
      </c>
      <c r="C814" s="9" t="str">
        <f>VLOOKUP($A814,referencia!$C$2:$Z$640,6,0)</f>
        <v>Entre Ríos</v>
      </c>
      <c r="D814" s="9">
        <f>VLOOKUP($A814,referencia!$C$2:$Z$640,15,0)</f>
        <v>2018</v>
      </c>
      <c r="E814" s="9" t="str">
        <f>VLOOKUP($A814,referencia!$C$2:$Z$640,7,0)</f>
        <v>Gustavo Bordet</v>
      </c>
      <c r="F814" s="9" t="str">
        <f>VLOOKUP($A814,referencia!$C$2:$Z$640,10,0)</f>
        <v>Frente para la Victoria</v>
      </c>
      <c r="G814" s="9" t="str">
        <f>VLOOKUP($A814,referencia!$C$2:$Z$640,9,0)</f>
        <v>Laura Stratta</v>
      </c>
      <c r="H814" s="9" t="str">
        <f>VLOOKUP($A814,referencia!$C$2:$Z$640,19,0)</f>
        <v>F</v>
      </c>
      <c r="I814" s="9">
        <f>VLOOKUP($A814,referencia!$C$2:$Z$640,20,0)</f>
        <v>1</v>
      </c>
      <c r="J814" s="9" t="str">
        <f>VLOOKUP($A814,referencia!$C$2:$Z$640,21,0)</f>
        <v>Ministerio de Desarrollo Social</v>
      </c>
      <c r="K814" s="9">
        <f>VLOOKUP($A814,referencia!$C$2:$Z$640,22,0)</f>
        <v>0</v>
      </c>
    </row>
    <row r="815" spans="1:11" ht="15.75" customHeight="1">
      <c r="A815" t="s">
        <v>2196</v>
      </c>
      <c r="B815" s="9">
        <f>VLOOKUP($A815,referencia!$C$2:$Z$640,5,0)</f>
        <v>8</v>
      </c>
      <c r="C815" s="9" t="str">
        <f>VLOOKUP($A815,referencia!$C$2:$Z$640,6,0)</f>
        <v>Entre Ríos</v>
      </c>
      <c r="D815" s="9">
        <f>VLOOKUP($A815,referencia!$C$2:$Z$640,15,0)</f>
        <v>2018</v>
      </c>
      <c r="E815" s="9" t="str">
        <f>VLOOKUP($A815,referencia!$C$2:$Z$640,7,0)</f>
        <v>Gustavo Bordet</v>
      </c>
      <c r="F815" s="9" t="str">
        <f>VLOOKUP($A815,referencia!$C$2:$Z$640,10,0)</f>
        <v>Frente para la Victoria</v>
      </c>
      <c r="G815" s="9" t="str">
        <f>VLOOKUP($A815,referencia!$C$2:$Z$640,9,0)</f>
        <v>Hugo Ballay</v>
      </c>
      <c r="H815" s="9" t="str">
        <f>VLOOKUP($A815,referencia!$C$2:$Z$640,19,0)</f>
        <v>M</v>
      </c>
      <c r="I815" s="9">
        <f>VLOOKUP($A815,referencia!$C$2:$Z$640,20,0)</f>
        <v>0</v>
      </c>
      <c r="J815" s="9" t="str">
        <f>VLOOKUP($A815,referencia!$C$2:$Z$640,21,0)</f>
        <v>Ministerio de Economía</v>
      </c>
      <c r="K815" s="9">
        <f>VLOOKUP($A815,referencia!$C$2:$Z$640,22,0)</f>
        <v>0</v>
      </c>
    </row>
    <row r="816" spans="1:11" ht="15.75" customHeight="1">
      <c r="A816" t="s">
        <v>2198</v>
      </c>
      <c r="B816" s="9">
        <f>VLOOKUP($A816,referencia!$C$2:$Z$640,5,0)</f>
        <v>8</v>
      </c>
      <c r="C816" s="9" t="str">
        <f>VLOOKUP($A816,referencia!$C$2:$Z$640,6,0)</f>
        <v>Entre Ríos</v>
      </c>
      <c r="D816" s="9">
        <f>VLOOKUP($A816,referencia!$C$2:$Z$640,15,0)</f>
        <v>2018</v>
      </c>
      <c r="E816" s="9" t="str">
        <f>VLOOKUP($A816,referencia!$C$2:$Z$640,7,0)</f>
        <v>Gustavo Bordet</v>
      </c>
      <c r="F816" s="9" t="str">
        <f>VLOOKUP($A816,referencia!$C$2:$Z$640,10,0)</f>
        <v>Frente para la Victoria</v>
      </c>
      <c r="G816" s="9" t="str">
        <f>VLOOKUP($A816,referencia!$C$2:$Z$640,9,0)</f>
        <v>Luis Benedetto</v>
      </c>
      <c r="H816" s="9" t="str">
        <f>VLOOKUP($A816,referencia!$C$2:$Z$640,19,0)</f>
        <v>M</v>
      </c>
      <c r="I816" s="9">
        <f>VLOOKUP($A816,referencia!$C$2:$Z$640,20,0)</f>
        <v>0</v>
      </c>
      <c r="J816" s="9" t="str">
        <f>VLOOKUP($A816,referencia!$C$2:$Z$640,21,0)</f>
        <v>Ministerio de Infraestructura</v>
      </c>
      <c r="K816" s="9">
        <f>VLOOKUP($A816,referencia!$C$2:$Z$640,22,0)</f>
        <v>0</v>
      </c>
    </row>
    <row r="817" spans="1:11" ht="15.75" customHeight="1">
      <c r="A817" t="s">
        <v>2200</v>
      </c>
      <c r="B817" s="9">
        <f>VLOOKUP($A817,referencia!$C$2:$Z$640,5,0)</f>
        <v>8</v>
      </c>
      <c r="C817" s="9" t="str">
        <f>VLOOKUP($A817,referencia!$C$2:$Z$640,6,0)</f>
        <v>Entre Ríos</v>
      </c>
      <c r="D817" s="9">
        <f>VLOOKUP($A817,referencia!$C$2:$Z$640,15,0)</f>
        <v>2018</v>
      </c>
      <c r="E817" s="9" t="str">
        <f>VLOOKUP($A817,referencia!$C$2:$Z$640,7,0)</f>
        <v>Gustavo Bordet</v>
      </c>
      <c r="F817" s="9" t="str">
        <f>VLOOKUP($A817,referencia!$C$2:$Z$640,10,0)</f>
        <v>Frente para la Victoria</v>
      </c>
      <c r="G817" s="9" t="str">
        <f>VLOOKUP($A817,referencia!$C$2:$Z$640,9,0)</f>
        <v>Rosario Margarita Romero</v>
      </c>
      <c r="H817" s="9" t="str">
        <f>VLOOKUP($A817,referencia!$C$2:$Z$640,19,0)</f>
        <v>F</v>
      </c>
      <c r="I817" s="9">
        <f>VLOOKUP($A817,referencia!$C$2:$Z$640,20,0)</f>
        <v>1</v>
      </c>
      <c r="J817" s="9" t="str">
        <f>VLOOKUP($A817,referencia!$C$2:$Z$640,21,0)</f>
        <v>Ministerio de Gobierno</v>
      </c>
      <c r="K817" s="9">
        <f>VLOOKUP($A817,referencia!$C$2:$Z$640,22,0)</f>
        <v>0</v>
      </c>
    </row>
    <row r="818" spans="1:11" ht="15.75" customHeight="1">
      <c r="A818" t="s">
        <v>2201</v>
      </c>
      <c r="B818" s="9">
        <f>VLOOKUP($A818,referencia!$C$2:$Z$640,5,0)</f>
        <v>8</v>
      </c>
      <c r="C818" s="9" t="str">
        <f>VLOOKUP($A818,referencia!$C$2:$Z$640,6,0)</f>
        <v>Entre Ríos</v>
      </c>
      <c r="D818" s="9">
        <f>VLOOKUP($A818,referencia!$C$2:$Z$640,15,0)</f>
        <v>2018</v>
      </c>
      <c r="E818" s="9" t="str">
        <f>VLOOKUP($A818,referencia!$C$2:$Z$640,7,0)</f>
        <v>Gustavo Bordet</v>
      </c>
      <c r="F818" s="9" t="str">
        <f>VLOOKUP($A818,referencia!$C$2:$Z$640,10,0)</f>
        <v>Frente para la Victoria</v>
      </c>
      <c r="G818" s="9" t="str">
        <f>VLOOKUP($A818,referencia!$C$2:$Z$640,9,0)</f>
        <v>Sonia Velázquez</v>
      </c>
      <c r="H818" s="9" t="str">
        <f>VLOOKUP($A818,referencia!$C$2:$Z$640,19,0)</f>
        <v>F</v>
      </c>
      <c r="I818" s="9">
        <f>VLOOKUP($A818,referencia!$C$2:$Z$640,20,0)</f>
        <v>1</v>
      </c>
      <c r="J818" s="9" t="str">
        <f>VLOOKUP($A818,referencia!$C$2:$Z$640,21,0)</f>
        <v>Ministerio de Salud</v>
      </c>
      <c r="K818" s="9">
        <f>VLOOKUP($A818,referencia!$C$2:$Z$640,22,0)</f>
        <v>0</v>
      </c>
    </row>
    <row r="819" spans="1:11" ht="15.75" customHeight="1">
      <c r="A819" t="s">
        <v>2202</v>
      </c>
      <c r="B819" s="9">
        <f>VLOOKUP($A819,referencia!$C$2:$Z$640,5,0)</f>
        <v>8</v>
      </c>
      <c r="C819" s="9" t="str">
        <f>VLOOKUP($A819,referencia!$C$2:$Z$640,6,0)</f>
        <v>Entre Ríos</v>
      </c>
      <c r="D819" s="9">
        <f>VLOOKUP($A819,referencia!$C$2:$Z$640,15,0)</f>
        <v>2018</v>
      </c>
      <c r="E819" s="9" t="str">
        <f>VLOOKUP($A819,referencia!$C$2:$Z$640,7,0)</f>
        <v>Gustavo Bordet</v>
      </c>
      <c r="F819" s="9" t="str">
        <f>VLOOKUP($A819,referencia!$C$2:$Z$640,10,0)</f>
        <v>Frente para la Victoria</v>
      </c>
      <c r="G819" s="9" t="str">
        <f>VLOOKUP($A819,referencia!$C$2:$Z$640,9,0)</f>
        <v>Álvaro Gabás</v>
      </c>
      <c r="H819" s="9" t="str">
        <f>VLOOKUP($A819,referencia!$C$2:$Z$640,19,0)</f>
        <v>M</v>
      </c>
      <c r="I819" s="9">
        <f>VLOOKUP($A819,referencia!$C$2:$Z$640,20,0)</f>
        <v>0</v>
      </c>
      <c r="J819" s="9" t="str">
        <f>VLOOKUP($A819,referencia!$C$2:$Z$640,21,0)</f>
        <v>Ministerio de Producción</v>
      </c>
      <c r="K819" s="9">
        <f>VLOOKUP($A819,referencia!$C$2:$Z$640,22,0)</f>
        <v>0</v>
      </c>
    </row>
    <row r="820" spans="1:11" ht="15.75" customHeight="1">
      <c r="A820" t="s">
        <v>2474</v>
      </c>
      <c r="B820" s="9">
        <f>VLOOKUP($A820,referencia!$B$2:$Z$640,6,0)</f>
        <v>8</v>
      </c>
      <c r="C820" s="9" t="str">
        <f>VLOOKUP($A820,referencia!$B$2:$Z$640,7,0)</f>
        <v>Entre Ríos</v>
      </c>
      <c r="D820" s="9">
        <f>VLOOKUP($A820,referencia!$B$2:$Z$640,17,0)</f>
        <v>2019</v>
      </c>
      <c r="E820" s="9" t="str">
        <f>VLOOKUP($A820,referencia!$B$2:$Z$640,8,0)</f>
        <v>Gustavo Bordet</v>
      </c>
      <c r="F820" s="9" t="str">
        <f>VLOOKUP($A820,referencia!$B$2:$Z$640,11,0)</f>
        <v>Frente para la Victoria</v>
      </c>
      <c r="G820" s="9" t="str">
        <f>VLOOKUP($A820,referencia!$B$2:$Z$640,10,0)</f>
        <v>Laura Stratta</v>
      </c>
      <c r="H820" s="9" t="str">
        <f>VLOOKUP($A820,referencia!$B$2:$Z$640,20,0)</f>
        <v>F</v>
      </c>
      <c r="I820" s="9">
        <f>VLOOKUP($A820,referencia!$B$2:$Z$640,21,0)</f>
        <v>1</v>
      </c>
      <c r="J820" s="9" t="str">
        <f>VLOOKUP($A820,referencia!$B$2:$Z$640,22,0)</f>
        <v>Ministerio de Desarrollo Social</v>
      </c>
      <c r="K820" s="9">
        <f>VLOOKUP($A820,referencia!$B$2:$Z$640,23,0)</f>
        <v>0</v>
      </c>
    </row>
    <row r="821" spans="1:11" ht="15.75" customHeight="1">
      <c r="A821" t="s">
        <v>2475</v>
      </c>
      <c r="B821" s="9">
        <f>VLOOKUP($A821,referencia!$B$2:$Z$640,6,0)</f>
        <v>8</v>
      </c>
      <c r="C821" s="9" t="str">
        <f>VLOOKUP($A821,referencia!$B$2:$Z$640,7,0)</f>
        <v>Entre Ríos</v>
      </c>
      <c r="D821" s="9">
        <f>VLOOKUP($A821,referencia!$B$2:$Z$640,17,0)</f>
        <v>2019</v>
      </c>
      <c r="E821" s="9" t="str">
        <f>VLOOKUP($A821,referencia!$B$2:$Z$640,8,0)</f>
        <v>Gustavo Bordet</v>
      </c>
      <c r="F821" s="9" t="str">
        <f>VLOOKUP($A821,referencia!$B$2:$Z$640,11,0)</f>
        <v>Frente para la Victoria</v>
      </c>
      <c r="G821" s="9" t="str">
        <f>VLOOKUP($A821,referencia!$B$2:$Z$640,10,0)</f>
        <v>Hugo Ballay</v>
      </c>
      <c r="H821" s="9" t="str">
        <f>VLOOKUP($A821,referencia!$B$2:$Z$640,20,0)</f>
        <v>M</v>
      </c>
      <c r="I821" s="9">
        <f>VLOOKUP($A821,referencia!$B$2:$Z$640,21,0)</f>
        <v>0</v>
      </c>
      <c r="J821" s="9" t="str">
        <f>VLOOKUP($A821,referencia!$B$2:$Z$640,22,0)</f>
        <v>Ministerio de Economía</v>
      </c>
      <c r="K821" s="9">
        <f>VLOOKUP($A821,referencia!$B$2:$Z$640,23,0)</f>
        <v>0</v>
      </c>
    </row>
    <row r="822" spans="1:11" ht="15.75" customHeight="1">
      <c r="A822" t="s">
        <v>2476</v>
      </c>
      <c r="B822" s="9">
        <f>VLOOKUP($A822,referencia!$B$2:$Z$640,6,0)</f>
        <v>8</v>
      </c>
      <c r="C822" s="9" t="str">
        <f>VLOOKUP($A822,referencia!$B$2:$Z$640,7,0)</f>
        <v>Entre Ríos</v>
      </c>
      <c r="D822" s="9">
        <f>VLOOKUP($A822,referencia!$B$2:$Z$640,17,0)</f>
        <v>2019</v>
      </c>
      <c r="E822" s="9" t="str">
        <f>VLOOKUP($A822,referencia!$B$2:$Z$640,8,0)</f>
        <v>Gustavo Bordet</v>
      </c>
      <c r="F822" s="9" t="str">
        <f>VLOOKUP($A822,referencia!$B$2:$Z$640,11,0)</f>
        <v>Frente para la Victoria</v>
      </c>
      <c r="G822" s="9" t="str">
        <f>VLOOKUP($A822,referencia!$B$2:$Z$640,10,0)</f>
        <v>Luis Benedetto</v>
      </c>
      <c r="H822" s="9" t="str">
        <f>VLOOKUP($A822,referencia!$B$2:$Z$640,20,0)</f>
        <v>M</v>
      </c>
      <c r="I822" s="9">
        <f>VLOOKUP($A822,referencia!$B$2:$Z$640,21,0)</f>
        <v>0</v>
      </c>
      <c r="J822" s="9" t="str">
        <f>VLOOKUP($A822,referencia!$B$2:$Z$640,22,0)</f>
        <v>Ministerio de Infraestructura</v>
      </c>
      <c r="K822" s="9">
        <f>VLOOKUP($A822,referencia!$B$2:$Z$640,23,0)</f>
        <v>0</v>
      </c>
    </row>
    <row r="823" spans="1:11" ht="15.75" customHeight="1">
      <c r="A823" t="s">
        <v>2477</v>
      </c>
      <c r="B823" s="9">
        <f>VLOOKUP($A823,referencia!$B$2:$Z$640,6,0)</f>
        <v>8</v>
      </c>
      <c r="C823" s="9" t="str">
        <f>VLOOKUP($A823,referencia!$B$2:$Z$640,7,0)</f>
        <v>Entre Ríos</v>
      </c>
      <c r="D823" s="9">
        <f>VLOOKUP($A823,referencia!$B$2:$Z$640,17,0)</f>
        <v>2019</v>
      </c>
      <c r="E823" s="9" t="str">
        <f>VLOOKUP($A823,referencia!$B$2:$Z$640,8,0)</f>
        <v>Gustavo Bordet</v>
      </c>
      <c r="F823" s="9" t="str">
        <f>VLOOKUP($A823,referencia!$B$2:$Z$640,11,0)</f>
        <v>Frente para la Victoria</v>
      </c>
      <c r="G823" s="9" t="str">
        <f>VLOOKUP($A823,referencia!$B$2:$Z$640,10,0)</f>
        <v>Rosario Margarita Romero</v>
      </c>
      <c r="H823" s="9" t="str">
        <f>VLOOKUP($A823,referencia!$B$2:$Z$640,20,0)</f>
        <v>F</v>
      </c>
      <c r="I823" s="9">
        <f>VLOOKUP($A823,referencia!$B$2:$Z$640,21,0)</f>
        <v>1</v>
      </c>
      <c r="J823" s="9" t="str">
        <f>VLOOKUP($A823,referencia!$B$2:$Z$640,22,0)</f>
        <v>Ministerio de Gobierno</v>
      </c>
      <c r="K823" s="9">
        <f>VLOOKUP($A823,referencia!$B$2:$Z$640,23,0)</f>
        <v>0</v>
      </c>
    </row>
    <row r="824" spans="1:11" ht="15.75" customHeight="1">
      <c r="A824" t="s">
        <v>2478</v>
      </c>
      <c r="B824" s="9">
        <f>VLOOKUP($A824,referencia!$B$2:$Z$640,6,0)</f>
        <v>8</v>
      </c>
      <c r="C824" s="9" t="str">
        <f>VLOOKUP($A824,referencia!$B$2:$Z$640,7,0)</f>
        <v>Entre Ríos</v>
      </c>
      <c r="D824" s="9">
        <f>VLOOKUP($A824,referencia!$B$2:$Z$640,17,0)</f>
        <v>2019</v>
      </c>
      <c r="E824" s="9" t="str">
        <f>VLOOKUP($A824,referencia!$B$2:$Z$640,8,0)</f>
        <v>Gustavo Bordet</v>
      </c>
      <c r="F824" s="9" t="str">
        <f>VLOOKUP($A824,referencia!$B$2:$Z$640,11,0)</f>
        <v>Frente para la Victoria</v>
      </c>
      <c r="G824" s="9" t="str">
        <f>VLOOKUP($A824,referencia!$B$2:$Z$640,10,0)</f>
        <v>Sonia Velázquez</v>
      </c>
      <c r="H824" s="9" t="str">
        <f>VLOOKUP($A824,referencia!$B$2:$Z$640,20,0)</f>
        <v>F</v>
      </c>
      <c r="I824" s="9">
        <f>VLOOKUP($A824,referencia!$B$2:$Z$640,21,0)</f>
        <v>1</v>
      </c>
      <c r="J824" s="9" t="str">
        <f>VLOOKUP($A824,referencia!$B$2:$Z$640,22,0)</f>
        <v>Ministerio de Salud</v>
      </c>
      <c r="K824" s="9">
        <f>VLOOKUP($A824,referencia!$B$2:$Z$640,23,0)</f>
        <v>0</v>
      </c>
    </row>
    <row r="825" spans="1:11" ht="15.75" customHeight="1">
      <c r="A825" t="s">
        <v>2479</v>
      </c>
      <c r="B825" s="9">
        <f>VLOOKUP($A825,referencia!$B$2:$Z$640,6,0)</f>
        <v>8</v>
      </c>
      <c r="C825" s="9" t="str">
        <f>VLOOKUP($A825,referencia!$B$2:$Z$640,7,0)</f>
        <v>Entre Ríos</v>
      </c>
      <c r="D825" s="9">
        <f>VLOOKUP($A825,referencia!$B$2:$Z$640,17,0)</f>
        <v>2019</v>
      </c>
      <c r="E825" s="9" t="str">
        <f>VLOOKUP($A825,referencia!$B$2:$Z$640,8,0)</f>
        <v>Gustavo Bordet</v>
      </c>
      <c r="F825" s="9" t="str">
        <f>VLOOKUP($A825,referencia!$B$2:$Z$640,11,0)</f>
        <v>Frente para la Victoria</v>
      </c>
      <c r="G825" s="9" t="str">
        <f>VLOOKUP($A825,referencia!$B$2:$Z$640,10,0)</f>
        <v>Álvaro Gabás</v>
      </c>
      <c r="H825" s="9" t="str">
        <f>VLOOKUP($A825,referencia!$B$2:$Z$640,20,0)</f>
        <v>M</v>
      </c>
      <c r="I825" s="9">
        <f>VLOOKUP($A825,referencia!$B$2:$Z$640,21,0)</f>
        <v>0</v>
      </c>
      <c r="J825" s="9" t="str">
        <f>VLOOKUP($A825,referencia!$B$2:$Z$640,22,0)</f>
        <v>Ministerio de Producción</v>
      </c>
      <c r="K825" s="9">
        <f>VLOOKUP($A825,referencia!$B$2:$Z$640,23,0)</f>
        <v>0</v>
      </c>
    </row>
    <row r="826" spans="1:11" ht="15.75" customHeight="1">
      <c r="A826" t="s">
        <v>2193</v>
      </c>
      <c r="B826" s="9">
        <f>VLOOKUP($A826,referencia!$B$2:$Z$640,6,0)</f>
        <v>8</v>
      </c>
      <c r="C826" s="9" t="str">
        <f>VLOOKUP($A826,referencia!$B$2:$Z$640,7,0)</f>
        <v>Entre Ríos</v>
      </c>
      <c r="D826" s="9" t="str">
        <f>VLOOKUP($A826,referencia!$B$2:$Z$640,17,0)</f>
        <v>no</v>
      </c>
      <c r="E826" s="9" t="str">
        <f>VLOOKUP($A826,referencia!$B$2:$Z$640,8,0)</f>
        <v>Gustavo Bordet</v>
      </c>
      <c r="F826" s="9" t="str">
        <f>VLOOKUP($A826,referencia!$B$2:$Z$640,11,0)</f>
        <v>Frente para la Victoria</v>
      </c>
      <c r="G826" s="9" t="str">
        <f>VLOOKUP($A826,referencia!$B$2:$Z$640,10,0)</f>
        <v>Mauro Urribarri</v>
      </c>
      <c r="H826" s="9" t="str">
        <f>VLOOKUP($A826,referencia!$B$2:$Z$640,20,0)</f>
        <v>M</v>
      </c>
      <c r="I826" s="9">
        <f>VLOOKUP($A826,referencia!$B$2:$Z$640,21,0)</f>
        <v>0</v>
      </c>
      <c r="J826" s="9" t="str">
        <f>VLOOKUP($A826,referencia!$B$2:$Z$640,22,0)</f>
        <v>Ministerio de Gobierno</v>
      </c>
      <c r="K826" s="9">
        <f>VLOOKUP($A826,referencia!$B$2:$Z$640,23,0)</f>
        <v>1</v>
      </c>
    </row>
    <row r="827" spans="1:11" ht="15.75" customHeight="1">
      <c r="A827" t="s">
        <v>2195</v>
      </c>
      <c r="B827" s="9">
        <f>VLOOKUP($A827,referencia!$B$2:$Z$640,6,0)</f>
        <v>8</v>
      </c>
      <c r="C827" s="9" t="str">
        <f>VLOOKUP($A827,referencia!$B$2:$Z$640,7,0)</f>
        <v>Entre Ríos</v>
      </c>
      <c r="D827" s="9" t="str">
        <f>VLOOKUP($A827,referencia!$B$2:$Z$640,17,0)</f>
        <v>no</v>
      </c>
      <c r="E827" s="9" t="str">
        <f>VLOOKUP($A827,referencia!$B$2:$Z$640,8,0)</f>
        <v>Gustavo Bordet</v>
      </c>
      <c r="F827" s="9" t="str">
        <f>VLOOKUP($A827,referencia!$B$2:$Z$640,11,0)</f>
        <v>Frente para la Victoria</v>
      </c>
      <c r="G827" s="9" t="str">
        <f>VLOOKUP($A827,referencia!$B$2:$Z$640,10,0)</f>
        <v>Ariel de La Rosa</v>
      </c>
      <c r="H827" s="9" t="str">
        <f>VLOOKUP($A827,referencia!$B$2:$Z$640,20,0)</f>
        <v>M</v>
      </c>
      <c r="I827" s="9">
        <f>VLOOKUP($A827,referencia!$B$2:$Z$640,21,0)</f>
        <v>0</v>
      </c>
      <c r="J827" s="9" t="str">
        <f>VLOOKUP($A827,referencia!$B$2:$Z$640,22,0)</f>
        <v>Ministerio de Salud</v>
      </c>
      <c r="K827" s="9">
        <f>VLOOKUP($A827,referencia!$B$2:$Z$640,23,0)</f>
        <v>1</v>
      </c>
    </row>
    <row r="828" spans="1:11" ht="15.75" customHeight="1">
      <c r="A828" t="s">
        <v>2197</v>
      </c>
      <c r="B828" s="9">
        <f>VLOOKUP($A828,referencia!$B$2:$Z$640,6,0)</f>
        <v>8</v>
      </c>
      <c r="C828" s="9" t="str">
        <f>VLOOKUP($A828,referencia!$B$2:$Z$640,7,0)</f>
        <v>Entre Ríos</v>
      </c>
      <c r="D828" s="9" t="str">
        <f>VLOOKUP($A828,referencia!$B$2:$Z$640,17,0)</f>
        <v>no</v>
      </c>
      <c r="E828" s="9" t="str">
        <f>VLOOKUP($A828,referencia!$B$2:$Z$640,8,0)</f>
        <v>Gustavo Bordet</v>
      </c>
      <c r="F828" s="9" t="str">
        <f>VLOOKUP($A828,referencia!$B$2:$Z$640,11,0)</f>
        <v>Frente para la Victoria</v>
      </c>
      <c r="G828" s="9" t="str">
        <f>VLOOKUP($A828,referencia!$B$2:$Z$640,10,0)</f>
        <v>Adrián Fuertes</v>
      </c>
      <c r="H828" s="9" t="str">
        <f>VLOOKUP($A828,referencia!$B$2:$Z$640,20,0)</f>
        <v>M</v>
      </c>
      <c r="I828" s="9">
        <f>VLOOKUP($A828,referencia!$B$2:$Z$640,21,0)</f>
        <v>0</v>
      </c>
      <c r="J828" s="9" t="str">
        <f>VLOOKUP($A828,referencia!$B$2:$Z$640,22,0)</f>
        <v>Ministerio de Turismo</v>
      </c>
      <c r="K828" s="9">
        <f>VLOOKUP($A828,referencia!$B$2:$Z$640,23,0)</f>
        <v>1</v>
      </c>
    </row>
    <row r="829" spans="1:11" ht="15.75" customHeight="1">
      <c r="A829" t="s">
        <v>2199</v>
      </c>
      <c r="B829" s="9">
        <f>VLOOKUP($A829,referencia!$B$2:$Z$640,6,0)</f>
        <v>8</v>
      </c>
      <c r="C829" s="9" t="str">
        <f>VLOOKUP($A829,referencia!$B$2:$Z$640,7,0)</f>
        <v>Entre Ríos</v>
      </c>
      <c r="D829" s="9" t="str">
        <f>VLOOKUP($A829,referencia!$B$2:$Z$640,17,0)</f>
        <v>no</v>
      </c>
      <c r="E829" s="9" t="str">
        <f>VLOOKUP($A829,referencia!$B$2:$Z$640,8,0)</f>
        <v>Gustavo Bordet</v>
      </c>
      <c r="F829" s="9" t="str">
        <f>VLOOKUP($A829,referencia!$B$2:$Z$640,11,0)</f>
        <v>Frente para la Victoria</v>
      </c>
      <c r="G829" s="9" t="str">
        <f>VLOOKUP($A829,referencia!$B$2:$Z$640,10,0)</f>
        <v>Carlos Scheppens</v>
      </c>
      <c r="H829" s="9" t="str">
        <f>VLOOKUP($A829,referencia!$B$2:$Z$640,20,0)</f>
        <v>M</v>
      </c>
      <c r="I829" s="9">
        <f>VLOOKUP($A829,referencia!$B$2:$Z$640,21,0)</f>
        <v>0</v>
      </c>
      <c r="J829" s="9" t="str">
        <f>VLOOKUP($A829,referencia!$B$2:$Z$640,22,0)</f>
        <v>Ministerio de Producción</v>
      </c>
      <c r="K829" s="9">
        <f>VLOOKUP($A829,referencia!$B$2:$Z$640,23,0)</f>
        <v>1</v>
      </c>
    </row>
    <row r="830" spans="1:11" ht="15.75" customHeight="1">
      <c r="A830" t="s">
        <v>1152</v>
      </c>
      <c r="B830" s="9">
        <f>VLOOKUP($A830,referencia!$B$2:$Z$640,6,0)</f>
        <v>8</v>
      </c>
      <c r="C830" s="9" t="str">
        <f>VLOOKUP($A830,referencia!$B$2:$Z$640,7,0)</f>
        <v>Entre Ríos</v>
      </c>
      <c r="D830" s="9" t="str">
        <f>VLOOKUP($A830,referencia!$B$2:$Z$640,17,0)</f>
        <v>no</v>
      </c>
      <c r="E830" s="9" t="str">
        <f>VLOOKUP($A830,referencia!$B$2:$Z$640,8,0)</f>
        <v>Gustavo Bordet</v>
      </c>
      <c r="F830" s="9" t="str">
        <f>VLOOKUP($A830,referencia!$B$2:$Z$640,11,0)</f>
        <v>Creer Entre Ríos</v>
      </c>
      <c r="G830" s="9" t="str">
        <f>VLOOKUP($A830,referencia!$B$2:$Z$640,10,0)</f>
        <v>Rosario Romero</v>
      </c>
      <c r="H830" s="9" t="str">
        <f>VLOOKUP($A830,referencia!$B$2:$Z$640,20,0)</f>
        <v>F</v>
      </c>
      <c r="I830" s="9">
        <f>VLOOKUP($A830,referencia!$B$2:$Z$640,21,0)</f>
        <v>1</v>
      </c>
      <c r="J830" s="9" t="str">
        <f>VLOOKUP($A830,referencia!$B$2:$Z$640,22,0)</f>
        <v>Ministerio de Gobierno y Justicia</v>
      </c>
      <c r="K830" s="9">
        <f>VLOOKUP($A830,referencia!$B$2:$Z$640,23,0)</f>
        <v>0</v>
      </c>
    </row>
    <row r="831" spans="1:11" ht="15.75" customHeight="1">
      <c r="A831" t="s">
        <v>1153</v>
      </c>
      <c r="B831" s="9">
        <f>VLOOKUP($A831,referencia!$B$2:$Z$640,6,0)</f>
        <v>8</v>
      </c>
      <c r="C831" s="9" t="str">
        <f>VLOOKUP($A831,referencia!$B$2:$Z$640,7,0)</f>
        <v>Entre Ríos</v>
      </c>
      <c r="D831" s="9" t="str">
        <f>VLOOKUP($A831,referencia!$B$2:$Z$640,17,0)</f>
        <v>no</v>
      </c>
      <c r="E831" s="9" t="str">
        <f>VLOOKUP($A831,referencia!$B$2:$Z$640,8,0)</f>
        <v>Gustavo Bordet</v>
      </c>
      <c r="F831" s="9" t="str">
        <f>VLOOKUP($A831,referencia!$B$2:$Z$640,11,0)</f>
        <v>Creer Entre Ríos</v>
      </c>
      <c r="G831" s="9" t="str">
        <f>VLOOKUP($A831,referencia!$B$2:$Z$640,10,0)</f>
        <v>Hugo Ballay</v>
      </c>
      <c r="H831" s="9" t="str">
        <f>VLOOKUP($A831,referencia!$B$2:$Z$640,20,0)</f>
        <v>M</v>
      </c>
      <c r="I831" s="9">
        <f>VLOOKUP($A831,referencia!$B$2:$Z$640,21,0)</f>
        <v>0</v>
      </c>
      <c r="J831" s="9" t="str">
        <f>VLOOKUP($A831,referencia!$B$2:$Z$640,22,0)</f>
        <v>Ministerio de Economía, Hacienda y Finanzas</v>
      </c>
      <c r="K831" s="9">
        <f>VLOOKUP($A831,referencia!$B$2:$Z$640,23,0)</f>
        <v>0</v>
      </c>
    </row>
    <row r="832" spans="1:11" ht="15.75" customHeight="1">
      <c r="A832" t="s">
        <v>1154</v>
      </c>
      <c r="B832" s="9">
        <f>VLOOKUP($A832,referencia!$B$2:$Z$640,6,0)</f>
        <v>8</v>
      </c>
      <c r="C832" s="9" t="str">
        <f>VLOOKUP($A832,referencia!$B$2:$Z$640,7,0)</f>
        <v>Entre Ríos</v>
      </c>
      <c r="D832" s="9" t="str">
        <f>VLOOKUP($A832,referencia!$B$2:$Z$640,17,0)</f>
        <v>no</v>
      </c>
      <c r="E832" s="9" t="str">
        <f>VLOOKUP($A832,referencia!$B$2:$Z$640,8,0)</f>
        <v>Gustavo Bordet</v>
      </c>
      <c r="F832" s="9" t="str">
        <f>VLOOKUP($A832,referencia!$B$2:$Z$640,11,0)</f>
        <v>Creer Entre Ríos</v>
      </c>
      <c r="G832" s="9" t="str">
        <f>VLOOKUP($A832,referencia!$B$2:$Z$640,10,0)</f>
        <v>Marisa Paira</v>
      </c>
      <c r="H832" s="9" t="str">
        <f>VLOOKUP($A832,referencia!$B$2:$Z$640,20,0)</f>
        <v>F</v>
      </c>
      <c r="I832" s="9">
        <f>VLOOKUP($A832,referencia!$B$2:$Z$640,21,0)</f>
        <v>1</v>
      </c>
      <c r="J832" s="9" t="str">
        <f>VLOOKUP($A832,referencia!$B$2:$Z$640,22,0)</f>
        <v>Ministerio de Desarrollo Social</v>
      </c>
      <c r="K832" s="9">
        <f>VLOOKUP($A832,referencia!$B$2:$Z$640,23,0)</f>
        <v>0</v>
      </c>
    </row>
    <row r="833" spans="1:11" ht="15.75" customHeight="1">
      <c r="A833" t="s">
        <v>1150</v>
      </c>
      <c r="B833" s="9">
        <f>VLOOKUP($A833,referencia!$B$2:$Z$640,6,0)</f>
        <v>8</v>
      </c>
      <c r="C833" s="9" t="str">
        <f>VLOOKUP($A833,referencia!$B$2:$Z$640,7,0)</f>
        <v>Entre Ríos</v>
      </c>
      <c r="D833" s="9" t="str">
        <f>VLOOKUP($A833,referencia!$B$2:$Z$640,17,0)</f>
        <v>no</v>
      </c>
      <c r="E833" s="9" t="str">
        <f>VLOOKUP($A833,referencia!$B$2:$Z$640,8,0)</f>
        <v>Gustavo Bordet</v>
      </c>
      <c r="F833" s="9" t="str">
        <f>VLOOKUP($A833,referencia!$B$2:$Z$640,11,0)</f>
        <v>Creer Entre Ríos</v>
      </c>
      <c r="G833" s="9" t="str">
        <f>VLOOKUP($A833,referencia!$B$2:$Z$640,10,0)</f>
        <v>Sonia Velázquez</v>
      </c>
      <c r="H833" s="9" t="str">
        <f>VLOOKUP($A833,referencia!$B$2:$Z$640,20,0)</f>
        <v>F</v>
      </c>
      <c r="I833" s="9">
        <f>VLOOKUP($A833,referencia!$B$2:$Z$640,21,0)</f>
        <v>1</v>
      </c>
      <c r="J833" s="9" t="str">
        <f>VLOOKUP($A833,referencia!$B$2:$Z$640,22,0)</f>
        <v>Ministerio de Salud</v>
      </c>
      <c r="K833" s="9">
        <f>VLOOKUP($A833,referencia!$B$2:$Z$640,23,0)</f>
        <v>0</v>
      </c>
    </row>
    <row r="834" spans="1:11" ht="15.75" customHeight="1">
      <c r="A834" t="s">
        <v>1155</v>
      </c>
      <c r="B834" s="9">
        <f>VLOOKUP($A834,referencia!$B$2:$Z$640,6,0)</f>
        <v>8</v>
      </c>
      <c r="C834" s="9" t="str">
        <f>VLOOKUP($A834,referencia!$B$2:$Z$640,7,0)</f>
        <v>Entre Ríos</v>
      </c>
      <c r="D834" s="9" t="str">
        <f>VLOOKUP($A834,referencia!$B$2:$Z$640,17,0)</f>
        <v>no</v>
      </c>
      <c r="E834" s="9" t="str">
        <f>VLOOKUP($A834,referencia!$B$2:$Z$640,8,0)</f>
        <v>Gustavo Bordet</v>
      </c>
      <c r="F834" s="9" t="str">
        <f>VLOOKUP($A834,referencia!$B$2:$Z$640,11,0)</f>
        <v>Creer Entre Ríos</v>
      </c>
      <c r="G834" s="9" t="str">
        <f>VLOOKUP($A834,referencia!$B$2:$Z$640,10,0)</f>
        <v>Luis Benedetto</v>
      </c>
      <c r="H834" s="9" t="str">
        <f>VLOOKUP($A834,referencia!$B$2:$Z$640,20,0)</f>
        <v>M</v>
      </c>
      <c r="I834" s="9">
        <f>VLOOKUP($A834,referencia!$B$2:$Z$640,21,0)</f>
        <v>0</v>
      </c>
      <c r="J834" s="9" t="str">
        <f>VLOOKUP($A834,referencia!$B$2:$Z$640,22,0)</f>
        <v>Ministerio de Planeamiento, Infraestructura y Servicios</v>
      </c>
      <c r="K834" s="9">
        <f>VLOOKUP($A834,referencia!$B$2:$Z$640,23,0)</f>
        <v>1</v>
      </c>
    </row>
    <row r="835" spans="1:11" ht="15.75" customHeight="1">
      <c r="A835" t="s">
        <v>1156</v>
      </c>
      <c r="B835" s="9">
        <f>VLOOKUP($A835,referencia!$B$2:$Z$640,6,0)</f>
        <v>8</v>
      </c>
      <c r="C835" s="9" t="str">
        <f>VLOOKUP($A835,referencia!$B$2:$Z$640,7,0)</f>
        <v>Entre Ríos</v>
      </c>
      <c r="D835" s="9" t="str">
        <f>VLOOKUP($A835,referencia!$B$2:$Z$640,17,0)</f>
        <v>no</v>
      </c>
      <c r="E835" s="9" t="str">
        <f>VLOOKUP($A835,referencia!$B$2:$Z$640,8,0)</f>
        <v>Gustavo Bordet</v>
      </c>
      <c r="F835" s="9" t="str">
        <f>VLOOKUP($A835,referencia!$B$2:$Z$640,11,0)</f>
        <v>Creer Entre Ríos</v>
      </c>
      <c r="G835" s="9" t="str">
        <f>VLOOKUP($A835,referencia!$B$2:$Z$640,10,0)</f>
        <v>Marcelo Richard</v>
      </c>
      <c r="H835" s="9" t="str">
        <f>VLOOKUP($A835,referencia!$B$2:$Z$640,20,0)</f>
        <v>M</v>
      </c>
      <c r="I835" s="9">
        <f>VLOOKUP($A835,referencia!$B$2:$Z$640,21,0)</f>
        <v>0</v>
      </c>
      <c r="J835" s="9" t="str">
        <f>VLOOKUP($A835,referencia!$B$2:$Z$640,22,0)</f>
        <v>Ministerio de Planeamiento, Infraestructura y Servicios</v>
      </c>
      <c r="K835" s="9">
        <f>VLOOKUP($A835,referencia!$B$2:$Z$640,23,0)</f>
        <v>0</v>
      </c>
    </row>
    <row r="836" spans="1:11" ht="15.75" customHeight="1">
      <c r="A836" t="s">
        <v>1157</v>
      </c>
      <c r="B836" s="9">
        <f>VLOOKUP($A836,referencia!$B$2:$Z$640,6,0)</f>
        <v>8</v>
      </c>
      <c r="C836" s="9" t="str">
        <f>VLOOKUP($A836,referencia!$B$2:$Z$640,7,0)</f>
        <v>Entre Ríos</v>
      </c>
      <c r="D836" s="9" t="str">
        <f>VLOOKUP($A836,referencia!$B$2:$Z$640,17,0)</f>
        <v>no</v>
      </c>
      <c r="E836" s="9" t="str">
        <f>VLOOKUP($A836,referencia!$B$2:$Z$640,8,0)</f>
        <v>Gustavo Bordet</v>
      </c>
      <c r="F836" s="9" t="str">
        <f>VLOOKUP($A836,referencia!$B$2:$Z$640,11,0)</f>
        <v>Creer Entre Ríos</v>
      </c>
      <c r="G836" s="9" t="str">
        <f>VLOOKUP($A836,referencia!$B$2:$Z$640,10,0)</f>
        <v>Juan José Bahillo</v>
      </c>
      <c r="H836" s="9" t="str">
        <f>VLOOKUP($A836,referencia!$B$2:$Z$640,20,0)</f>
        <v>M</v>
      </c>
      <c r="I836" s="9">
        <f>VLOOKUP($A836,referencia!$B$2:$Z$640,21,0)</f>
        <v>0</v>
      </c>
      <c r="J836" s="9" t="str">
        <f>VLOOKUP($A836,referencia!$B$2:$Z$640,22,0)</f>
        <v>Ministerio de Producción, Turismo y Desarrollo Económico</v>
      </c>
      <c r="K836" s="9">
        <f>VLOOKUP($A836,referencia!$B$2:$Z$640,23,0)</f>
        <v>0</v>
      </c>
    </row>
    <row r="837" spans="1:11" ht="15.75" customHeight="1">
      <c r="A837" t="s">
        <v>2193</v>
      </c>
      <c r="B837" s="9">
        <f>VLOOKUP($A837,referencia!$A$2:$Z$640,7,0)</f>
        <v>8</v>
      </c>
      <c r="C837" s="9" t="str">
        <f>VLOOKUP($A837,referencia!$A$2:$Z$640,8,0)</f>
        <v>Entre Ríos</v>
      </c>
      <c r="D837" s="9" t="str">
        <f>VLOOKUP($A837,referencia!$A$2:$Z$640,19,0)</f>
        <v>no</v>
      </c>
      <c r="E837" s="9" t="str">
        <f>VLOOKUP($A837,referencia!$A$2:$Z$640,9,0)</f>
        <v>Gustavo Bordet</v>
      </c>
      <c r="F837" s="9" t="str">
        <f>VLOOKUP($A837,referencia!$A$2:$Z$640,12,0)</f>
        <v>Frente para la Victoria</v>
      </c>
      <c r="G837" s="9" t="str">
        <f>VLOOKUP($A837,referencia!$A$2:$Z$640,11,0)</f>
        <v>Mauro Urribarri</v>
      </c>
      <c r="H837" s="9" t="str">
        <f>VLOOKUP($A837,referencia!$A$2:$Z$640,21,0)</f>
        <v>M</v>
      </c>
      <c r="I837" s="9">
        <f>VLOOKUP($A837,referencia!$A$2:$Z$640,22,0)</f>
        <v>0</v>
      </c>
      <c r="J837" s="9" t="str">
        <f>VLOOKUP($A837,referencia!$A$2:$Z$640,23,0)</f>
        <v>Ministerio de Gobierno</v>
      </c>
      <c r="K837" s="9">
        <f>VLOOKUP($A837,referencia!$A$2:$Z$640,24,0)</f>
        <v>1</v>
      </c>
    </row>
    <row r="838" spans="1:11" ht="15.75" customHeight="1">
      <c r="A838" t="s">
        <v>2724</v>
      </c>
      <c r="B838" s="9">
        <f>VLOOKUP($A838,referencia!$A$2:$Z$640,7,0)</f>
        <v>8</v>
      </c>
      <c r="C838" s="9" t="str">
        <f>VLOOKUP($A838,referencia!$A$2:$Z$640,8,0)</f>
        <v>Entre Ríos</v>
      </c>
      <c r="D838" s="9" t="str">
        <f>VLOOKUP($A838,referencia!$A$2:$Z$640,19,0)</f>
        <v>no</v>
      </c>
      <c r="E838" s="9" t="str">
        <f>VLOOKUP($A838,referencia!$A$2:$Z$640,9,0)</f>
        <v>Gustavo Bordet</v>
      </c>
      <c r="F838" s="9" t="str">
        <f>VLOOKUP($A838,referencia!$A$2:$Z$640,12,0)</f>
        <v>Frente para la Victoria</v>
      </c>
      <c r="G838" s="9" t="str">
        <f>VLOOKUP($A838,referencia!$A$2:$Z$640,11,0)</f>
        <v>Laura Stratta</v>
      </c>
      <c r="H838" s="9" t="str">
        <f>VLOOKUP($A838,referencia!$A$2:$Z$640,21,0)</f>
        <v>F</v>
      </c>
      <c r="I838" s="9">
        <f>VLOOKUP($A838,referencia!$A$2:$Z$640,22,0)</f>
        <v>1</v>
      </c>
      <c r="J838" s="9" t="str">
        <f>VLOOKUP($A838,referencia!$A$2:$Z$640,23,0)</f>
        <v>Ministerio de Desarrollo Social</v>
      </c>
      <c r="K838" s="9">
        <f>VLOOKUP($A838,referencia!$A$2:$Z$640,24,0)</f>
        <v>0</v>
      </c>
    </row>
    <row r="839" spans="1:11" ht="15.75" customHeight="1">
      <c r="A839" t="s">
        <v>2195</v>
      </c>
      <c r="B839" s="9">
        <f>VLOOKUP($A839,referencia!$A$2:$Z$640,7,0)</f>
        <v>8</v>
      </c>
      <c r="C839" s="9" t="str">
        <f>VLOOKUP($A839,referencia!$A$2:$Z$640,8,0)</f>
        <v>Entre Ríos</v>
      </c>
      <c r="D839" s="9" t="str">
        <f>VLOOKUP($A839,referencia!$A$2:$Z$640,19,0)</f>
        <v>no</v>
      </c>
      <c r="E839" s="9" t="str">
        <f>VLOOKUP($A839,referencia!$A$2:$Z$640,9,0)</f>
        <v>Gustavo Bordet</v>
      </c>
      <c r="F839" s="9" t="str">
        <f>VLOOKUP($A839,referencia!$A$2:$Z$640,12,0)</f>
        <v>Frente para la Victoria</v>
      </c>
      <c r="G839" s="9" t="str">
        <f>VLOOKUP($A839,referencia!$A$2:$Z$640,11,0)</f>
        <v>Ariel de La Rosa</v>
      </c>
      <c r="H839" s="9" t="str">
        <f>VLOOKUP($A839,referencia!$A$2:$Z$640,21,0)</f>
        <v>M</v>
      </c>
      <c r="I839" s="9">
        <f>VLOOKUP($A839,referencia!$A$2:$Z$640,22,0)</f>
        <v>0</v>
      </c>
      <c r="J839" s="9" t="str">
        <f>VLOOKUP($A839,referencia!$A$2:$Z$640,23,0)</f>
        <v>Ministerio de Salud</v>
      </c>
      <c r="K839" s="9">
        <f>VLOOKUP($A839,referencia!$A$2:$Z$640,24,0)</f>
        <v>1</v>
      </c>
    </row>
    <row r="840" spans="1:11" ht="15.75" customHeight="1">
      <c r="A840" t="s">
        <v>1153</v>
      </c>
      <c r="B840" s="9">
        <f>VLOOKUP($A840,referencia!$A$2:$Z$640,7,0)</f>
        <v>8</v>
      </c>
      <c r="C840" s="9" t="str">
        <f>VLOOKUP($A840,referencia!$A$2:$Z$640,8,0)</f>
        <v>Entre Ríos</v>
      </c>
      <c r="D840" s="9" t="str">
        <f>VLOOKUP($A840,referencia!$A$2:$Z$640,19,0)</f>
        <v>no</v>
      </c>
      <c r="E840" s="9" t="str">
        <f>VLOOKUP($A840,referencia!$A$2:$Z$640,9,0)</f>
        <v>Gustavo Bordet</v>
      </c>
      <c r="F840" s="9" t="str">
        <f>VLOOKUP($A840,referencia!$A$2:$Z$640,12,0)</f>
        <v>Frente para la Victoria</v>
      </c>
      <c r="G840" s="9" t="str">
        <f>VLOOKUP($A840,referencia!$A$2:$Z$640,11,0)</f>
        <v>Hugo Ballay</v>
      </c>
      <c r="H840" s="9" t="str">
        <f>VLOOKUP($A840,referencia!$A$2:$Z$640,21,0)</f>
        <v>M</v>
      </c>
      <c r="I840" s="9">
        <f>VLOOKUP($A840,referencia!$A$2:$Z$640,22,0)</f>
        <v>0</v>
      </c>
      <c r="J840" s="9" t="str">
        <f>VLOOKUP($A840,referencia!$A$2:$Z$640,23,0)</f>
        <v>Ministerio de Economía</v>
      </c>
      <c r="K840" s="9">
        <f>VLOOKUP($A840,referencia!$A$2:$Z$640,24,0)</f>
        <v>0</v>
      </c>
    </row>
    <row r="841" spans="1:11" ht="15.75" customHeight="1">
      <c r="A841" t="s">
        <v>2197</v>
      </c>
      <c r="B841" s="9">
        <f>VLOOKUP($A841,referencia!$A$2:$Z$640,7,0)</f>
        <v>8</v>
      </c>
      <c r="C841" s="9" t="str">
        <f>VLOOKUP($A841,referencia!$A$2:$Z$640,8,0)</f>
        <v>Entre Ríos</v>
      </c>
      <c r="D841" s="9" t="str">
        <f>VLOOKUP($A841,referencia!$A$2:$Z$640,19,0)</f>
        <v>no</v>
      </c>
      <c r="E841" s="9" t="str">
        <f>VLOOKUP($A841,referencia!$A$2:$Z$640,9,0)</f>
        <v>Gustavo Bordet</v>
      </c>
      <c r="F841" s="9" t="str">
        <f>VLOOKUP($A841,referencia!$A$2:$Z$640,12,0)</f>
        <v>Frente para la Victoria</v>
      </c>
      <c r="G841" s="9" t="str">
        <f>VLOOKUP($A841,referencia!$A$2:$Z$640,11,0)</f>
        <v>Adrián Fuertes</v>
      </c>
      <c r="H841" s="9" t="str">
        <f>VLOOKUP($A841,referencia!$A$2:$Z$640,21,0)</f>
        <v>M</v>
      </c>
      <c r="I841" s="9">
        <f>VLOOKUP($A841,referencia!$A$2:$Z$640,22,0)</f>
        <v>0</v>
      </c>
      <c r="J841" s="9" t="str">
        <f>VLOOKUP($A841,referencia!$A$2:$Z$640,23,0)</f>
        <v>Ministerio de Turismo</v>
      </c>
      <c r="K841" s="9">
        <f>VLOOKUP($A841,referencia!$A$2:$Z$640,24,0)</f>
        <v>1</v>
      </c>
    </row>
    <row r="842" spans="1:11" ht="15.75" customHeight="1">
      <c r="A842" t="s">
        <v>1155</v>
      </c>
      <c r="B842" s="9">
        <f>VLOOKUP($A842,referencia!$A$2:$Z$640,7,0)</f>
        <v>8</v>
      </c>
      <c r="C842" s="9" t="str">
        <f>VLOOKUP($A842,referencia!$A$2:$Z$640,8,0)</f>
        <v>Entre Ríos</v>
      </c>
      <c r="D842" s="9" t="str">
        <f>VLOOKUP($A842,referencia!$A$2:$Z$640,19,0)</f>
        <v>no</v>
      </c>
      <c r="E842" s="9" t="str">
        <f>VLOOKUP($A842,referencia!$A$2:$Z$640,9,0)</f>
        <v>Gustavo Bordet</v>
      </c>
      <c r="F842" s="9" t="str">
        <f>VLOOKUP($A842,referencia!$A$2:$Z$640,12,0)</f>
        <v>Frente para la Victoria</v>
      </c>
      <c r="G842" s="9" t="str">
        <f>VLOOKUP($A842,referencia!$A$2:$Z$640,11,0)</f>
        <v>Luis Benedetto</v>
      </c>
      <c r="H842" s="9" t="str">
        <f>VLOOKUP($A842,referencia!$A$2:$Z$640,21,0)</f>
        <v>M</v>
      </c>
      <c r="I842" s="9">
        <f>VLOOKUP($A842,referencia!$A$2:$Z$640,22,0)</f>
        <v>0</v>
      </c>
      <c r="J842" s="9" t="str">
        <f>VLOOKUP($A842,referencia!$A$2:$Z$640,23,0)</f>
        <v>Ministerio de Infraestructura</v>
      </c>
      <c r="K842" s="9">
        <f>VLOOKUP($A842,referencia!$A$2:$Z$640,24,0)</f>
        <v>0</v>
      </c>
    </row>
    <row r="843" spans="1:11" ht="15.75" customHeight="1">
      <c r="A843" t="s">
        <v>2199</v>
      </c>
      <c r="B843" s="9">
        <f>VLOOKUP($A843,referencia!$A$2:$Z$640,7,0)</f>
        <v>8</v>
      </c>
      <c r="C843" s="9" t="str">
        <f>VLOOKUP($A843,referencia!$A$2:$Z$640,8,0)</f>
        <v>Entre Ríos</v>
      </c>
      <c r="D843" s="9" t="str">
        <f>VLOOKUP($A843,referencia!$A$2:$Z$640,19,0)</f>
        <v>no</v>
      </c>
      <c r="E843" s="9" t="str">
        <f>VLOOKUP($A843,referencia!$A$2:$Z$640,9,0)</f>
        <v>Gustavo Bordet</v>
      </c>
      <c r="F843" s="9" t="str">
        <f>VLOOKUP($A843,referencia!$A$2:$Z$640,12,0)</f>
        <v>Frente para la Victoria</v>
      </c>
      <c r="G843" s="9" t="str">
        <f>VLOOKUP($A843,referencia!$A$2:$Z$640,11,0)</f>
        <v>Carlos Scheppens</v>
      </c>
      <c r="H843" s="9" t="str">
        <f>VLOOKUP($A843,referencia!$A$2:$Z$640,21,0)</f>
        <v>M</v>
      </c>
      <c r="I843" s="9">
        <f>VLOOKUP($A843,referencia!$A$2:$Z$640,22,0)</f>
        <v>0</v>
      </c>
      <c r="J843" s="9" t="str">
        <f>VLOOKUP($A843,referencia!$A$2:$Z$640,23,0)</f>
        <v>Ministerio de Producción</v>
      </c>
      <c r="K843" s="9">
        <f>VLOOKUP($A843,referencia!$A$2:$Z$640,24,0)</f>
        <v>1</v>
      </c>
    </row>
    <row r="844" spans="1:11" ht="15.75" customHeight="1">
      <c r="A844" t="s">
        <v>1149</v>
      </c>
      <c r="B844" s="9">
        <f>VLOOKUP($A844,referencia!$A$2:$Z$640,7,0)</f>
        <v>8</v>
      </c>
      <c r="C844" s="9" t="str">
        <f>VLOOKUP($A844,referencia!$A$2:$Z$640,8,0)</f>
        <v>Entre Ríos</v>
      </c>
      <c r="D844" s="9" t="str">
        <f>VLOOKUP($A844,referencia!$A$2:$Z$640,19,0)</f>
        <v>no</v>
      </c>
      <c r="E844" s="9" t="str">
        <f>VLOOKUP($A844,referencia!$A$2:$Z$640,9,0)</f>
        <v>Gustavo Bordet</v>
      </c>
      <c r="F844" s="9" t="str">
        <f>VLOOKUP($A844,referencia!$A$2:$Z$640,12,0)</f>
        <v>Frente para la Victoria</v>
      </c>
      <c r="G844" s="9" t="str">
        <f>VLOOKUP($A844,referencia!$A$2:$Z$640,11,0)</f>
        <v>Rosario Margarita Romero</v>
      </c>
      <c r="H844" s="9" t="str">
        <f>VLOOKUP($A844,referencia!$A$2:$Z$640,21,0)</f>
        <v>F</v>
      </c>
      <c r="I844" s="9">
        <f>VLOOKUP($A844,referencia!$A$2:$Z$640,22,0)</f>
        <v>1</v>
      </c>
      <c r="J844" s="9" t="str">
        <f>VLOOKUP($A844,referencia!$A$2:$Z$640,23,0)</f>
        <v>Ministerio de Gobierno</v>
      </c>
      <c r="K844" s="9">
        <f>VLOOKUP($A844,referencia!$A$2:$Z$640,24,0)</f>
        <v>0</v>
      </c>
    </row>
    <row r="845" spans="1:11" ht="15.75" customHeight="1">
      <c r="A845" t="s">
        <v>1150</v>
      </c>
      <c r="B845" s="9">
        <f>VLOOKUP($A845,referencia!$A$2:$Z$640,7,0)</f>
        <v>8</v>
      </c>
      <c r="C845" s="9" t="str">
        <f>VLOOKUP($A845,referencia!$A$2:$Z$640,8,0)</f>
        <v>Entre Ríos</v>
      </c>
      <c r="D845" s="9" t="str">
        <f>VLOOKUP($A845,referencia!$A$2:$Z$640,19,0)</f>
        <v>no</v>
      </c>
      <c r="E845" s="9" t="str">
        <f>VLOOKUP($A845,referencia!$A$2:$Z$640,9,0)</f>
        <v>Gustavo Bordet</v>
      </c>
      <c r="F845" s="9" t="str">
        <f>VLOOKUP($A845,referencia!$A$2:$Z$640,12,0)</f>
        <v>Frente para la Victoria</v>
      </c>
      <c r="G845" s="9" t="str">
        <f>VLOOKUP($A845,referencia!$A$2:$Z$640,11,0)</f>
        <v>Sonia Velázquez</v>
      </c>
      <c r="H845" s="9" t="str">
        <f>VLOOKUP($A845,referencia!$A$2:$Z$640,21,0)</f>
        <v>F</v>
      </c>
      <c r="I845" s="9">
        <f>VLOOKUP($A845,referencia!$A$2:$Z$640,22,0)</f>
        <v>1</v>
      </c>
      <c r="J845" s="9" t="str">
        <f>VLOOKUP($A845,referencia!$A$2:$Z$640,23,0)</f>
        <v>Ministerio de Salud</v>
      </c>
      <c r="K845" s="9">
        <f>VLOOKUP($A845,referencia!$A$2:$Z$640,24,0)</f>
        <v>0</v>
      </c>
    </row>
    <row r="846" spans="1:11" ht="15.75" customHeight="1">
      <c r="A846" t="s">
        <v>1151</v>
      </c>
      <c r="B846" s="9">
        <f>VLOOKUP($A846,referencia!$A$2:$Z$640,7,0)</f>
        <v>8</v>
      </c>
      <c r="C846" s="9" t="str">
        <f>VLOOKUP($A846,referencia!$A$2:$Z$640,8,0)</f>
        <v>Entre Ríos</v>
      </c>
      <c r="D846" s="9" t="str">
        <f>VLOOKUP($A846,referencia!$A$2:$Z$640,19,0)</f>
        <v>no</v>
      </c>
      <c r="E846" s="9" t="str">
        <f>VLOOKUP($A846,referencia!$A$2:$Z$640,9,0)</f>
        <v>Gustavo Bordet</v>
      </c>
      <c r="F846" s="9" t="str">
        <f>VLOOKUP($A846,referencia!$A$2:$Z$640,12,0)</f>
        <v>Frente para la Victoria</v>
      </c>
      <c r="G846" s="9" t="str">
        <f>VLOOKUP($A846,referencia!$A$2:$Z$640,11,0)</f>
        <v>Álvaro Gabás</v>
      </c>
      <c r="H846" s="9" t="str">
        <f>VLOOKUP($A846,referencia!$A$2:$Z$640,21,0)</f>
        <v>M</v>
      </c>
      <c r="I846" s="9">
        <f>VLOOKUP($A846,referencia!$A$2:$Z$640,22,0)</f>
        <v>0</v>
      </c>
      <c r="J846" s="9" t="str">
        <f>VLOOKUP($A846,referencia!$A$2:$Z$640,23,0)</f>
        <v>Ministerio de Producción</v>
      </c>
      <c r="K846" s="9">
        <f>VLOOKUP($A846,referencia!$A$2:$Z$640,24,0)</f>
        <v>0</v>
      </c>
    </row>
    <row r="847" spans="1:11" ht="15.75" customHeight="1">
      <c r="A847" t="s">
        <v>2725</v>
      </c>
      <c r="B847" s="9">
        <f>VLOOKUP($A847,referencia!$A$2:$Z$640,7,0)</f>
        <v>8</v>
      </c>
      <c r="C847" s="9" t="str">
        <f>VLOOKUP($A847,referencia!$A$2:$Z$640,8,0)</f>
        <v>Entre Ríos</v>
      </c>
      <c r="D847" s="9">
        <f>VLOOKUP($A847,referencia!$A$2:$Z$640,19,0)</f>
        <v>2020</v>
      </c>
      <c r="E847" s="9" t="str">
        <f>VLOOKUP($A847,referencia!$A$2:$Z$640,9,0)</f>
        <v>Gustavo Bordet</v>
      </c>
      <c r="F847" s="9" t="str">
        <f>VLOOKUP($A847,referencia!$A$2:$Z$640,12,0)</f>
        <v>Creer Entre Ríos</v>
      </c>
      <c r="G847" s="9" t="str">
        <f>VLOOKUP($A847,referencia!$A$2:$Z$640,11,0)</f>
        <v>Rosario Romero</v>
      </c>
      <c r="H847" s="9" t="str">
        <f>VLOOKUP($A847,referencia!$A$2:$Z$640,21,0)</f>
        <v>F</v>
      </c>
      <c r="I847" s="9">
        <f>VLOOKUP($A847,referencia!$A$2:$Z$640,22,0)</f>
        <v>1</v>
      </c>
      <c r="J847" s="9" t="str">
        <f>VLOOKUP($A847,referencia!$A$2:$Z$640,23,0)</f>
        <v>Ministerio de Gobierno y Justicia</v>
      </c>
      <c r="K847" s="9">
        <f>VLOOKUP($A847,referencia!$A$2:$Z$640,24,0)</f>
        <v>0</v>
      </c>
    </row>
    <row r="848" spans="1:11" ht="15.75" customHeight="1">
      <c r="A848" t="s">
        <v>2726</v>
      </c>
      <c r="B848" s="9">
        <f>VLOOKUP($A848,referencia!$A$2:$Z$640,7,0)</f>
        <v>8</v>
      </c>
      <c r="C848" s="9" t="str">
        <f>VLOOKUP($A848,referencia!$A$2:$Z$640,8,0)</f>
        <v>Entre Ríos</v>
      </c>
      <c r="D848" s="9">
        <f>VLOOKUP($A848,referencia!$A$2:$Z$640,19,0)</f>
        <v>2020</v>
      </c>
      <c r="E848" s="9" t="str">
        <f>VLOOKUP($A848,referencia!$A$2:$Z$640,9,0)</f>
        <v>Gustavo Bordet</v>
      </c>
      <c r="F848" s="9" t="str">
        <f>VLOOKUP($A848,referencia!$A$2:$Z$640,12,0)</f>
        <v>Creer Entre Ríos</v>
      </c>
      <c r="G848" s="9" t="str">
        <f>VLOOKUP($A848,referencia!$A$2:$Z$640,11,0)</f>
        <v>Hugo Ballay</v>
      </c>
      <c r="H848" s="9" t="str">
        <f>VLOOKUP($A848,referencia!$A$2:$Z$640,21,0)</f>
        <v>M</v>
      </c>
      <c r="I848" s="9">
        <f>VLOOKUP($A848,referencia!$A$2:$Z$640,22,0)</f>
        <v>0</v>
      </c>
      <c r="J848" s="9" t="str">
        <f>VLOOKUP($A848,referencia!$A$2:$Z$640,23,0)</f>
        <v>Ministerio de Economía, Hacienda y Finanzas</v>
      </c>
      <c r="K848" s="9">
        <f>VLOOKUP($A848,referencia!$A$2:$Z$640,24,0)</f>
        <v>0</v>
      </c>
    </row>
    <row r="849" spans="1:11" ht="15.75" customHeight="1">
      <c r="A849" t="s">
        <v>2727</v>
      </c>
      <c r="B849" s="9">
        <f>VLOOKUP($A849,referencia!$A$2:$Z$640,7,0)</f>
        <v>8</v>
      </c>
      <c r="C849" s="9" t="str">
        <f>VLOOKUP($A849,referencia!$A$2:$Z$640,8,0)</f>
        <v>Entre Ríos</v>
      </c>
      <c r="D849" s="9">
        <f>VLOOKUP($A849,referencia!$A$2:$Z$640,19,0)</f>
        <v>2020</v>
      </c>
      <c r="E849" s="9" t="str">
        <f>VLOOKUP($A849,referencia!$A$2:$Z$640,9,0)</f>
        <v>Gustavo Bordet</v>
      </c>
      <c r="F849" s="9" t="str">
        <f>VLOOKUP($A849,referencia!$A$2:$Z$640,12,0)</f>
        <v>Creer Entre Ríos</v>
      </c>
      <c r="G849" s="9" t="str">
        <f>VLOOKUP($A849,referencia!$A$2:$Z$640,11,0)</f>
        <v>Marisa Paira</v>
      </c>
      <c r="H849" s="9" t="str">
        <f>VLOOKUP($A849,referencia!$A$2:$Z$640,21,0)</f>
        <v>F</v>
      </c>
      <c r="I849" s="9">
        <f>VLOOKUP($A849,referencia!$A$2:$Z$640,22,0)</f>
        <v>1</v>
      </c>
      <c r="J849" s="9" t="str">
        <f>VLOOKUP($A849,referencia!$A$2:$Z$640,23,0)</f>
        <v>Ministerio de Desarrollo Social</v>
      </c>
      <c r="K849" s="9">
        <f>VLOOKUP($A849,referencia!$A$2:$Z$640,24,0)</f>
        <v>0</v>
      </c>
    </row>
    <row r="850" spans="1:11" ht="15.75" customHeight="1">
      <c r="A850" t="s">
        <v>2728</v>
      </c>
      <c r="B850" s="9">
        <f>VLOOKUP($A850,referencia!$A$2:$Z$640,7,0)</f>
        <v>8</v>
      </c>
      <c r="C850" s="9" t="str">
        <f>VLOOKUP($A850,referencia!$A$2:$Z$640,8,0)</f>
        <v>Entre Ríos</v>
      </c>
      <c r="D850" s="9">
        <f>VLOOKUP($A850,referencia!$A$2:$Z$640,19,0)</f>
        <v>2020</v>
      </c>
      <c r="E850" s="9" t="str">
        <f>VLOOKUP($A850,referencia!$A$2:$Z$640,9,0)</f>
        <v>Gustavo Bordet</v>
      </c>
      <c r="F850" s="9" t="str">
        <f>VLOOKUP($A850,referencia!$A$2:$Z$640,12,0)</f>
        <v>Creer Entre Ríos</v>
      </c>
      <c r="G850" s="9" t="str">
        <f>VLOOKUP($A850,referencia!$A$2:$Z$640,11,0)</f>
        <v>Sonia Velázquez</v>
      </c>
      <c r="H850" s="9" t="str">
        <f>VLOOKUP($A850,referencia!$A$2:$Z$640,21,0)</f>
        <v>F</v>
      </c>
      <c r="I850" s="9">
        <f>VLOOKUP($A850,referencia!$A$2:$Z$640,22,0)</f>
        <v>1</v>
      </c>
      <c r="J850" s="9" t="str">
        <f>VLOOKUP($A850,referencia!$A$2:$Z$640,23,0)</f>
        <v>Ministerio de Salud</v>
      </c>
      <c r="K850" s="9">
        <f>VLOOKUP($A850,referencia!$A$2:$Z$640,24,0)</f>
        <v>0</v>
      </c>
    </row>
    <row r="851" spans="1:11" ht="15.75" customHeight="1">
      <c r="A851" t="s">
        <v>2729</v>
      </c>
      <c r="B851" s="9">
        <f>VLOOKUP($A851,referencia!$A$2:$Z$640,7,0)</f>
        <v>8</v>
      </c>
      <c r="C851" s="9" t="str">
        <f>VLOOKUP($A851,referencia!$A$2:$Z$640,8,0)</f>
        <v>Entre Ríos</v>
      </c>
      <c r="D851" s="9">
        <f>VLOOKUP($A851,referencia!$A$2:$Z$640,19,0)</f>
        <v>2020</v>
      </c>
      <c r="E851" s="9" t="str">
        <f>VLOOKUP($A851,referencia!$A$2:$Z$640,9,0)</f>
        <v>Gustavo Bordet</v>
      </c>
      <c r="F851" s="9" t="str">
        <f>VLOOKUP($A851,referencia!$A$2:$Z$640,12,0)</f>
        <v>Creer Entre Ríos</v>
      </c>
      <c r="G851" s="9" t="str">
        <f>VLOOKUP($A851,referencia!$A$2:$Z$640,11,0)</f>
        <v>Luis Benedetto</v>
      </c>
      <c r="H851" s="9" t="str">
        <f>VLOOKUP($A851,referencia!$A$2:$Z$640,21,0)</f>
        <v>M</v>
      </c>
      <c r="I851" s="9">
        <f>VLOOKUP($A851,referencia!$A$2:$Z$640,22,0)</f>
        <v>0</v>
      </c>
      <c r="J851" s="9" t="str">
        <f>VLOOKUP($A851,referencia!$A$2:$Z$640,23,0)</f>
        <v>Ministerio de Planeamiento, Infraestructura y Servicios</v>
      </c>
      <c r="K851" s="9">
        <f>VLOOKUP($A851,referencia!$A$2:$Z$640,24,0)</f>
        <v>1</v>
      </c>
    </row>
    <row r="852" spans="1:11" ht="15.75" customHeight="1">
      <c r="A852" t="s">
        <v>2730</v>
      </c>
      <c r="B852" s="9">
        <f>VLOOKUP($A852,referencia!$A$2:$Z$640,7,0)</f>
        <v>8</v>
      </c>
      <c r="C852" s="9" t="str">
        <f>VLOOKUP($A852,referencia!$A$2:$Z$640,8,0)</f>
        <v>Entre Ríos</v>
      </c>
      <c r="D852" s="9">
        <f>VLOOKUP($A852,referencia!$A$2:$Z$640,19,0)</f>
        <v>2020</v>
      </c>
      <c r="E852" s="9" t="str">
        <f>VLOOKUP($A852,referencia!$A$2:$Z$640,9,0)</f>
        <v>Gustavo Bordet</v>
      </c>
      <c r="F852" s="9" t="str">
        <f>VLOOKUP($A852,referencia!$A$2:$Z$640,12,0)</f>
        <v>Creer Entre Ríos</v>
      </c>
      <c r="G852" s="9" t="str">
        <f>VLOOKUP($A852,referencia!$A$2:$Z$640,11,0)</f>
        <v>Marcelo Richard</v>
      </c>
      <c r="H852" s="9" t="str">
        <f>VLOOKUP($A852,referencia!$A$2:$Z$640,21,0)</f>
        <v>M</v>
      </c>
      <c r="I852" s="9">
        <f>VLOOKUP($A852,referencia!$A$2:$Z$640,22,0)</f>
        <v>0</v>
      </c>
      <c r="J852" s="9" t="str">
        <f>VLOOKUP($A852,referencia!$A$2:$Z$640,23,0)</f>
        <v>Ministerio de Planeamiento, Infraestructura y Servicios</v>
      </c>
      <c r="K852" s="9">
        <f>VLOOKUP($A852,referencia!$A$2:$Z$640,24,0)</f>
        <v>0</v>
      </c>
    </row>
    <row r="853" spans="1:11" ht="15.75" customHeight="1">
      <c r="A853" t="s">
        <v>2731</v>
      </c>
      <c r="B853" s="9">
        <f>VLOOKUP($A853,referencia!$A$2:$Z$640,7,0)</f>
        <v>8</v>
      </c>
      <c r="C853" s="9" t="str">
        <f>VLOOKUP($A853,referencia!$A$2:$Z$640,8,0)</f>
        <v>Entre Ríos</v>
      </c>
      <c r="D853" s="9">
        <f>VLOOKUP($A853,referencia!$A$2:$Z$640,19,0)</f>
        <v>2020</v>
      </c>
      <c r="E853" s="9" t="str">
        <f>VLOOKUP($A853,referencia!$A$2:$Z$640,9,0)</f>
        <v>Gustavo Bordet</v>
      </c>
      <c r="F853" s="9" t="str">
        <f>VLOOKUP($A853,referencia!$A$2:$Z$640,12,0)</f>
        <v>Creer Entre Ríos</v>
      </c>
      <c r="G853" s="9" t="str">
        <f>VLOOKUP($A853,referencia!$A$2:$Z$640,11,0)</f>
        <v>Juan José Bahillo</v>
      </c>
      <c r="H853" s="9" t="str">
        <f>VLOOKUP($A853,referencia!$A$2:$Z$640,21,0)</f>
        <v>M</v>
      </c>
      <c r="I853" s="9">
        <f>VLOOKUP($A853,referencia!$A$2:$Z$640,22,0)</f>
        <v>0</v>
      </c>
      <c r="J853" s="9" t="str">
        <f>VLOOKUP($A853,referencia!$A$2:$Z$640,23,0)</f>
        <v>Ministerio de Producción, Turismo y Desarrollo Económico</v>
      </c>
      <c r="K853" s="9">
        <f>VLOOKUP($A853,referencia!$A$2:$Z$640,24,0)</f>
        <v>0</v>
      </c>
    </row>
    <row r="854" spans="1:11" ht="15.75" customHeight="1">
      <c r="A854" t="s">
        <v>1163</v>
      </c>
      <c r="B854" s="9">
        <f>VLOOKUP($A854,referencia!$F$2:$Z$640,2,0)</f>
        <v>9</v>
      </c>
      <c r="C854" s="9" t="str">
        <f>VLOOKUP($A854,referencia!$F$2:$Z$640,3,0)</f>
        <v>Formosa</v>
      </c>
      <c r="D854" s="9">
        <f>VLOOKUP($A854,referencia!$F$2:$Z$640,9,0)</f>
        <v>2015</v>
      </c>
      <c r="E854" s="9" t="str">
        <f>VLOOKUP($A854,referencia!$F$2:$Z$640,4,0)</f>
        <v>Gildo Insfrán</v>
      </c>
      <c r="F854" s="9" t="str">
        <f>VLOOKUP($A854,referencia!$F$2:$Z$640,7,0)</f>
        <v>Frente para la Victoria</v>
      </c>
      <c r="G854" s="9" t="str">
        <f>VLOOKUP($A854,referencia!$F$2:$Z$640,6,0)</f>
        <v>Alberto Marcelo Zorrilla</v>
      </c>
      <c r="H854" s="9" t="str">
        <f>VLOOKUP($A854,referencia!$F$2:$Z$640,16,0)</f>
        <v>M</v>
      </c>
      <c r="I854" s="9">
        <f>VLOOKUP($A854,referencia!$F$2:$Z$640,17,0)</f>
        <v>0</v>
      </c>
      <c r="J854" s="9" t="str">
        <f>VLOOKUP($A854,referencia!$F$2:$Z$640,18,0)</f>
        <v xml:space="preserve">Ministerio de Cultura y Educación </v>
      </c>
      <c r="K854" s="9">
        <f>VLOOKUP($A854,referencia!$F$2:$Z$640,19,0)</f>
        <v>0</v>
      </c>
    </row>
    <row r="855" spans="1:11" ht="15.75" customHeight="1">
      <c r="A855" t="s">
        <v>1158</v>
      </c>
      <c r="B855" s="9">
        <f>VLOOKUP($A855,referencia!$F$2:$Z$640,2,0)</f>
        <v>9</v>
      </c>
      <c r="C855" s="9" t="str">
        <f>VLOOKUP($A855,referencia!$F$2:$Z$640,3,0)</f>
        <v>Formosa</v>
      </c>
      <c r="D855" s="9">
        <f>VLOOKUP($A855,referencia!$F$2:$Z$640,9,0)</f>
        <v>2015</v>
      </c>
      <c r="E855" s="9" t="str">
        <f>VLOOKUP($A855,referencia!$F$2:$Z$640,4,0)</f>
        <v>Gildo Insfrán</v>
      </c>
      <c r="F855" s="9" t="str">
        <f>VLOOKUP($A855,referencia!$F$2:$Z$640,7,0)</f>
        <v>Frente para la Victoria</v>
      </c>
      <c r="G855" s="9" t="str">
        <f>VLOOKUP($A855,referencia!$F$2:$Z$640,6,0)</f>
        <v>Antonio Ferreira</v>
      </c>
      <c r="H855" s="9" t="str">
        <f>VLOOKUP($A855,referencia!$F$2:$Z$640,16,0)</f>
        <v>M</v>
      </c>
      <c r="I855" s="9">
        <f>VLOOKUP($A855,referencia!$F$2:$Z$640,17,0)</f>
        <v>0</v>
      </c>
      <c r="J855" s="9" t="str">
        <f>VLOOKUP($A855,referencia!$F$2:$Z$640,18,0)</f>
        <v>Jefatura de Gabinete</v>
      </c>
      <c r="K855" s="9">
        <f>VLOOKUP($A855,referencia!$F$2:$Z$640,19,0)</f>
        <v>0</v>
      </c>
    </row>
    <row r="856" spans="1:11" ht="15.75" customHeight="1">
      <c r="A856" t="s">
        <v>1159</v>
      </c>
      <c r="B856" s="9">
        <f>VLOOKUP($A856,referencia!$F$2:$Z$640,2,0)</f>
        <v>9</v>
      </c>
      <c r="C856" s="9" t="str">
        <f>VLOOKUP($A856,referencia!$F$2:$Z$640,3,0)</f>
        <v>Formosa</v>
      </c>
      <c r="D856" s="9">
        <f>VLOOKUP($A856,referencia!$F$2:$Z$640,9,0)</f>
        <v>2015</v>
      </c>
      <c r="E856" s="9" t="str">
        <f>VLOOKUP($A856,referencia!$F$2:$Z$640,4,0)</f>
        <v>Gildo Insfrán</v>
      </c>
      <c r="F856" s="9" t="str">
        <f>VLOOKUP($A856,referencia!$F$2:$Z$640,7,0)</f>
        <v>Frente para la Victoria</v>
      </c>
      <c r="G856" s="9" t="str">
        <f>VLOOKUP($A856,referencia!$F$2:$Z$640,6,0)</f>
        <v>Jorge Abel González</v>
      </c>
      <c r="H856" s="9" t="str">
        <f>VLOOKUP($A856,referencia!$F$2:$Z$640,16,0)</f>
        <v>M</v>
      </c>
      <c r="I856" s="9">
        <f>VLOOKUP($A856,referencia!$F$2:$Z$640,17,0)</f>
        <v>0</v>
      </c>
      <c r="J856" s="9" t="str">
        <f>VLOOKUP($A856,referencia!$F$2:$Z$640,18,0)</f>
        <v>Minsterio de Gobierno, Justicia, Seguridad y Trabajo</v>
      </c>
      <c r="K856" s="9">
        <f>VLOOKUP($A856,referencia!$F$2:$Z$640,19,0)</f>
        <v>0</v>
      </c>
    </row>
    <row r="857" spans="1:11" ht="15.75" customHeight="1">
      <c r="A857" t="s">
        <v>1162</v>
      </c>
      <c r="B857" s="9">
        <f>VLOOKUP($A857,referencia!$F$2:$Z$640,2,0)</f>
        <v>9</v>
      </c>
      <c r="C857" s="9" t="str">
        <f>VLOOKUP($A857,referencia!$F$2:$Z$640,3,0)</f>
        <v>Formosa</v>
      </c>
      <c r="D857" s="9">
        <f>VLOOKUP($A857,referencia!$F$2:$Z$640,9,0)</f>
        <v>2015</v>
      </c>
      <c r="E857" s="9" t="str">
        <f>VLOOKUP($A857,referencia!$F$2:$Z$640,4,0)</f>
        <v>Gildo Insfrán</v>
      </c>
      <c r="F857" s="9" t="str">
        <f>VLOOKUP($A857,referencia!$F$2:$Z$640,7,0)</f>
        <v>Frente para la Victoria</v>
      </c>
      <c r="G857" s="9" t="str">
        <f>VLOOKUP($A857,referencia!$F$2:$Z$640,6,0)</f>
        <v>Jorge Oscar Ibáñez</v>
      </c>
      <c r="H857" s="9" t="str">
        <f>VLOOKUP($A857,referencia!$F$2:$Z$640,16,0)</f>
        <v>M</v>
      </c>
      <c r="I857" s="9">
        <f>VLOOKUP($A857,referencia!$F$2:$Z$640,17,0)</f>
        <v>0</v>
      </c>
      <c r="J857" s="9" t="str">
        <f>VLOOKUP($A857,referencia!$F$2:$Z$640,18,0)</f>
        <v>Ministerio de Economía, Hacienda y Finanzas</v>
      </c>
      <c r="K857" s="9">
        <f>VLOOKUP($A857,referencia!$F$2:$Z$640,19,0)</f>
        <v>0</v>
      </c>
    </row>
    <row r="858" spans="1:11" ht="15.75" customHeight="1">
      <c r="A858" t="s">
        <v>1161</v>
      </c>
      <c r="B858" s="9">
        <f>VLOOKUP($A858,referencia!$F$2:$Z$640,2,0)</f>
        <v>9</v>
      </c>
      <c r="C858" s="9" t="str">
        <f>VLOOKUP($A858,referencia!$F$2:$Z$640,3,0)</f>
        <v>Formosa</v>
      </c>
      <c r="D858" s="9">
        <f>VLOOKUP($A858,referencia!$F$2:$Z$640,9,0)</f>
        <v>2015</v>
      </c>
      <c r="E858" s="9" t="str">
        <f>VLOOKUP($A858,referencia!$F$2:$Z$640,4,0)</f>
        <v>Gildo Insfrán</v>
      </c>
      <c r="F858" s="9" t="str">
        <f>VLOOKUP($A858,referencia!$F$2:$Z$640,7,0)</f>
        <v>Frente para la Victoria</v>
      </c>
      <c r="G858" s="9" t="str">
        <f>VLOOKUP($A858,referencia!$F$2:$Z$640,6,0)</f>
        <v>José Luis Décima</v>
      </c>
      <c r="H858" s="9" t="str">
        <f>VLOOKUP($A858,referencia!$F$2:$Z$640,16,0)</f>
        <v>M</v>
      </c>
      <c r="I858" s="9">
        <f>VLOOKUP($A858,referencia!$F$2:$Z$640,17,0)</f>
        <v>0</v>
      </c>
      <c r="J858" s="9" t="str">
        <f>VLOOKUP($A858,referencia!$F$2:$Z$640,18,0)</f>
        <v>Ministerio de Desarrollo Humano</v>
      </c>
      <c r="K858" s="9">
        <f>VLOOKUP($A858,referencia!$F$2:$Z$640,19,0)</f>
        <v>0</v>
      </c>
    </row>
    <row r="859" spans="1:11" ht="15.75" customHeight="1">
      <c r="A859" t="s">
        <v>1160</v>
      </c>
      <c r="B859" s="9">
        <f>VLOOKUP($A859,referencia!$F$2:$Z$640,2,0)</f>
        <v>9</v>
      </c>
      <c r="C859" s="9" t="str">
        <f>VLOOKUP($A859,referencia!$F$2:$Z$640,3,0)</f>
        <v>Formosa</v>
      </c>
      <c r="D859" s="9">
        <f>VLOOKUP($A859,referencia!$F$2:$Z$640,9,0)</f>
        <v>2015</v>
      </c>
      <c r="E859" s="9" t="str">
        <f>VLOOKUP($A859,referencia!$F$2:$Z$640,4,0)</f>
        <v>Gildo Insfrán</v>
      </c>
      <c r="F859" s="9" t="str">
        <f>VLOOKUP($A859,referencia!$F$2:$Z$640,7,0)</f>
        <v>Frente para la Victoria</v>
      </c>
      <c r="G859" s="9" t="str">
        <f>VLOOKUP($A859,referencia!$F$2:$Z$640,6,0)</f>
        <v>Raúl Quintana</v>
      </c>
      <c r="H859" s="9" t="str">
        <f>VLOOKUP($A859,referencia!$F$2:$Z$640,16,0)</f>
        <v>M</v>
      </c>
      <c r="I859" s="9">
        <f>VLOOKUP($A859,referencia!$F$2:$Z$640,17,0)</f>
        <v>0</v>
      </c>
      <c r="J859" s="9" t="str">
        <f>VLOOKUP($A859,referencia!$F$2:$Z$640,18,0)</f>
        <v>Ministerio de Producción y Ambiente</v>
      </c>
      <c r="K859" s="9">
        <f>VLOOKUP($A859,referencia!$F$2:$Z$640,19,0)</f>
        <v>0</v>
      </c>
    </row>
    <row r="860" spans="1:11" ht="15.75" customHeight="1">
      <c r="A860" t="s">
        <v>1626</v>
      </c>
      <c r="B860" s="9">
        <f>VLOOKUP($A860,referencia!$E$2:$Z$640,3,0)</f>
        <v>9</v>
      </c>
      <c r="C860" s="9" t="str">
        <f>VLOOKUP($A860,referencia!$E$2:$Z$640,4,0)</f>
        <v>Formosa</v>
      </c>
      <c r="D860" s="9">
        <f>VLOOKUP($A860,referencia!$E$2:$Z$640,11,0)</f>
        <v>2016</v>
      </c>
      <c r="E860" s="9" t="str">
        <f>VLOOKUP($A860,referencia!$E$2:$Z$640,5,0)</f>
        <v>Gildo Insfrán</v>
      </c>
      <c r="F860" s="9" t="str">
        <f>VLOOKUP($A860,referencia!$E$2:$Z$640,8,0)</f>
        <v>Frente para la Victoria</v>
      </c>
      <c r="G860" s="9" t="str">
        <f>VLOOKUP($A860,referencia!$E$2:$Z$640,7,0)</f>
        <v>Antonio Ferreira</v>
      </c>
      <c r="H860" s="9" t="str">
        <f>VLOOKUP($A860,referencia!$E$2:$Z$640,17,0)</f>
        <v>M</v>
      </c>
      <c r="I860" s="9">
        <f>VLOOKUP($A860,referencia!$E$2:$Z$640,18,0)</f>
        <v>0</v>
      </c>
      <c r="J860" s="9" t="str">
        <f>VLOOKUP($A860,referencia!$E$2:$Z$640,19,0)</f>
        <v>Jefatura de Gabinete</v>
      </c>
      <c r="K860" s="9">
        <f>VLOOKUP($A860,referencia!$E$2:$Z$640,20,0)</f>
        <v>0</v>
      </c>
    </row>
    <row r="861" spans="1:11" ht="15.75" customHeight="1">
      <c r="A861" t="s">
        <v>1627</v>
      </c>
      <c r="B861" s="9">
        <f>VLOOKUP($A861,referencia!$E$2:$Z$640,3,0)</f>
        <v>9</v>
      </c>
      <c r="C861" s="9" t="str">
        <f>VLOOKUP($A861,referencia!$E$2:$Z$640,4,0)</f>
        <v>Formosa</v>
      </c>
      <c r="D861" s="9">
        <f>VLOOKUP($A861,referencia!$E$2:$Z$640,11,0)</f>
        <v>2016</v>
      </c>
      <c r="E861" s="9" t="str">
        <f>VLOOKUP($A861,referencia!$E$2:$Z$640,5,0)</f>
        <v>Gildo Insfrán</v>
      </c>
      <c r="F861" s="9" t="str">
        <f>VLOOKUP($A861,referencia!$E$2:$Z$640,8,0)</f>
        <v>Frente para la Victoria</v>
      </c>
      <c r="G861" s="9" t="str">
        <f>VLOOKUP($A861,referencia!$E$2:$Z$640,7,0)</f>
        <v>Jorge Abel González</v>
      </c>
      <c r="H861" s="9" t="str">
        <f>VLOOKUP($A861,referencia!$E$2:$Z$640,17,0)</f>
        <v>M</v>
      </c>
      <c r="I861" s="9">
        <f>VLOOKUP($A861,referencia!$E$2:$Z$640,18,0)</f>
        <v>0</v>
      </c>
      <c r="J861" s="9" t="str">
        <f>VLOOKUP($A861,referencia!$E$2:$Z$640,19,0)</f>
        <v>Minsterio de Gobierno, Justicia, Seguridad y Trabajo</v>
      </c>
      <c r="K861" s="9">
        <f>VLOOKUP($A861,referencia!$E$2:$Z$640,20,0)</f>
        <v>0</v>
      </c>
    </row>
    <row r="862" spans="1:11" ht="15.75" customHeight="1">
      <c r="A862" t="s">
        <v>1628</v>
      </c>
      <c r="B862" s="9">
        <f>VLOOKUP($A862,referencia!$E$2:$Z$640,3,0)</f>
        <v>9</v>
      </c>
      <c r="C862" s="9" t="str">
        <f>VLOOKUP($A862,referencia!$E$2:$Z$640,4,0)</f>
        <v>Formosa</v>
      </c>
      <c r="D862" s="9">
        <f>VLOOKUP($A862,referencia!$E$2:$Z$640,11,0)</f>
        <v>2016</v>
      </c>
      <c r="E862" s="9" t="str">
        <f>VLOOKUP($A862,referencia!$E$2:$Z$640,5,0)</f>
        <v>Gildo Insfrán</v>
      </c>
      <c r="F862" s="9" t="str">
        <f>VLOOKUP($A862,referencia!$E$2:$Z$640,8,0)</f>
        <v>Frente para la Victoria</v>
      </c>
      <c r="G862" s="9" t="str">
        <f>VLOOKUP($A862,referencia!$E$2:$Z$640,7,0)</f>
        <v>Raúl Quintana</v>
      </c>
      <c r="H862" s="9" t="str">
        <f>VLOOKUP($A862,referencia!$E$2:$Z$640,17,0)</f>
        <v>M</v>
      </c>
      <c r="I862" s="9">
        <f>VLOOKUP($A862,referencia!$E$2:$Z$640,18,0)</f>
        <v>0</v>
      </c>
      <c r="J862" s="9" t="str">
        <f>VLOOKUP($A862,referencia!$E$2:$Z$640,19,0)</f>
        <v>Ministerio de Producción y Ambiente</v>
      </c>
      <c r="K862" s="9">
        <f>VLOOKUP($A862,referencia!$E$2:$Z$640,20,0)</f>
        <v>0</v>
      </c>
    </row>
    <row r="863" spans="1:11" ht="15.75" customHeight="1">
      <c r="A863" t="s">
        <v>1629</v>
      </c>
      <c r="B863" s="9">
        <f>VLOOKUP($A863,referencia!$E$2:$Z$640,3,0)</f>
        <v>9</v>
      </c>
      <c r="C863" s="9" t="str">
        <f>VLOOKUP($A863,referencia!$E$2:$Z$640,4,0)</f>
        <v>Formosa</v>
      </c>
      <c r="D863" s="9">
        <f>VLOOKUP($A863,referencia!$E$2:$Z$640,11,0)</f>
        <v>2016</v>
      </c>
      <c r="E863" s="9" t="str">
        <f>VLOOKUP($A863,referencia!$E$2:$Z$640,5,0)</f>
        <v>Gildo Insfrán</v>
      </c>
      <c r="F863" s="9" t="str">
        <f>VLOOKUP($A863,referencia!$E$2:$Z$640,8,0)</f>
        <v>Frente para la Victoria</v>
      </c>
      <c r="G863" s="9" t="str">
        <f>VLOOKUP($A863,referencia!$E$2:$Z$640,7,0)</f>
        <v>José Luis Décima</v>
      </c>
      <c r="H863" s="9" t="str">
        <f>VLOOKUP($A863,referencia!$E$2:$Z$640,17,0)</f>
        <v>M</v>
      </c>
      <c r="I863" s="9">
        <f>VLOOKUP($A863,referencia!$E$2:$Z$640,18,0)</f>
        <v>0</v>
      </c>
      <c r="J863" s="9" t="str">
        <f>VLOOKUP($A863,referencia!$E$2:$Z$640,19,0)</f>
        <v>Ministerio de Desarrollo Humano</v>
      </c>
      <c r="K863" s="9">
        <f>VLOOKUP($A863,referencia!$E$2:$Z$640,20,0)</f>
        <v>0</v>
      </c>
    </row>
    <row r="864" spans="1:11" ht="15.75" customHeight="1">
      <c r="A864" t="s">
        <v>1630</v>
      </c>
      <c r="B864" s="9">
        <f>VLOOKUP($A864,referencia!$E$2:$Z$640,3,0)</f>
        <v>9</v>
      </c>
      <c r="C864" s="9" t="str">
        <f>VLOOKUP($A864,referencia!$E$2:$Z$640,4,0)</f>
        <v>Formosa</v>
      </c>
      <c r="D864" s="9">
        <f>VLOOKUP($A864,referencia!$E$2:$Z$640,11,0)</f>
        <v>2016</v>
      </c>
      <c r="E864" s="9" t="str">
        <f>VLOOKUP($A864,referencia!$E$2:$Z$640,5,0)</f>
        <v>Gildo Insfrán</v>
      </c>
      <c r="F864" s="9" t="str">
        <f>VLOOKUP($A864,referencia!$E$2:$Z$640,8,0)</f>
        <v>Frente para la Victoria</v>
      </c>
      <c r="G864" s="9" t="str">
        <f>VLOOKUP($A864,referencia!$E$2:$Z$640,7,0)</f>
        <v>Jorge Oscar Ibáñez</v>
      </c>
      <c r="H864" s="9" t="str">
        <f>VLOOKUP($A864,referencia!$E$2:$Z$640,17,0)</f>
        <v>M</v>
      </c>
      <c r="I864" s="9">
        <f>VLOOKUP($A864,referencia!$E$2:$Z$640,18,0)</f>
        <v>0</v>
      </c>
      <c r="J864" s="9" t="str">
        <f>VLOOKUP($A864,referencia!$E$2:$Z$640,19,0)</f>
        <v>Ministerio de Economía, Hacienda y Finanzas</v>
      </c>
      <c r="K864" s="9">
        <f>VLOOKUP($A864,referencia!$E$2:$Z$640,20,0)</f>
        <v>0</v>
      </c>
    </row>
    <row r="865" spans="1:11" ht="15.75" customHeight="1">
      <c r="A865" t="s">
        <v>1631</v>
      </c>
      <c r="B865" s="9">
        <f>VLOOKUP($A865,referencia!$E$2:$Z$640,3,0)</f>
        <v>9</v>
      </c>
      <c r="C865" s="9" t="str">
        <f>VLOOKUP($A865,referencia!$E$2:$Z$640,4,0)</f>
        <v>Formosa</v>
      </c>
      <c r="D865" s="9">
        <f>VLOOKUP($A865,referencia!$E$2:$Z$640,11,0)</f>
        <v>2016</v>
      </c>
      <c r="E865" s="9" t="str">
        <f>VLOOKUP($A865,referencia!$E$2:$Z$640,5,0)</f>
        <v>Gildo Insfrán</v>
      </c>
      <c r="F865" s="9" t="str">
        <f>VLOOKUP($A865,referencia!$E$2:$Z$640,8,0)</f>
        <v>Frente para la Victoria</v>
      </c>
      <c r="G865" s="9" t="str">
        <f>VLOOKUP($A865,referencia!$E$2:$Z$640,7,0)</f>
        <v>Alberto Marcelo Zorrilla</v>
      </c>
      <c r="H865" s="9" t="str">
        <f>VLOOKUP($A865,referencia!$E$2:$Z$640,17,0)</f>
        <v>M</v>
      </c>
      <c r="I865" s="9">
        <f>VLOOKUP($A865,referencia!$E$2:$Z$640,18,0)</f>
        <v>0</v>
      </c>
      <c r="J865" s="9" t="str">
        <f>VLOOKUP($A865,referencia!$E$2:$Z$640,19,0)</f>
        <v xml:space="preserve">Ministerio de Cultura y Educación </v>
      </c>
      <c r="K865" s="9">
        <f>VLOOKUP($A865,referencia!$E$2:$Z$640,20,0)</f>
        <v>0</v>
      </c>
    </row>
    <row r="866" spans="1:11" ht="15.75" customHeight="1">
      <c r="A866" t="s">
        <v>1904</v>
      </c>
      <c r="B866" s="9">
        <f>VLOOKUP($A866,referencia!$D$2:$Z$640,4,0)</f>
        <v>9</v>
      </c>
      <c r="C866" s="9" t="str">
        <f>VLOOKUP($A866,referencia!$D$2:$Z$640,5,0)</f>
        <v>Formosa</v>
      </c>
      <c r="D866" s="9">
        <f>VLOOKUP($A866,referencia!$D$2:$Z$640,13,0)</f>
        <v>2017</v>
      </c>
      <c r="E866" s="9" t="str">
        <f>VLOOKUP($A866,referencia!$D$2:$Z$640,6,0)</f>
        <v>Gildo Insfrán</v>
      </c>
      <c r="F866" s="9" t="str">
        <f>VLOOKUP($A866,referencia!$D$2:$Z$640,9,0)</f>
        <v>Frente para la Victoria</v>
      </c>
      <c r="G866" s="9" t="str">
        <f>VLOOKUP($A866,referencia!$D$2:$Z$640,8,0)</f>
        <v>Antonio Ferreira</v>
      </c>
      <c r="H866" s="9" t="str">
        <f>VLOOKUP($A866,referencia!$D$2:$Z$640,18,0)</f>
        <v>M</v>
      </c>
      <c r="I866" s="9">
        <f>VLOOKUP($A866,referencia!$D$2:$Z$640,19,0)</f>
        <v>0</v>
      </c>
      <c r="J866" s="9" t="str">
        <f>VLOOKUP($A866,referencia!$D$2:$Z$640,20,0)</f>
        <v>Jefatura de Gabinete</v>
      </c>
      <c r="K866" s="9">
        <f>VLOOKUP($A866,referencia!$D$2:$Z$640,21,0)</f>
        <v>0</v>
      </c>
    </row>
    <row r="867" spans="1:11" ht="15.75" customHeight="1">
      <c r="A867" t="s">
        <v>1905</v>
      </c>
      <c r="B867" s="9">
        <f>VLOOKUP($A867,referencia!$D$2:$Z$640,4,0)</f>
        <v>9</v>
      </c>
      <c r="C867" s="9" t="str">
        <f>VLOOKUP($A867,referencia!$D$2:$Z$640,5,0)</f>
        <v>Formosa</v>
      </c>
      <c r="D867" s="9">
        <f>VLOOKUP($A867,referencia!$D$2:$Z$640,13,0)</f>
        <v>2017</v>
      </c>
      <c r="E867" s="9" t="str">
        <f>VLOOKUP($A867,referencia!$D$2:$Z$640,6,0)</f>
        <v>Gildo Insfrán</v>
      </c>
      <c r="F867" s="9" t="str">
        <f>VLOOKUP($A867,referencia!$D$2:$Z$640,9,0)</f>
        <v>Frente para la Victoria</v>
      </c>
      <c r="G867" s="9" t="str">
        <f>VLOOKUP($A867,referencia!$D$2:$Z$640,8,0)</f>
        <v>Jorge Abel González</v>
      </c>
      <c r="H867" s="9" t="str">
        <f>VLOOKUP($A867,referencia!$D$2:$Z$640,18,0)</f>
        <v>M</v>
      </c>
      <c r="I867" s="9">
        <f>VLOOKUP($A867,referencia!$D$2:$Z$640,19,0)</f>
        <v>0</v>
      </c>
      <c r="J867" s="9" t="str">
        <f>VLOOKUP($A867,referencia!$D$2:$Z$640,20,0)</f>
        <v>Minsterio de Gobierno, Justicia, Seguridad y Trabajo</v>
      </c>
      <c r="K867" s="9">
        <f>VLOOKUP($A867,referencia!$D$2:$Z$640,21,0)</f>
        <v>0</v>
      </c>
    </row>
    <row r="868" spans="1:11" ht="15.75" customHeight="1">
      <c r="A868" t="s">
        <v>1906</v>
      </c>
      <c r="B868" s="9">
        <f>VLOOKUP($A868,referencia!$D$2:$Z$640,4,0)</f>
        <v>9</v>
      </c>
      <c r="C868" s="9" t="str">
        <f>VLOOKUP($A868,referencia!$D$2:$Z$640,5,0)</f>
        <v>Formosa</v>
      </c>
      <c r="D868" s="9">
        <f>VLOOKUP($A868,referencia!$D$2:$Z$640,13,0)</f>
        <v>2017</v>
      </c>
      <c r="E868" s="9" t="str">
        <f>VLOOKUP($A868,referencia!$D$2:$Z$640,6,0)</f>
        <v>Gildo Insfrán</v>
      </c>
      <c r="F868" s="9" t="str">
        <f>VLOOKUP($A868,referencia!$D$2:$Z$640,9,0)</f>
        <v>Frente para la Victoria</v>
      </c>
      <c r="G868" s="9" t="str">
        <f>VLOOKUP($A868,referencia!$D$2:$Z$640,8,0)</f>
        <v>Raúl Quintana</v>
      </c>
      <c r="H868" s="9" t="str">
        <f>VLOOKUP($A868,referencia!$D$2:$Z$640,18,0)</f>
        <v>M</v>
      </c>
      <c r="I868" s="9">
        <f>VLOOKUP($A868,referencia!$D$2:$Z$640,19,0)</f>
        <v>0</v>
      </c>
      <c r="J868" s="9" t="str">
        <f>VLOOKUP($A868,referencia!$D$2:$Z$640,20,0)</f>
        <v>Ministerio de Producción y Ambiente</v>
      </c>
      <c r="K868" s="9">
        <f>VLOOKUP($A868,referencia!$D$2:$Z$640,21,0)</f>
        <v>0</v>
      </c>
    </row>
    <row r="869" spans="1:11" ht="15.75" customHeight="1">
      <c r="A869" t="s">
        <v>1907</v>
      </c>
      <c r="B869" s="9">
        <f>VLOOKUP($A869,referencia!$D$2:$Z$640,4,0)</f>
        <v>9</v>
      </c>
      <c r="C869" s="9" t="str">
        <f>VLOOKUP($A869,referencia!$D$2:$Z$640,5,0)</f>
        <v>Formosa</v>
      </c>
      <c r="D869" s="9">
        <f>VLOOKUP($A869,referencia!$D$2:$Z$640,13,0)</f>
        <v>2017</v>
      </c>
      <c r="E869" s="9" t="str">
        <f>VLOOKUP($A869,referencia!$D$2:$Z$640,6,0)</f>
        <v>Gildo Insfrán</v>
      </c>
      <c r="F869" s="9" t="str">
        <f>VLOOKUP($A869,referencia!$D$2:$Z$640,9,0)</f>
        <v>Frente para la Victoria</v>
      </c>
      <c r="G869" s="9" t="str">
        <f>VLOOKUP($A869,referencia!$D$2:$Z$640,8,0)</f>
        <v>José Luis Décima</v>
      </c>
      <c r="H869" s="9" t="str">
        <f>VLOOKUP($A869,referencia!$D$2:$Z$640,18,0)</f>
        <v>M</v>
      </c>
      <c r="I869" s="9">
        <f>VLOOKUP($A869,referencia!$D$2:$Z$640,19,0)</f>
        <v>0</v>
      </c>
      <c r="J869" s="9" t="str">
        <f>VLOOKUP($A869,referencia!$D$2:$Z$640,20,0)</f>
        <v>Ministerio de Desarrollo Humano</v>
      </c>
      <c r="K869" s="9">
        <f>VLOOKUP($A869,referencia!$D$2:$Z$640,21,0)</f>
        <v>0</v>
      </c>
    </row>
    <row r="870" spans="1:11" ht="15.75" customHeight="1">
      <c r="A870" t="s">
        <v>1908</v>
      </c>
      <c r="B870" s="9">
        <f>VLOOKUP($A870,referencia!$D$2:$Z$640,4,0)</f>
        <v>9</v>
      </c>
      <c r="C870" s="9" t="str">
        <f>VLOOKUP($A870,referencia!$D$2:$Z$640,5,0)</f>
        <v>Formosa</v>
      </c>
      <c r="D870" s="9">
        <f>VLOOKUP($A870,referencia!$D$2:$Z$640,13,0)</f>
        <v>2017</v>
      </c>
      <c r="E870" s="9" t="str">
        <f>VLOOKUP($A870,referencia!$D$2:$Z$640,6,0)</f>
        <v>Gildo Insfrán</v>
      </c>
      <c r="F870" s="9" t="str">
        <f>VLOOKUP($A870,referencia!$D$2:$Z$640,9,0)</f>
        <v>Frente para la Victoria</v>
      </c>
      <c r="G870" s="9" t="str">
        <f>VLOOKUP($A870,referencia!$D$2:$Z$640,8,0)</f>
        <v>Jorge Oscar Ibáñez</v>
      </c>
      <c r="H870" s="9" t="str">
        <f>VLOOKUP($A870,referencia!$D$2:$Z$640,18,0)</f>
        <v>M</v>
      </c>
      <c r="I870" s="9">
        <f>VLOOKUP($A870,referencia!$D$2:$Z$640,19,0)</f>
        <v>0</v>
      </c>
      <c r="J870" s="9" t="str">
        <f>VLOOKUP($A870,referencia!$D$2:$Z$640,20,0)</f>
        <v>Ministerio de Economía, Hacienda y Finanzas</v>
      </c>
      <c r="K870" s="9">
        <f>VLOOKUP($A870,referencia!$D$2:$Z$640,21,0)</f>
        <v>0</v>
      </c>
    </row>
    <row r="871" spans="1:11" ht="15.75" customHeight="1">
      <c r="A871" t="s">
        <v>1909</v>
      </c>
      <c r="B871" s="9">
        <f>VLOOKUP($A871,referencia!$D$2:$Z$640,4,0)</f>
        <v>9</v>
      </c>
      <c r="C871" s="9" t="str">
        <f>VLOOKUP($A871,referencia!$D$2:$Z$640,5,0)</f>
        <v>Formosa</v>
      </c>
      <c r="D871" s="9">
        <f>VLOOKUP($A871,referencia!$D$2:$Z$640,13,0)</f>
        <v>2017</v>
      </c>
      <c r="E871" s="9" t="str">
        <f>VLOOKUP($A871,referencia!$D$2:$Z$640,6,0)</f>
        <v>Gildo Insfrán</v>
      </c>
      <c r="F871" s="9" t="str">
        <f>VLOOKUP($A871,referencia!$D$2:$Z$640,9,0)</f>
        <v>Frente para la Victoria</v>
      </c>
      <c r="G871" s="9" t="str">
        <f>VLOOKUP($A871,referencia!$D$2:$Z$640,8,0)</f>
        <v>Alberto Marcelo Zorrilla</v>
      </c>
      <c r="H871" s="9" t="str">
        <f>VLOOKUP($A871,referencia!$D$2:$Z$640,18,0)</f>
        <v>M</v>
      </c>
      <c r="I871" s="9">
        <f>VLOOKUP($A871,referencia!$D$2:$Z$640,19,0)</f>
        <v>0</v>
      </c>
      <c r="J871" s="9" t="str">
        <f>VLOOKUP($A871,referencia!$D$2:$Z$640,20,0)</f>
        <v xml:space="preserve">Ministerio de Cultura y Educación </v>
      </c>
      <c r="K871" s="9">
        <f>VLOOKUP($A871,referencia!$D$2:$Z$640,21,0)</f>
        <v>0</v>
      </c>
    </row>
    <row r="872" spans="1:11" ht="15.75" customHeight="1">
      <c r="A872" t="s">
        <v>2203</v>
      </c>
      <c r="B872" s="9">
        <f>VLOOKUP($A872,referencia!$C$2:$Z$640,5,0)</f>
        <v>9</v>
      </c>
      <c r="C872" s="9" t="str">
        <f>VLOOKUP($A872,referencia!$C$2:$Z$640,6,0)</f>
        <v>Formosa</v>
      </c>
      <c r="D872" s="9">
        <f>VLOOKUP($A872,referencia!$C$2:$Z$640,15,0)</f>
        <v>2018</v>
      </c>
      <c r="E872" s="9" t="str">
        <f>VLOOKUP($A872,referencia!$C$2:$Z$640,7,0)</f>
        <v>Gildo Insfrán</v>
      </c>
      <c r="F872" s="9" t="str">
        <f>VLOOKUP($A872,referencia!$C$2:$Z$640,10,0)</f>
        <v>Frente para la Victoria</v>
      </c>
      <c r="G872" s="9" t="str">
        <f>VLOOKUP($A872,referencia!$C$2:$Z$640,9,0)</f>
        <v>Antonio Ferreira</v>
      </c>
      <c r="H872" s="9" t="str">
        <f>VLOOKUP($A872,referencia!$C$2:$Z$640,19,0)</f>
        <v>M</v>
      </c>
      <c r="I872" s="9">
        <f>VLOOKUP($A872,referencia!$C$2:$Z$640,20,0)</f>
        <v>0</v>
      </c>
      <c r="J872" s="9" t="str">
        <f>VLOOKUP($A872,referencia!$C$2:$Z$640,21,0)</f>
        <v>Jefatura de Gabinete</v>
      </c>
      <c r="K872" s="9">
        <f>VLOOKUP($A872,referencia!$C$2:$Z$640,22,0)</f>
        <v>0</v>
      </c>
    </row>
    <row r="873" spans="1:11" ht="15.75" customHeight="1">
      <c r="A873" t="s">
        <v>2204</v>
      </c>
      <c r="B873" s="9">
        <f>VLOOKUP($A873,referencia!$C$2:$Z$640,5,0)</f>
        <v>9</v>
      </c>
      <c r="C873" s="9" t="str">
        <f>VLOOKUP($A873,referencia!$C$2:$Z$640,6,0)</f>
        <v>Formosa</v>
      </c>
      <c r="D873" s="9">
        <f>VLOOKUP($A873,referencia!$C$2:$Z$640,15,0)</f>
        <v>2018</v>
      </c>
      <c r="E873" s="9" t="str">
        <f>VLOOKUP($A873,referencia!$C$2:$Z$640,7,0)</f>
        <v>Gildo Insfrán</v>
      </c>
      <c r="F873" s="9" t="str">
        <f>VLOOKUP($A873,referencia!$C$2:$Z$640,10,0)</f>
        <v>Frente para la Victoria</v>
      </c>
      <c r="G873" s="9" t="str">
        <f>VLOOKUP($A873,referencia!$C$2:$Z$640,9,0)</f>
        <v>Jorge Abel González</v>
      </c>
      <c r="H873" s="9" t="str">
        <f>VLOOKUP($A873,referencia!$C$2:$Z$640,19,0)</f>
        <v>M</v>
      </c>
      <c r="I873" s="9">
        <f>VLOOKUP($A873,referencia!$C$2:$Z$640,20,0)</f>
        <v>0</v>
      </c>
      <c r="J873" s="9" t="str">
        <f>VLOOKUP($A873,referencia!$C$2:$Z$640,21,0)</f>
        <v>Minsterio de Gobierno, Justicia, Seguridad y Trabajo</v>
      </c>
      <c r="K873" s="9">
        <f>VLOOKUP($A873,referencia!$C$2:$Z$640,22,0)</f>
        <v>0</v>
      </c>
    </row>
    <row r="874" spans="1:11" ht="15.75" customHeight="1">
      <c r="A874" t="s">
        <v>2205</v>
      </c>
      <c r="B874" s="9">
        <f>VLOOKUP($A874,referencia!$C$2:$Z$640,5,0)</f>
        <v>9</v>
      </c>
      <c r="C874" s="9" t="str">
        <f>VLOOKUP($A874,referencia!$C$2:$Z$640,6,0)</f>
        <v>Formosa</v>
      </c>
      <c r="D874" s="9">
        <f>VLOOKUP($A874,referencia!$C$2:$Z$640,15,0)</f>
        <v>2018</v>
      </c>
      <c r="E874" s="9" t="str">
        <f>VLOOKUP($A874,referencia!$C$2:$Z$640,7,0)</f>
        <v>Gildo Insfrán</v>
      </c>
      <c r="F874" s="9" t="str">
        <f>VLOOKUP($A874,referencia!$C$2:$Z$640,10,0)</f>
        <v>Frente para la Victoria</v>
      </c>
      <c r="G874" s="9" t="str">
        <f>VLOOKUP($A874,referencia!$C$2:$Z$640,9,0)</f>
        <v>Raúl Quintana</v>
      </c>
      <c r="H874" s="9" t="str">
        <f>VLOOKUP($A874,referencia!$C$2:$Z$640,19,0)</f>
        <v>M</v>
      </c>
      <c r="I874" s="9">
        <f>VLOOKUP($A874,referencia!$C$2:$Z$640,20,0)</f>
        <v>0</v>
      </c>
      <c r="J874" s="9" t="str">
        <f>VLOOKUP($A874,referencia!$C$2:$Z$640,21,0)</f>
        <v>Ministerio de Producción y Ambiente</v>
      </c>
      <c r="K874" s="9">
        <f>VLOOKUP($A874,referencia!$C$2:$Z$640,22,0)</f>
        <v>0</v>
      </c>
    </row>
    <row r="875" spans="1:11" ht="15.75" customHeight="1">
      <c r="A875" t="s">
        <v>2206</v>
      </c>
      <c r="B875" s="9">
        <f>VLOOKUP($A875,referencia!$C$2:$Z$640,5,0)</f>
        <v>9</v>
      </c>
      <c r="C875" s="9" t="str">
        <f>VLOOKUP($A875,referencia!$C$2:$Z$640,6,0)</f>
        <v>Formosa</v>
      </c>
      <c r="D875" s="9">
        <f>VLOOKUP($A875,referencia!$C$2:$Z$640,15,0)</f>
        <v>2018</v>
      </c>
      <c r="E875" s="9" t="str">
        <f>VLOOKUP($A875,referencia!$C$2:$Z$640,7,0)</f>
        <v>Gildo Insfrán</v>
      </c>
      <c r="F875" s="9" t="str">
        <f>VLOOKUP($A875,referencia!$C$2:$Z$640,10,0)</f>
        <v>Frente para la Victoria</v>
      </c>
      <c r="G875" s="9" t="str">
        <f>VLOOKUP($A875,referencia!$C$2:$Z$640,9,0)</f>
        <v>José Luis Décima</v>
      </c>
      <c r="H875" s="9" t="str">
        <f>VLOOKUP($A875,referencia!$C$2:$Z$640,19,0)</f>
        <v>M</v>
      </c>
      <c r="I875" s="9">
        <f>VLOOKUP($A875,referencia!$C$2:$Z$640,20,0)</f>
        <v>0</v>
      </c>
      <c r="J875" s="9" t="str">
        <f>VLOOKUP($A875,referencia!$C$2:$Z$640,21,0)</f>
        <v>Ministerio de Desarrollo Humano</v>
      </c>
      <c r="K875" s="9">
        <f>VLOOKUP($A875,referencia!$C$2:$Z$640,22,0)</f>
        <v>0</v>
      </c>
    </row>
    <row r="876" spans="1:11" ht="15.75" customHeight="1">
      <c r="A876" t="s">
        <v>2207</v>
      </c>
      <c r="B876" s="9">
        <f>VLOOKUP($A876,referencia!$C$2:$Z$640,5,0)</f>
        <v>9</v>
      </c>
      <c r="C876" s="9" t="str">
        <f>VLOOKUP($A876,referencia!$C$2:$Z$640,6,0)</f>
        <v>Formosa</v>
      </c>
      <c r="D876" s="9">
        <f>VLOOKUP($A876,referencia!$C$2:$Z$640,15,0)</f>
        <v>2018</v>
      </c>
      <c r="E876" s="9" t="str">
        <f>VLOOKUP($A876,referencia!$C$2:$Z$640,7,0)</f>
        <v>Gildo Insfrán</v>
      </c>
      <c r="F876" s="9" t="str">
        <f>VLOOKUP($A876,referencia!$C$2:$Z$640,10,0)</f>
        <v>Frente para la Victoria</v>
      </c>
      <c r="G876" s="9" t="str">
        <f>VLOOKUP($A876,referencia!$C$2:$Z$640,9,0)</f>
        <v>Jorge Oscar Ibáñez</v>
      </c>
      <c r="H876" s="9" t="str">
        <f>VLOOKUP($A876,referencia!$C$2:$Z$640,19,0)</f>
        <v>M</v>
      </c>
      <c r="I876" s="9">
        <f>VLOOKUP($A876,referencia!$C$2:$Z$640,20,0)</f>
        <v>0</v>
      </c>
      <c r="J876" s="9" t="str">
        <f>VLOOKUP($A876,referencia!$C$2:$Z$640,21,0)</f>
        <v>Ministerio de Economía, Hacienda y Finanzas</v>
      </c>
      <c r="K876" s="9">
        <f>VLOOKUP($A876,referencia!$C$2:$Z$640,22,0)</f>
        <v>0</v>
      </c>
    </row>
    <row r="877" spans="1:11" ht="15.75" customHeight="1">
      <c r="A877" t="s">
        <v>2208</v>
      </c>
      <c r="B877" s="9">
        <f>VLOOKUP($A877,referencia!$C$2:$Z$640,5,0)</f>
        <v>9</v>
      </c>
      <c r="C877" s="9" t="str">
        <f>VLOOKUP($A877,referencia!$C$2:$Z$640,6,0)</f>
        <v>Formosa</v>
      </c>
      <c r="D877" s="9">
        <f>VLOOKUP($A877,referencia!$C$2:$Z$640,15,0)</f>
        <v>2018</v>
      </c>
      <c r="E877" s="9" t="str">
        <f>VLOOKUP($A877,referencia!$C$2:$Z$640,7,0)</f>
        <v>Gildo Insfrán</v>
      </c>
      <c r="F877" s="9" t="str">
        <f>VLOOKUP($A877,referencia!$C$2:$Z$640,10,0)</f>
        <v>Frente para la Victoria</v>
      </c>
      <c r="G877" s="9" t="str">
        <f>VLOOKUP($A877,referencia!$C$2:$Z$640,9,0)</f>
        <v>Alberto Marcelo Zorrilla</v>
      </c>
      <c r="H877" s="9" t="str">
        <f>VLOOKUP($A877,referencia!$C$2:$Z$640,19,0)</f>
        <v>M</v>
      </c>
      <c r="I877" s="9">
        <f>VLOOKUP($A877,referencia!$C$2:$Z$640,20,0)</f>
        <v>0</v>
      </c>
      <c r="J877" s="9" t="str">
        <f>VLOOKUP($A877,referencia!$C$2:$Z$640,21,0)</f>
        <v xml:space="preserve">Ministerio de Cultura y Educación </v>
      </c>
      <c r="K877" s="9">
        <f>VLOOKUP($A877,referencia!$C$2:$Z$640,22,0)</f>
        <v>0</v>
      </c>
    </row>
    <row r="878" spans="1:11" ht="15.75" customHeight="1">
      <c r="A878" t="s">
        <v>2480</v>
      </c>
      <c r="B878" s="9">
        <f>VLOOKUP($A878,referencia!$B$2:$Z$640,6,0)</f>
        <v>9</v>
      </c>
      <c r="C878" s="9" t="str">
        <f>VLOOKUP($A878,referencia!$B$2:$Z$640,7,0)</f>
        <v>Formosa</v>
      </c>
      <c r="D878" s="9">
        <f>VLOOKUP($A878,referencia!$B$2:$Z$640,17,0)</f>
        <v>2019</v>
      </c>
      <c r="E878" s="9" t="str">
        <f>VLOOKUP($A878,referencia!$B$2:$Z$640,8,0)</f>
        <v>Gildo Insfrán</v>
      </c>
      <c r="F878" s="9" t="str">
        <f>VLOOKUP($A878,referencia!$B$2:$Z$640,11,0)</f>
        <v>Frente para la Victoria</v>
      </c>
      <c r="G878" s="9" t="str">
        <f>VLOOKUP($A878,referencia!$B$2:$Z$640,10,0)</f>
        <v>Antonio Ferreira</v>
      </c>
      <c r="H878" s="9" t="str">
        <f>VLOOKUP($A878,referencia!$B$2:$Z$640,20,0)</f>
        <v>M</v>
      </c>
      <c r="I878" s="9">
        <f>VLOOKUP($A878,referencia!$B$2:$Z$640,21,0)</f>
        <v>0</v>
      </c>
      <c r="J878" s="9" t="str">
        <f>VLOOKUP($A878,referencia!$B$2:$Z$640,22,0)</f>
        <v>Jefatura de Gabinete</v>
      </c>
      <c r="K878" s="9">
        <f>VLOOKUP($A878,referencia!$B$2:$Z$640,23,0)</f>
        <v>0</v>
      </c>
    </row>
    <row r="879" spans="1:11" ht="15.75" customHeight="1">
      <c r="A879" t="s">
        <v>2481</v>
      </c>
      <c r="B879" s="9">
        <f>VLOOKUP($A879,referencia!$B$2:$Z$640,6,0)</f>
        <v>9</v>
      </c>
      <c r="C879" s="9" t="str">
        <f>VLOOKUP($A879,referencia!$B$2:$Z$640,7,0)</f>
        <v>Formosa</v>
      </c>
      <c r="D879" s="9">
        <f>VLOOKUP($A879,referencia!$B$2:$Z$640,17,0)</f>
        <v>2019</v>
      </c>
      <c r="E879" s="9" t="str">
        <f>VLOOKUP($A879,referencia!$B$2:$Z$640,8,0)</f>
        <v>Gildo Insfrán</v>
      </c>
      <c r="F879" s="9" t="str">
        <f>VLOOKUP($A879,referencia!$B$2:$Z$640,11,0)</f>
        <v>Frente para la Victoria</v>
      </c>
      <c r="G879" s="9" t="str">
        <f>VLOOKUP($A879,referencia!$B$2:$Z$640,10,0)</f>
        <v>Jorge Abel González</v>
      </c>
      <c r="H879" s="9" t="str">
        <f>VLOOKUP($A879,referencia!$B$2:$Z$640,20,0)</f>
        <v>M</v>
      </c>
      <c r="I879" s="9">
        <f>VLOOKUP($A879,referencia!$B$2:$Z$640,21,0)</f>
        <v>0</v>
      </c>
      <c r="J879" s="9" t="str">
        <f>VLOOKUP($A879,referencia!$B$2:$Z$640,22,0)</f>
        <v>Minsterio de Gobierno, Justicia, Seguridad y Trabajo</v>
      </c>
      <c r="K879" s="9">
        <f>VLOOKUP($A879,referencia!$B$2:$Z$640,23,0)</f>
        <v>0</v>
      </c>
    </row>
    <row r="880" spans="1:11" ht="15.75" customHeight="1">
      <c r="A880" t="s">
        <v>2482</v>
      </c>
      <c r="B880" s="9">
        <f>VLOOKUP($A880,referencia!$B$2:$Z$640,6,0)</f>
        <v>9</v>
      </c>
      <c r="C880" s="9" t="str">
        <f>VLOOKUP($A880,referencia!$B$2:$Z$640,7,0)</f>
        <v>Formosa</v>
      </c>
      <c r="D880" s="9">
        <f>VLOOKUP($A880,referencia!$B$2:$Z$640,17,0)</f>
        <v>2019</v>
      </c>
      <c r="E880" s="9" t="str">
        <f>VLOOKUP($A880,referencia!$B$2:$Z$640,8,0)</f>
        <v>Gildo Insfrán</v>
      </c>
      <c r="F880" s="9" t="str">
        <f>VLOOKUP($A880,referencia!$B$2:$Z$640,11,0)</f>
        <v>Frente para la Victoria</v>
      </c>
      <c r="G880" s="9" t="str">
        <f>VLOOKUP($A880,referencia!$B$2:$Z$640,10,0)</f>
        <v>Raúl Quintana</v>
      </c>
      <c r="H880" s="9" t="str">
        <f>VLOOKUP($A880,referencia!$B$2:$Z$640,20,0)</f>
        <v>M</v>
      </c>
      <c r="I880" s="9">
        <f>VLOOKUP($A880,referencia!$B$2:$Z$640,21,0)</f>
        <v>0</v>
      </c>
      <c r="J880" s="9" t="str">
        <f>VLOOKUP($A880,referencia!$B$2:$Z$640,22,0)</f>
        <v>Ministerio de Producción y Ambiente</v>
      </c>
      <c r="K880" s="9">
        <f>VLOOKUP($A880,referencia!$B$2:$Z$640,23,0)</f>
        <v>0</v>
      </c>
    </row>
    <row r="881" spans="1:11" ht="15.75" customHeight="1">
      <c r="A881" t="s">
        <v>2483</v>
      </c>
      <c r="B881" s="9">
        <f>VLOOKUP($A881,referencia!$B$2:$Z$640,6,0)</f>
        <v>9</v>
      </c>
      <c r="C881" s="9" t="str">
        <f>VLOOKUP($A881,referencia!$B$2:$Z$640,7,0)</f>
        <v>Formosa</v>
      </c>
      <c r="D881" s="9">
        <f>VLOOKUP($A881,referencia!$B$2:$Z$640,17,0)</f>
        <v>2019</v>
      </c>
      <c r="E881" s="9" t="str">
        <f>VLOOKUP($A881,referencia!$B$2:$Z$640,8,0)</f>
        <v>Gildo Insfrán</v>
      </c>
      <c r="F881" s="9" t="str">
        <f>VLOOKUP($A881,referencia!$B$2:$Z$640,11,0)</f>
        <v>Frente para la Victoria</v>
      </c>
      <c r="G881" s="9" t="str">
        <f>VLOOKUP($A881,referencia!$B$2:$Z$640,10,0)</f>
        <v>José Luis Décima</v>
      </c>
      <c r="H881" s="9" t="str">
        <f>VLOOKUP($A881,referencia!$B$2:$Z$640,20,0)</f>
        <v>M</v>
      </c>
      <c r="I881" s="9">
        <f>VLOOKUP($A881,referencia!$B$2:$Z$640,21,0)</f>
        <v>0</v>
      </c>
      <c r="J881" s="9" t="str">
        <f>VLOOKUP($A881,referencia!$B$2:$Z$640,22,0)</f>
        <v>Ministerio de Desarrollo Humano</v>
      </c>
      <c r="K881" s="9">
        <f>VLOOKUP($A881,referencia!$B$2:$Z$640,23,0)</f>
        <v>0</v>
      </c>
    </row>
    <row r="882" spans="1:11" ht="15.75" customHeight="1">
      <c r="A882" t="s">
        <v>2484</v>
      </c>
      <c r="B882" s="9">
        <f>VLOOKUP($A882,referencia!$B$2:$Z$640,6,0)</f>
        <v>9</v>
      </c>
      <c r="C882" s="9" t="str">
        <f>VLOOKUP($A882,referencia!$B$2:$Z$640,7,0)</f>
        <v>Formosa</v>
      </c>
      <c r="D882" s="9">
        <f>VLOOKUP($A882,referencia!$B$2:$Z$640,17,0)</f>
        <v>2019</v>
      </c>
      <c r="E882" s="9" t="str">
        <f>VLOOKUP($A882,referencia!$B$2:$Z$640,8,0)</f>
        <v>Gildo Insfrán</v>
      </c>
      <c r="F882" s="9" t="str">
        <f>VLOOKUP($A882,referencia!$B$2:$Z$640,11,0)</f>
        <v>Frente para la Victoria</v>
      </c>
      <c r="G882" s="9" t="str">
        <f>VLOOKUP($A882,referencia!$B$2:$Z$640,10,0)</f>
        <v>Jorge Oscar Ibáñez</v>
      </c>
      <c r="H882" s="9" t="str">
        <f>VLOOKUP($A882,referencia!$B$2:$Z$640,20,0)</f>
        <v>M</v>
      </c>
      <c r="I882" s="9">
        <f>VLOOKUP($A882,referencia!$B$2:$Z$640,21,0)</f>
        <v>0</v>
      </c>
      <c r="J882" s="9" t="str">
        <f>VLOOKUP($A882,referencia!$B$2:$Z$640,22,0)</f>
        <v>Ministerio de Economía, Hacienda y Finanzas</v>
      </c>
      <c r="K882" s="9">
        <f>VLOOKUP($A882,referencia!$B$2:$Z$640,23,0)</f>
        <v>0</v>
      </c>
    </row>
    <row r="883" spans="1:11" ht="15.75" customHeight="1">
      <c r="A883" t="s">
        <v>2485</v>
      </c>
      <c r="B883" s="9">
        <f>VLOOKUP($A883,referencia!$B$2:$Z$640,6,0)</f>
        <v>9</v>
      </c>
      <c r="C883" s="9" t="str">
        <f>VLOOKUP($A883,referencia!$B$2:$Z$640,7,0)</f>
        <v>Formosa</v>
      </c>
      <c r="D883" s="9">
        <f>VLOOKUP($A883,referencia!$B$2:$Z$640,17,0)</f>
        <v>2019</v>
      </c>
      <c r="E883" s="9" t="str">
        <f>VLOOKUP($A883,referencia!$B$2:$Z$640,8,0)</f>
        <v>Gildo Insfrán</v>
      </c>
      <c r="F883" s="9" t="str">
        <f>VLOOKUP($A883,referencia!$B$2:$Z$640,11,0)</f>
        <v>Frente para la Victoria</v>
      </c>
      <c r="G883" s="9" t="str">
        <f>VLOOKUP($A883,referencia!$B$2:$Z$640,10,0)</f>
        <v>Alberto Marcelo Zorrilla</v>
      </c>
      <c r="H883" s="9" t="str">
        <f>VLOOKUP($A883,referencia!$B$2:$Z$640,20,0)</f>
        <v>M</v>
      </c>
      <c r="I883" s="9">
        <f>VLOOKUP($A883,referencia!$B$2:$Z$640,21,0)</f>
        <v>0</v>
      </c>
      <c r="J883" s="9" t="str">
        <f>VLOOKUP($A883,referencia!$B$2:$Z$640,22,0)</f>
        <v xml:space="preserve">Ministerio de Cultura y Educación </v>
      </c>
      <c r="K883" s="9">
        <f>VLOOKUP($A883,referencia!$B$2:$Z$640,23,0)</f>
        <v>0</v>
      </c>
    </row>
    <row r="884" spans="1:11" ht="15.75" customHeight="1">
      <c r="A884" t="s">
        <v>1164</v>
      </c>
      <c r="B884" s="9">
        <f>VLOOKUP($A884,referencia!$B$2:$Z$640,6,0)</f>
        <v>9</v>
      </c>
      <c r="C884" s="9" t="str">
        <f>VLOOKUP($A884,referencia!$B$2:$Z$640,7,0)</f>
        <v>Formosa</v>
      </c>
      <c r="D884" s="9" t="str">
        <f>VLOOKUP($A884,referencia!$B$2:$Z$640,17,0)</f>
        <v>no</v>
      </c>
      <c r="E884" s="9" t="str">
        <f>VLOOKUP($A884,referencia!$B$2:$Z$640,8,0)</f>
        <v>Gildo Insfrán</v>
      </c>
      <c r="F884" s="9" t="str">
        <f>VLOOKUP($A884,referencia!$B$2:$Z$640,11,0)</f>
        <v>Partido Justicialista</v>
      </c>
      <c r="G884" s="9" t="str">
        <f>VLOOKUP($A884,referencia!$B$2:$Z$640,10,0)</f>
        <v>Antonio Emérito Ferreira</v>
      </c>
      <c r="H884" s="9" t="str">
        <f>VLOOKUP($A884,referencia!$B$2:$Z$640,20,0)</f>
        <v>M</v>
      </c>
      <c r="I884" s="9">
        <f>VLOOKUP($A884,referencia!$B$2:$Z$640,21,0)</f>
        <v>0</v>
      </c>
      <c r="J884" s="9" t="str">
        <f>VLOOKUP($A884,referencia!$B$2:$Z$640,22,0)</f>
        <v>Jefatura de Gabinete</v>
      </c>
      <c r="K884" s="9">
        <f>VLOOKUP($A884,referencia!$B$2:$Z$640,23,0)</f>
        <v>0</v>
      </c>
    </row>
    <row r="885" spans="1:11" ht="15.75" customHeight="1">
      <c r="A885" t="s">
        <v>1165</v>
      </c>
      <c r="B885" s="9">
        <f>VLOOKUP($A885,referencia!$B$2:$Z$640,6,0)</f>
        <v>9</v>
      </c>
      <c r="C885" s="9" t="str">
        <f>VLOOKUP($A885,referencia!$B$2:$Z$640,7,0)</f>
        <v>Formosa</v>
      </c>
      <c r="D885" s="9" t="str">
        <f>VLOOKUP($A885,referencia!$B$2:$Z$640,17,0)</f>
        <v>no</v>
      </c>
      <c r="E885" s="9" t="str">
        <f>VLOOKUP($A885,referencia!$B$2:$Z$640,8,0)</f>
        <v>Gildo Insfrán</v>
      </c>
      <c r="F885" s="9" t="str">
        <f>VLOOKUP($A885,referencia!$B$2:$Z$640,11,0)</f>
        <v>Partido Justicialista</v>
      </c>
      <c r="G885" s="9" t="str">
        <f>VLOOKUP($A885,referencia!$B$2:$Z$640,10,0)</f>
        <v>María Cecilia Guardia Mendonca</v>
      </c>
      <c r="H885" s="9" t="str">
        <f>VLOOKUP($A885,referencia!$B$2:$Z$640,20,0)</f>
        <v>F</v>
      </c>
      <c r="I885" s="9">
        <f>VLOOKUP($A885,referencia!$B$2:$Z$640,21,0)</f>
        <v>1</v>
      </c>
      <c r="J885" s="9" t="str">
        <f>VLOOKUP($A885,referencia!$B$2:$Z$640,22,0)</f>
        <v>Ministerio Secretaría General</v>
      </c>
      <c r="K885" s="9">
        <f>VLOOKUP($A885,referencia!$B$2:$Z$640,23,0)</f>
        <v>0</v>
      </c>
    </row>
    <row r="886" spans="1:11" ht="15.75" customHeight="1">
      <c r="A886" t="s">
        <v>1166</v>
      </c>
      <c r="B886" s="9">
        <f>VLOOKUP($A886,referencia!$B$2:$Z$640,6,0)</f>
        <v>9</v>
      </c>
      <c r="C886" s="9" t="str">
        <f>VLOOKUP($A886,referencia!$B$2:$Z$640,7,0)</f>
        <v>Formosa</v>
      </c>
      <c r="D886" s="9" t="str">
        <f>VLOOKUP($A886,referencia!$B$2:$Z$640,17,0)</f>
        <v>no</v>
      </c>
      <c r="E886" s="9" t="str">
        <f>VLOOKUP($A886,referencia!$B$2:$Z$640,8,0)</f>
        <v>Gildo Insfrán</v>
      </c>
      <c r="F886" s="9" t="str">
        <f>VLOOKUP($A886,referencia!$B$2:$Z$640,11,0)</f>
        <v>Partido Justicialista</v>
      </c>
      <c r="G886" s="9" t="str">
        <f>VLOOKUP($A886,referencia!$B$2:$Z$640,10,0)</f>
        <v>Jorge Abel González</v>
      </c>
      <c r="H886" s="9" t="str">
        <f>VLOOKUP($A886,referencia!$B$2:$Z$640,20,0)</f>
        <v>M</v>
      </c>
      <c r="I886" s="9">
        <f>VLOOKUP($A886,referencia!$B$2:$Z$640,21,0)</f>
        <v>0</v>
      </c>
      <c r="J886" s="9" t="str">
        <f>VLOOKUP($A886,referencia!$B$2:$Z$640,22,0)</f>
        <v>Ministerio de Gobierno, Justicia, Seguridad y Trabajo</v>
      </c>
      <c r="K886" s="9">
        <f>VLOOKUP($A886,referencia!$B$2:$Z$640,23,0)</f>
        <v>0</v>
      </c>
    </row>
    <row r="887" spans="1:11" ht="15.75" customHeight="1">
      <c r="A887" t="s">
        <v>1167</v>
      </c>
      <c r="B887" s="9">
        <f>VLOOKUP($A887,referencia!$B$2:$Z$640,6,0)</f>
        <v>9</v>
      </c>
      <c r="C887" s="9" t="str">
        <f>VLOOKUP($A887,referencia!$B$2:$Z$640,7,0)</f>
        <v>Formosa</v>
      </c>
      <c r="D887" s="9" t="str">
        <f>VLOOKUP($A887,referencia!$B$2:$Z$640,17,0)</f>
        <v>no</v>
      </c>
      <c r="E887" s="9" t="str">
        <f>VLOOKUP($A887,referencia!$B$2:$Z$640,8,0)</f>
        <v>Gildo Insfrán</v>
      </c>
      <c r="F887" s="9" t="str">
        <f>VLOOKUP($A887,referencia!$B$2:$Z$640,11,0)</f>
        <v>Partido Justicialista</v>
      </c>
      <c r="G887" s="9" t="str">
        <f>VLOOKUP($A887,referencia!$B$2:$Z$640,10,0)</f>
        <v>Raúl Omar Quintana</v>
      </c>
      <c r="H887" s="9" t="str">
        <f>VLOOKUP($A887,referencia!$B$2:$Z$640,20,0)</f>
        <v>M</v>
      </c>
      <c r="I887" s="9">
        <f>VLOOKUP($A887,referencia!$B$2:$Z$640,21,0)</f>
        <v>0</v>
      </c>
      <c r="J887" s="9" t="str">
        <f>VLOOKUP($A887,referencia!$B$2:$Z$640,22,0)</f>
        <v>Ministerio de la Producción y Ambiente</v>
      </c>
      <c r="K887" s="9">
        <f>VLOOKUP($A887,referencia!$B$2:$Z$640,23,0)</f>
        <v>0</v>
      </c>
    </row>
    <row r="888" spans="1:11" ht="15.75" customHeight="1">
      <c r="A888" t="s">
        <v>1168</v>
      </c>
      <c r="B888" s="9">
        <f>VLOOKUP($A888,referencia!$B$2:$Z$640,6,0)</f>
        <v>9</v>
      </c>
      <c r="C888" s="9" t="str">
        <f>VLOOKUP($A888,referencia!$B$2:$Z$640,7,0)</f>
        <v>Formosa</v>
      </c>
      <c r="D888" s="9" t="str">
        <f>VLOOKUP($A888,referencia!$B$2:$Z$640,17,0)</f>
        <v>no</v>
      </c>
      <c r="E888" s="9" t="str">
        <f>VLOOKUP($A888,referencia!$B$2:$Z$640,8,0)</f>
        <v>Gildo Insfrán</v>
      </c>
      <c r="F888" s="9" t="str">
        <f>VLOOKUP($A888,referencia!$B$2:$Z$640,11,0)</f>
        <v>Partido Justicialista</v>
      </c>
      <c r="G888" s="9" t="str">
        <f>VLOOKUP($A888,referencia!$B$2:$Z$640,10,0)</f>
        <v>José Luis Décima</v>
      </c>
      <c r="H888" s="9" t="str">
        <f>VLOOKUP($A888,referencia!$B$2:$Z$640,20,0)</f>
        <v>M</v>
      </c>
      <c r="I888" s="9">
        <f>VLOOKUP($A888,referencia!$B$2:$Z$640,21,0)</f>
        <v>0</v>
      </c>
      <c r="J888" s="9" t="str">
        <f>VLOOKUP($A888,referencia!$B$2:$Z$640,22,0)</f>
        <v>Ministerio de Desarrollo Humano</v>
      </c>
      <c r="K888" s="9">
        <f>VLOOKUP($A888,referencia!$B$2:$Z$640,23,0)</f>
        <v>1</v>
      </c>
    </row>
    <row r="889" spans="1:11" ht="15.75" customHeight="1">
      <c r="A889" t="s">
        <v>1169</v>
      </c>
      <c r="B889" s="9">
        <f>VLOOKUP($A889,referencia!$B$2:$Z$640,6,0)</f>
        <v>9</v>
      </c>
      <c r="C889" s="9" t="str">
        <f>VLOOKUP($A889,referencia!$B$2:$Z$640,7,0)</f>
        <v>Formosa</v>
      </c>
      <c r="D889" s="9" t="str">
        <f>VLOOKUP($A889,referencia!$B$2:$Z$640,17,0)</f>
        <v>no</v>
      </c>
      <c r="E889" s="9" t="str">
        <f>VLOOKUP($A889,referencia!$B$2:$Z$640,8,0)</f>
        <v>Gildo Insfrán</v>
      </c>
      <c r="F889" s="9" t="str">
        <f>VLOOKUP($A889,referencia!$B$2:$Z$640,11,0)</f>
        <v>Partido Justicialista</v>
      </c>
      <c r="G889" s="9" t="str">
        <f>VLOOKUP($A889,referencia!$B$2:$Z$640,10,0)</f>
        <v>Edgar Abel Crocci</v>
      </c>
      <c r="H889" s="9" t="str">
        <f>VLOOKUP($A889,referencia!$B$2:$Z$640,20,0)</f>
        <v>M</v>
      </c>
      <c r="I889" s="9">
        <f>VLOOKUP($A889,referencia!$B$2:$Z$640,21,0)</f>
        <v>0</v>
      </c>
      <c r="J889" s="9" t="str">
        <f>VLOOKUP($A889,referencia!$B$2:$Z$640,22,0)</f>
        <v>Ministerio de Desarrollo Humano</v>
      </c>
      <c r="K889" s="9">
        <f>VLOOKUP($A889,referencia!$B$2:$Z$640,23,0)</f>
        <v>0</v>
      </c>
    </row>
    <row r="890" spans="1:11" ht="15.75" customHeight="1">
      <c r="A890" t="s">
        <v>1170</v>
      </c>
      <c r="B890" s="9">
        <f>VLOOKUP($A890,referencia!$B$2:$Z$640,6,0)</f>
        <v>9</v>
      </c>
      <c r="C890" s="9" t="str">
        <f>VLOOKUP($A890,referencia!$B$2:$Z$640,7,0)</f>
        <v>Formosa</v>
      </c>
      <c r="D890" s="9" t="str">
        <f>VLOOKUP($A890,referencia!$B$2:$Z$640,17,0)</f>
        <v>no</v>
      </c>
      <c r="E890" s="9" t="str">
        <f>VLOOKUP($A890,referencia!$B$2:$Z$640,8,0)</f>
        <v>Gildo Insfrán</v>
      </c>
      <c r="F890" s="9" t="str">
        <f>VLOOKUP($A890,referencia!$B$2:$Z$640,11,0)</f>
        <v>Partido Justicialista</v>
      </c>
      <c r="G890" s="9" t="str">
        <f>VLOOKUP($A890,referencia!$B$2:$Z$640,10,0)</f>
        <v>Jorge Oscar Ibañez</v>
      </c>
      <c r="H890" s="9" t="str">
        <f>VLOOKUP($A890,referencia!$B$2:$Z$640,20,0)</f>
        <v>M</v>
      </c>
      <c r="I890" s="9">
        <f>VLOOKUP($A890,referencia!$B$2:$Z$640,21,0)</f>
        <v>0</v>
      </c>
      <c r="J890" s="9" t="str">
        <f>VLOOKUP($A890,referencia!$B$2:$Z$640,22,0)</f>
        <v>Ministerio de Economía, Hacienda y Finanzas</v>
      </c>
      <c r="K890" s="9">
        <f>VLOOKUP($A890,referencia!$B$2:$Z$640,23,0)</f>
        <v>0</v>
      </c>
    </row>
    <row r="891" spans="1:11" ht="15.75" customHeight="1">
      <c r="A891" t="s">
        <v>1171</v>
      </c>
      <c r="B891" s="9">
        <f>VLOOKUP($A891,referencia!$B$2:$Z$640,6,0)</f>
        <v>9</v>
      </c>
      <c r="C891" s="9" t="str">
        <f>VLOOKUP($A891,referencia!$B$2:$Z$640,7,0)</f>
        <v>Formosa</v>
      </c>
      <c r="D891" s="9" t="str">
        <f>VLOOKUP($A891,referencia!$B$2:$Z$640,17,0)</f>
        <v>no</v>
      </c>
      <c r="E891" s="9" t="str">
        <f>VLOOKUP($A891,referencia!$B$2:$Z$640,8,0)</f>
        <v>Gildo Insfrán</v>
      </c>
      <c r="F891" s="9" t="str">
        <f>VLOOKUP($A891,referencia!$B$2:$Z$640,11,0)</f>
        <v>Partido Justicialista</v>
      </c>
      <c r="G891" s="9" t="str">
        <f>VLOOKUP($A891,referencia!$B$2:$Z$640,10,0)</f>
        <v>Alberto Marcelo Zorrilla</v>
      </c>
      <c r="H891" s="9" t="str">
        <f>VLOOKUP($A891,referencia!$B$2:$Z$640,20,0)</f>
        <v>M</v>
      </c>
      <c r="I891" s="9">
        <f>VLOOKUP($A891,referencia!$B$2:$Z$640,21,0)</f>
        <v>0</v>
      </c>
      <c r="J891" s="9" t="str">
        <f>VLOOKUP($A891,referencia!$B$2:$Z$640,22,0)</f>
        <v>Ministerio de Cultura y Educación</v>
      </c>
      <c r="K891" s="9">
        <f>VLOOKUP($A891,referencia!$B$2:$Z$640,23,0)</f>
        <v>0</v>
      </c>
    </row>
    <row r="892" spans="1:11" ht="15.75" customHeight="1">
      <c r="A892" t="s">
        <v>1172</v>
      </c>
      <c r="B892" s="9">
        <f>VLOOKUP($A892,referencia!$B$2:$Z$640,6,0)</f>
        <v>9</v>
      </c>
      <c r="C892" s="9" t="str">
        <f>VLOOKUP($A892,referencia!$B$2:$Z$640,7,0)</f>
        <v>Formosa</v>
      </c>
      <c r="D892" s="9" t="str">
        <f>VLOOKUP($A892,referencia!$B$2:$Z$640,17,0)</f>
        <v>no</v>
      </c>
      <c r="E892" s="9" t="str">
        <f>VLOOKUP($A892,referencia!$B$2:$Z$640,8,0)</f>
        <v>Gildo Insfrán</v>
      </c>
      <c r="F892" s="9" t="str">
        <f>VLOOKUP($A892,referencia!$B$2:$Z$640,11,0)</f>
        <v>Partido Justicialista</v>
      </c>
      <c r="G892" s="9" t="str">
        <f>VLOOKUP($A892,referencia!$B$2:$Z$640,10,0)</f>
        <v>Daniel Marcos Malich</v>
      </c>
      <c r="H892" s="9" t="str">
        <f>VLOOKUP($A892,referencia!$B$2:$Z$640,20,0)</f>
        <v>M</v>
      </c>
      <c r="I892" s="9">
        <f>VLOOKUP($A892,referencia!$B$2:$Z$640,21,0)</f>
        <v>0</v>
      </c>
      <c r="J892" s="9" t="str">
        <f>VLOOKUP($A892,referencia!$B$2:$Z$640,22,0)</f>
        <v>Ministerio de Planificación, Inversión, Obras y Servicios Públicos</v>
      </c>
      <c r="K892" s="9">
        <f>VLOOKUP($A892,referencia!$B$2:$Z$640,23,0)</f>
        <v>0</v>
      </c>
    </row>
    <row r="893" spans="1:11" ht="15.75" customHeight="1">
      <c r="A893" t="s">
        <v>1173</v>
      </c>
      <c r="B893" s="9">
        <f>VLOOKUP($A893,referencia!$B$2:$Z$640,6,0)</f>
        <v>9</v>
      </c>
      <c r="C893" s="9" t="str">
        <f>VLOOKUP($A893,referencia!$B$2:$Z$640,7,0)</f>
        <v>Formosa</v>
      </c>
      <c r="D893" s="9" t="str">
        <f>VLOOKUP($A893,referencia!$B$2:$Z$640,17,0)</f>
        <v>no</v>
      </c>
      <c r="E893" s="9" t="str">
        <f>VLOOKUP($A893,referencia!$B$2:$Z$640,8,0)</f>
        <v>Gildo Insfrán</v>
      </c>
      <c r="F893" s="9" t="str">
        <f>VLOOKUP($A893,referencia!$B$2:$Z$640,11,0)</f>
        <v>Partido Justicialista</v>
      </c>
      <c r="G893" s="9" t="str">
        <f>VLOOKUP($A893,referencia!$B$2:$Z$640,10,0)</f>
        <v>Anibal Francisco Gómez</v>
      </c>
      <c r="H893" s="9" t="str">
        <f>VLOOKUP($A893,referencia!$B$2:$Z$640,20,0)</f>
        <v>M</v>
      </c>
      <c r="I893" s="9">
        <f>VLOOKUP($A893,referencia!$B$2:$Z$640,21,0)</f>
        <v>0</v>
      </c>
      <c r="J893" s="9" t="str">
        <f>VLOOKUP($A893,referencia!$B$2:$Z$640,22,0)</f>
        <v>Ministerio de la Comunidad</v>
      </c>
      <c r="K893" s="9">
        <f>VLOOKUP($A893,referencia!$B$2:$Z$640,23,0)</f>
        <v>0</v>
      </c>
    </row>
    <row r="894" spans="1:11" ht="15.75" customHeight="1">
      <c r="A894" t="s">
        <v>1174</v>
      </c>
      <c r="B894" s="9">
        <f>VLOOKUP($A894,referencia!$B$2:$Z$640,6,0)</f>
        <v>9</v>
      </c>
      <c r="C894" s="9" t="str">
        <f>VLOOKUP($A894,referencia!$B$2:$Z$640,7,0)</f>
        <v>Formosa</v>
      </c>
      <c r="D894" s="9" t="str">
        <f>VLOOKUP($A894,referencia!$B$2:$Z$640,17,0)</f>
        <v>no</v>
      </c>
      <c r="E894" s="9" t="str">
        <f>VLOOKUP($A894,referencia!$B$2:$Z$640,8,0)</f>
        <v>Gildo Insfrán</v>
      </c>
      <c r="F894" s="9" t="str">
        <f>VLOOKUP($A894,referencia!$B$2:$Z$640,11,0)</f>
        <v>Partido Justicialista</v>
      </c>
      <c r="G894" s="9" t="str">
        <f>VLOOKUP($A894,referencia!$B$2:$Z$640,10,0)</f>
        <v>s/d</v>
      </c>
      <c r="H894" s="9" t="str">
        <f>VLOOKUP($A894,referencia!$B$2:$Z$640,20,0)</f>
        <v>s/d</v>
      </c>
      <c r="I894" s="9" t="str">
        <f>VLOOKUP($A894,referencia!$B$2:$Z$640,21,0)</f>
        <v>s/d</v>
      </c>
      <c r="J894" s="9" t="str">
        <f>VLOOKUP($A894,referencia!$B$2:$Z$640,22,0)</f>
        <v>Ministerio de Turismo</v>
      </c>
      <c r="K894" s="9">
        <f>VLOOKUP($A894,referencia!$B$2:$Z$640,23,0)</f>
        <v>0</v>
      </c>
    </row>
    <row r="895" spans="1:11" ht="15.75" customHeight="1">
      <c r="A895" t="s">
        <v>2732</v>
      </c>
      <c r="B895" s="9">
        <f>VLOOKUP($A895,referencia!$A$2:$Z$640,7,0)</f>
        <v>9</v>
      </c>
      <c r="C895" s="9" t="str">
        <f>VLOOKUP($A895,referencia!$A$2:$Z$640,8,0)</f>
        <v>Formosa</v>
      </c>
      <c r="D895" s="9" t="str">
        <f>VLOOKUP($A895,referencia!$A$2:$Z$640,19,0)</f>
        <v>no</v>
      </c>
      <c r="E895" s="9" t="str">
        <f>VLOOKUP($A895,referencia!$A$2:$Z$640,9,0)</f>
        <v>Gildo Insfrán</v>
      </c>
      <c r="F895" s="9" t="str">
        <f>VLOOKUP($A895,referencia!$A$2:$Z$640,12,0)</f>
        <v>Frente para la Victoria</v>
      </c>
      <c r="G895" s="9" t="str">
        <f>VLOOKUP($A895,referencia!$A$2:$Z$640,11,0)</f>
        <v>Antonio Ferreira</v>
      </c>
      <c r="H895" s="9" t="str">
        <f>VLOOKUP($A895,referencia!$A$2:$Z$640,21,0)</f>
        <v>M</v>
      </c>
      <c r="I895" s="9">
        <f>VLOOKUP($A895,referencia!$A$2:$Z$640,22,0)</f>
        <v>0</v>
      </c>
      <c r="J895" s="9" t="str">
        <f>VLOOKUP($A895,referencia!$A$2:$Z$640,23,0)</f>
        <v>Jefatura de Gabinete</v>
      </c>
      <c r="K895" s="9">
        <f>VLOOKUP($A895,referencia!$A$2:$Z$640,24,0)</f>
        <v>0</v>
      </c>
    </row>
    <row r="896" spans="1:11" ht="15.75" customHeight="1">
      <c r="A896" t="s">
        <v>1166</v>
      </c>
      <c r="B896" s="9">
        <f>VLOOKUP($A896,referencia!$A$2:$Z$640,7,0)</f>
        <v>9</v>
      </c>
      <c r="C896" s="9" t="str">
        <f>VLOOKUP($A896,referencia!$A$2:$Z$640,8,0)</f>
        <v>Formosa</v>
      </c>
      <c r="D896" s="9" t="str">
        <f>VLOOKUP($A896,referencia!$A$2:$Z$640,19,0)</f>
        <v>no</v>
      </c>
      <c r="E896" s="9" t="str">
        <f>VLOOKUP($A896,referencia!$A$2:$Z$640,9,0)</f>
        <v>Gildo Insfrán</v>
      </c>
      <c r="F896" s="9" t="str">
        <f>VLOOKUP($A896,referencia!$A$2:$Z$640,12,0)</f>
        <v>Frente para la Victoria</v>
      </c>
      <c r="G896" s="9" t="str">
        <f>VLOOKUP($A896,referencia!$A$2:$Z$640,11,0)</f>
        <v>Jorge Abel González</v>
      </c>
      <c r="H896" s="9" t="str">
        <f>VLOOKUP($A896,referencia!$A$2:$Z$640,21,0)</f>
        <v>M</v>
      </c>
      <c r="I896" s="9">
        <f>VLOOKUP($A896,referencia!$A$2:$Z$640,22,0)</f>
        <v>0</v>
      </c>
      <c r="J896" s="9" t="str">
        <f>VLOOKUP($A896,referencia!$A$2:$Z$640,23,0)</f>
        <v>Minsterio de Gobierno, Justicia, Seguridad y Trabajo</v>
      </c>
      <c r="K896" s="9">
        <f>VLOOKUP($A896,referencia!$A$2:$Z$640,24,0)</f>
        <v>0</v>
      </c>
    </row>
    <row r="897" spans="1:11" ht="15.75" customHeight="1">
      <c r="A897" t="s">
        <v>2733</v>
      </c>
      <c r="B897" s="9">
        <f>VLOOKUP($A897,referencia!$A$2:$Z$640,7,0)</f>
        <v>9</v>
      </c>
      <c r="C897" s="9" t="str">
        <f>VLOOKUP($A897,referencia!$A$2:$Z$640,8,0)</f>
        <v>Formosa</v>
      </c>
      <c r="D897" s="9" t="str">
        <f>VLOOKUP($A897,referencia!$A$2:$Z$640,19,0)</f>
        <v>no</v>
      </c>
      <c r="E897" s="9" t="str">
        <f>VLOOKUP($A897,referencia!$A$2:$Z$640,9,0)</f>
        <v>Gildo Insfrán</v>
      </c>
      <c r="F897" s="9" t="str">
        <f>VLOOKUP($A897,referencia!$A$2:$Z$640,12,0)</f>
        <v>Frente para la Victoria</v>
      </c>
      <c r="G897" s="9" t="str">
        <f>VLOOKUP($A897,referencia!$A$2:$Z$640,11,0)</f>
        <v>Raúl Quintana</v>
      </c>
      <c r="H897" s="9" t="str">
        <f>VLOOKUP($A897,referencia!$A$2:$Z$640,21,0)</f>
        <v>M</v>
      </c>
      <c r="I897" s="9">
        <f>VLOOKUP($A897,referencia!$A$2:$Z$640,22,0)</f>
        <v>0</v>
      </c>
      <c r="J897" s="9" t="str">
        <f>VLOOKUP($A897,referencia!$A$2:$Z$640,23,0)</f>
        <v>Ministerio de Producción y Ambiente</v>
      </c>
      <c r="K897" s="9">
        <f>VLOOKUP($A897,referencia!$A$2:$Z$640,24,0)</f>
        <v>0</v>
      </c>
    </row>
    <row r="898" spans="1:11" ht="15.75" customHeight="1">
      <c r="A898" t="s">
        <v>1168</v>
      </c>
      <c r="B898" s="9">
        <f>VLOOKUP($A898,referencia!$A$2:$Z$640,7,0)</f>
        <v>9</v>
      </c>
      <c r="C898" s="9" t="str">
        <f>VLOOKUP($A898,referencia!$A$2:$Z$640,8,0)</f>
        <v>Formosa</v>
      </c>
      <c r="D898" s="9" t="str">
        <f>VLOOKUP($A898,referencia!$A$2:$Z$640,19,0)</f>
        <v>no</v>
      </c>
      <c r="E898" s="9" t="str">
        <f>VLOOKUP($A898,referencia!$A$2:$Z$640,9,0)</f>
        <v>Gildo Insfrán</v>
      </c>
      <c r="F898" s="9" t="str">
        <f>VLOOKUP($A898,referencia!$A$2:$Z$640,12,0)</f>
        <v>Frente para la Victoria</v>
      </c>
      <c r="G898" s="9" t="str">
        <f>VLOOKUP($A898,referencia!$A$2:$Z$640,11,0)</f>
        <v>José Luis Décima</v>
      </c>
      <c r="H898" s="9" t="str">
        <f>VLOOKUP($A898,referencia!$A$2:$Z$640,21,0)</f>
        <v>M</v>
      </c>
      <c r="I898" s="9">
        <f>VLOOKUP($A898,referencia!$A$2:$Z$640,22,0)</f>
        <v>0</v>
      </c>
      <c r="J898" s="9" t="str">
        <f>VLOOKUP($A898,referencia!$A$2:$Z$640,23,0)</f>
        <v>Ministerio de Desarrollo Humano</v>
      </c>
      <c r="K898" s="9">
        <f>VLOOKUP($A898,referencia!$A$2:$Z$640,24,0)</f>
        <v>0</v>
      </c>
    </row>
    <row r="899" spans="1:11" ht="15.75" customHeight="1">
      <c r="A899" t="s">
        <v>2734</v>
      </c>
      <c r="B899" s="9">
        <f>VLOOKUP($A899,referencia!$A$2:$Z$640,7,0)</f>
        <v>9</v>
      </c>
      <c r="C899" s="9" t="str">
        <f>VLOOKUP($A899,referencia!$A$2:$Z$640,8,0)</f>
        <v>Formosa</v>
      </c>
      <c r="D899" s="9" t="str">
        <f>VLOOKUP($A899,referencia!$A$2:$Z$640,19,0)</f>
        <v>no</v>
      </c>
      <c r="E899" s="9" t="str">
        <f>VLOOKUP($A899,referencia!$A$2:$Z$640,9,0)</f>
        <v>Gildo Insfrán</v>
      </c>
      <c r="F899" s="9" t="str">
        <f>VLOOKUP($A899,referencia!$A$2:$Z$640,12,0)</f>
        <v>Frente para la Victoria</v>
      </c>
      <c r="G899" s="9" t="str">
        <f>VLOOKUP($A899,referencia!$A$2:$Z$640,11,0)</f>
        <v>Jorge Oscar Ibáñez</v>
      </c>
      <c r="H899" s="9" t="str">
        <f>VLOOKUP($A899,referencia!$A$2:$Z$640,21,0)</f>
        <v>M</v>
      </c>
      <c r="I899" s="9">
        <f>VLOOKUP($A899,referencia!$A$2:$Z$640,22,0)</f>
        <v>0</v>
      </c>
      <c r="J899" s="9" t="str">
        <f>VLOOKUP($A899,referencia!$A$2:$Z$640,23,0)</f>
        <v>Ministerio de Economía, Hacienda y Finanzas</v>
      </c>
      <c r="K899" s="9">
        <f>VLOOKUP($A899,referencia!$A$2:$Z$640,24,0)</f>
        <v>0</v>
      </c>
    </row>
    <row r="900" spans="1:11" ht="15.75" customHeight="1">
      <c r="A900" t="s">
        <v>1171</v>
      </c>
      <c r="B900" s="9">
        <f>VLOOKUP($A900,referencia!$A$2:$Z$640,7,0)</f>
        <v>9</v>
      </c>
      <c r="C900" s="9" t="str">
        <f>VLOOKUP($A900,referencia!$A$2:$Z$640,8,0)</f>
        <v>Formosa</v>
      </c>
      <c r="D900" s="9" t="str">
        <f>VLOOKUP($A900,referencia!$A$2:$Z$640,19,0)</f>
        <v>no</v>
      </c>
      <c r="E900" s="9" t="str">
        <f>VLOOKUP($A900,referencia!$A$2:$Z$640,9,0)</f>
        <v>Gildo Insfrán</v>
      </c>
      <c r="F900" s="9" t="str">
        <f>VLOOKUP($A900,referencia!$A$2:$Z$640,12,0)</f>
        <v>Frente para la Victoria</v>
      </c>
      <c r="G900" s="9" t="str">
        <f>VLOOKUP($A900,referencia!$A$2:$Z$640,11,0)</f>
        <v>Alberto Marcelo Zorrilla</v>
      </c>
      <c r="H900" s="9" t="str">
        <f>VLOOKUP($A900,referencia!$A$2:$Z$640,21,0)</f>
        <v>M</v>
      </c>
      <c r="I900" s="9">
        <f>VLOOKUP($A900,referencia!$A$2:$Z$640,22,0)</f>
        <v>0</v>
      </c>
      <c r="J900" s="9" t="str">
        <f>VLOOKUP($A900,referencia!$A$2:$Z$640,23,0)</f>
        <v xml:space="preserve">Ministerio de Cultura y Educación </v>
      </c>
      <c r="K900" s="9">
        <f>VLOOKUP($A900,referencia!$A$2:$Z$640,24,0)</f>
        <v>0</v>
      </c>
    </row>
    <row r="901" spans="1:11" ht="15.75" customHeight="1">
      <c r="A901" t="s">
        <v>2735</v>
      </c>
      <c r="B901" s="9">
        <f>VLOOKUP($A901,referencia!$A$2:$Z$640,7,0)</f>
        <v>9</v>
      </c>
      <c r="C901" s="9" t="str">
        <f>VLOOKUP($A901,referencia!$A$2:$Z$640,8,0)</f>
        <v>Formosa</v>
      </c>
      <c r="D901" s="9">
        <f>VLOOKUP($A901,referencia!$A$2:$Z$640,19,0)</f>
        <v>2020</v>
      </c>
      <c r="E901" s="9" t="str">
        <f>VLOOKUP($A901,referencia!$A$2:$Z$640,9,0)</f>
        <v>Gildo Insfrán</v>
      </c>
      <c r="F901" s="9" t="str">
        <f>VLOOKUP($A901,referencia!$A$2:$Z$640,12,0)</f>
        <v>Partido Justicialista</v>
      </c>
      <c r="G901" s="9" t="str">
        <f>VLOOKUP($A901,referencia!$A$2:$Z$640,11,0)</f>
        <v>Antonio Emérito Ferreira</v>
      </c>
      <c r="H901" s="9" t="str">
        <f>VLOOKUP($A901,referencia!$A$2:$Z$640,21,0)</f>
        <v>M</v>
      </c>
      <c r="I901" s="9">
        <f>VLOOKUP($A901,referencia!$A$2:$Z$640,22,0)</f>
        <v>0</v>
      </c>
      <c r="J901" s="9" t="str">
        <f>VLOOKUP($A901,referencia!$A$2:$Z$640,23,0)</f>
        <v>Jefatura de Gabinete</v>
      </c>
      <c r="K901" s="9">
        <f>VLOOKUP($A901,referencia!$A$2:$Z$640,24,0)</f>
        <v>0</v>
      </c>
    </row>
    <row r="902" spans="1:11" ht="15.75" customHeight="1">
      <c r="A902" t="s">
        <v>2736</v>
      </c>
      <c r="B902" s="9">
        <f>VLOOKUP($A902,referencia!$A$2:$Z$640,7,0)</f>
        <v>9</v>
      </c>
      <c r="C902" s="9" t="str">
        <f>VLOOKUP($A902,referencia!$A$2:$Z$640,8,0)</f>
        <v>Formosa</v>
      </c>
      <c r="D902" s="9">
        <f>VLOOKUP($A902,referencia!$A$2:$Z$640,19,0)</f>
        <v>2020</v>
      </c>
      <c r="E902" s="9" t="str">
        <f>VLOOKUP($A902,referencia!$A$2:$Z$640,9,0)</f>
        <v>Gildo Insfrán</v>
      </c>
      <c r="F902" s="9" t="str">
        <f>VLOOKUP($A902,referencia!$A$2:$Z$640,12,0)</f>
        <v>Partido Justicialista</v>
      </c>
      <c r="G902" s="9" t="str">
        <f>VLOOKUP($A902,referencia!$A$2:$Z$640,11,0)</f>
        <v>María Cecilia Guardia Mendonca</v>
      </c>
      <c r="H902" s="9" t="str">
        <f>VLOOKUP($A902,referencia!$A$2:$Z$640,21,0)</f>
        <v>F</v>
      </c>
      <c r="I902" s="9">
        <f>VLOOKUP($A902,referencia!$A$2:$Z$640,22,0)</f>
        <v>1</v>
      </c>
      <c r="J902" s="9" t="str">
        <f>VLOOKUP($A902,referencia!$A$2:$Z$640,23,0)</f>
        <v>Ministerio Secretaría General</v>
      </c>
      <c r="K902" s="9">
        <f>VLOOKUP($A902,referencia!$A$2:$Z$640,24,0)</f>
        <v>0</v>
      </c>
    </row>
    <row r="903" spans="1:11" ht="15.75" customHeight="1">
      <c r="A903" t="s">
        <v>2737</v>
      </c>
      <c r="B903" s="9">
        <f>VLOOKUP($A903,referencia!$A$2:$Z$640,7,0)</f>
        <v>9</v>
      </c>
      <c r="C903" s="9" t="str">
        <f>VLOOKUP($A903,referencia!$A$2:$Z$640,8,0)</f>
        <v>Formosa</v>
      </c>
      <c r="D903" s="9">
        <f>VLOOKUP($A903,referencia!$A$2:$Z$640,19,0)</f>
        <v>2020</v>
      </c>
      <c r="E903" s="9" t="str">
        <f>VLOOKUP($A903,referencia!$A$2:$Z$640,9,0)</f>
        <v>Gildo Insfrán</v>
      </c>
      <c r="F903" s="9" t="str">
        <f>VLOOKUP($A903,referencia!$A$2:$Z$640,12,0)</f>
        <v>Partido Justicialista</v>
      </c>
      <c r="G903" s="9" t="str">
        <f>VLOOKUP($A903,referencia!$A$2:$Z$640,11,0)</f>
        <v>Jorge Abel González</v>
      </c>
      <c r="H903" s="9" t="str">
        <f>VLOOKUP($A903,referencia!$A$2:$Z$640,21,0)</f>
        <v>M</v>
      </c>
      <c r="I903" s="9">
        <f>VLOOKUP($A903,referencia!$A$2:$Z$640,22,0)</f>
        <v>0</v>
      </c>
      <c r="J903" s="9" t="str">
        <f>VLOOKUP($A903,referencia!$A$2:$Z$640,23,0)</f>
        <v>Ministerio de Gobierno, Justicia, Seguridad y Trabajo</v>
      </c>
      <c r="K903" s="9">
        <f>VLOOKUP($A903,referencia!$A$2:$Z$640,24,0)</f>
        <v>0</v>
      </c>
    </row>
    <row r="904" spans="1:11" ht="15.75" customHeight="1">
      <c r="A904" t="s">
        <v>2738</v>
      </c>
      <c r="B904" s="9">
        <f>VLOOKUP($A904,referencia!$A$2:$Z$640,7,0)</f>
        <v>9</v>
      </c>
      <c r="C904" s="9" t="str">
        <f>VLOOKUP($A904,referencia!$A$2:$Z$640,8,0)</f>
        <v>Formosa</v>
      </c>
      <c r="D904" s="9">
        <f>VLOOKUP($A904,referencia!$A$2:$Z$640,19,0)</f>
        <v>2020</v>
      </c>
      <c r="E904" s="9" t="str">
        <f>VLOOKUP($A904,referencia!$A$2:$Z$640,9,0)</f>
        <v>Gildo Insfrán</v>
      </c>
      <c r="F904" s="9" t="str">
        <f>VLOOKUP($A904,referencia!$A$2:$Z$640,12,0)</f>
        <v>Partido Justicialista</v>
      </c>
      <c r="G904" s="9" t="str">
        <f>VLOOKUP($A904,referencia!$A$2:$Z$640,11,0)</f>
        <v>Raúl Omar Quintana</v>
      </c>
      <c r="H904" s="9" t="str">
        <f>VLOOKUP($A904,referencia!$A$2:$Z$640,21,0)</f>
        <v>M</v>
      </c>
      <c r="I904" s="9">
        <f>VLOOKUP($A904,referencia!$A$2:$Z$640,22,0)</f>
        <v>0</v>
      </c>
      <c r="J904" s="9" t="str">
        <f>VLOOKUP($A904,referencia!$A$2:$Z$640,23,0)</f>
        <v>Ministerio de la Producción y Ambiente</v>
      </c>
      <c r="K904" s="9">
        <f>VLOOKUP($A904,referencia!$A$2:$Z$640,24,0)</f>
        <v>0</v>
      </c>
    </row>
    <row r="905" spans="1:11" ht="15.75" customHeight="1">
      <c r="A905" t="s">
        <v>2739</v>
      </c>
      <c r="B905" s="9">
        <f>VLOOKUP($A905,referencia!$A$2:$Z$640,7,0)</f>
        <v>9</v>
      </c>
      <c r="C905" s="9" t="str">
        <f>VLOOKUP($A905,referencia!$A$2:$Z$640,8,0)</f>
        <v>Formosa</v>
      </c>
      <c r="D905" s="9">
        <f>VLOOKUP($A905,referencia!$A$2:$Z$640,19,0)</f>
        <v>2020</v>
      </c>
      <c r="E905" s="9" t="str">
        <f>VLOOKUP($A905,referencia!$A$2:$Z$640,9,0)</f>
        <v>Gildo Insfrán</v>
      </c>
      <c r="F905" s="9" t="str">
        <f>VLOOKUP($A905,referencia!$A$2:$Z$640,12,0)</f>
        <v>Partido Justicialista</v>
      </c>
      <c r="G905" s="9" t="str">
        <f>VLOOKUP($A905,referencia!$A$2:$Z$640,11,0)</f>
        <v>José Luis Décima</v>
      </c>
      <c r="H905" s="9" t="str">
        <f>VLOOKUP($A905,referencia!$A$2:$Z$640,21,0)</f>
        <v>M</v>
      </c>
      <c r="I905" s="9">
        <f>VLOOKUP($A905,referencia!$A$2:$Z$640,22,0)</f>
        <v>0</v>
      </c>
      <c r="J905" s="9" t="str">
        <f>VLOOKUP($A905,referencia!$A$2:$Z$640,23,0)</f>
        <v>Ministerio de Desarrollo Humano</v>
      </c>
      <c r="K905" s="9">
        <f>VLOOKUP($A905,referencia!$A$2:$Z$640,24,0)</f>
        <v>1</v>
      </c>
    </row>
    <row r="906" spans="1:11" ht="15.75" customHeight="1">
      <c r="A906" t="s">
        <v>2740</v>
      </c>
      <c r="B906" s="9">
        <f>VLOOKUP($A906,referencia!$A$2:$Z$640,7,0)</f>
        <v>9</v>
      </c>
      <c r="C906" s="9" t="str">
        <f>VLOOKUP($A906,referencia!$A$2:$Z$640,8,0)</f>
        <v>Formosa</v>
      </c>
      <c r="D906" s="9">
        <f>VLOOKUP($A906,referencia!$A$2:$Z$640,19,0)</f>
        <v>2020</v>
      </c>
      <c r="E906" s="9" t="str">
        <f>VLOOKUP($A906,referencia!$A$2:$Z$640,9,0)</f>
        <v>Gildo Insfrán</v>
      </c>
      <c r="F906" s="9" t="str">
        <f>VLOOKUP($A906,referencia!$A$2:$Z$640,12,0)</f>
        <v>Partido Justicialista</v>
      </c>
      <c r="G906" s="9" t="str">
        <f>VLOOKUP($A906,referencia!$A$2:$Z$640,11,0)</f>
        <v>Edgar Abel Crocci</v>
      </c>
      <c r="H906" s="9" t="str">
        <f>VLOOKUP($A906,referencia!$A$2:$Z$640,21,0)</f>
        <v>M</v>
      </c>
      <c r="I906" s="9">
        <f>VLOOKUP($A906,referencia!$A$2:$Z$640,22,0)</f>
        <v>0</v>
      </c>
      <c r="J906" s="9" t="str">
        <f>VLOOKUP($A906,referencia!$A$2:$Z$640,23,0)</f>
        <v>Ministerio de Desarrollo Humano</v>
      </c>
      <c r="K906" s="9">
        <f>VLOOKUP($A906,referencia!$A$2:$Z$640,24,0)</f>
        <v>0</v>
      </c>
    </row>
    <row r="907" spans="1:11" ht="15.75" customHeight="1">
      <c r="A907" t="s">
        <v>2741</v>
      </c>
      <c r="B907" s="9">
        <f>VLOOKUP($A907,referencia!$A$2:$Z$640,7,0)</f>
        <v>9</v>
      </c>
      <c r="C907" s="9" t="str">
        <f>VLOOKUP($A907,referencia!$A$2:$Z$640,8,0)</f>
        <v>Formosa</v>
      </c>
      <c r="D907" s="9">
        <f>VLOOKUP($A907,referencia!$A$2:$Z$640,19,0)</f>
        <v>2020</v>
      </c>
      <c r="E907" s="9" t="str">
        <f>VLOOKUP($A907,referencia!$A$2:$Z$640,9,0)</f>
        <v>Gildo Insfrán</v>
      </c>
      <c r="F907" s="9" t="str">
        <f>VLOOKUP($A907,referencia!$A$2:$Z$640,12,0)</f>
        <v>Partido Justicialista</v>
      </c>
      <c r="G907" s="9" t="str">
        <f>VLOOKUP($A907,referencia!$A$2:$Z$640,11,0)</f>
        <v>Jorge Oscar Ibañez</v>
      </c>
      <c r="H907" s="9" t="str">
        <f>VLOOKUP($A907,referencia!$A$2:$Z$640,21,0)</f>
        <v>M</v>
      </c>
      <c r="I907" s="9">
        <f>VLOOKUP($A907,referencia!$A$2:$Z$640,22,0)</f>
        <v>0</v>
      </c>
      <c r="J907" s="9" t="str">
        <f>VLOOKUP($A907,referencia!$A$2:$Z$640,23,0)</f>
        <v>Ministerio de Economía, Hacienda y Finanzas</v>
      </c>
      <c r="K907" s="9">
        <f>VLOOKUP($A907,referencia!$A$2:$Z$640,24,0)</f>
        <v>0</v>
      </c>
    </row>
    <row r="908" spans="1:11" ht="15.75" customHeight="1">
      <c r="A908" t="s">
        <v>2742</v>
      </c>
      <c r="B908" s="9">
        <f>VLOOKUP($A908,referencia!$A$2:$Z$640,7,0)</f>
        <v>9</v>
      </c>
      <c r="C908" s="9" t="str">
        <f>VLOOKUP($A908,referencia!$A$2:$Z$640,8,0)</f>
        <v>Formosa</v>
      </c>
      <c r="D908" s="9">
        <f>VLOOKUP($A908,referencia!$A$2:$Z$640,19,0)</f>
        <v>2020</v>
      </c>
      <c r="E908" s="9" t="str">
        <f>VLOOKUP($A908,referencia!$A$2:$Z$640,9,0)</f>
        <v>Gildo Insfrán</v>
      </c>
      <c r="F908" s="9" t="str">
        <f>VLOOKUP($A908,referencia!$A$2:$Z$640,12,0)</f>
        <v>Partido Justicialista</v>
      </c>
      <c r="G908" s="9" t="str">
        <f>VLOOKUP($A908,referencia!$A$2:$Z$640,11,0)</f>
        <v>Alberto Marcelo Zorrilla</v>
      </c>
      <c r="H908" s="9" t="str">
        <f>VLOOKUP($A908,referencia!$A$2:$Z$640,21,0)</f>
        <v>M</v>
      </c>
      <c r="I908" s="9">
        <f>VLOOKUP($A908,referencia!$A$2:$Z$640,22,0)</f>
        <v>0</v>
      </c>
      <c r="J908" s="9" t="str">
        <f>VLOOKUP($A908,referencia!$A$2:$Z$640,23,0)</f>
        <v>Ministerio de Cultura y Educación</v>
      </c>
      <c r="K908" s="9">
        <f>VLOOKUP($A908,referencia!$A$2:$Z$640,24,0)</f>
        <v>0</v>
      </c>
    </row>
    <row r="909" spans="1:11" ht="15.75" customHeight="1">
      <c r="A909" t="s">
        <v>2743</v>
      </c>
      <c r="B909" s="9">
        <f>VLOOKUP($A909,referencia!$A$2:$Z$640,7,0)</f>
        <v>9</v>
      </c>
      <c r="C909" s="9" t="str">
        <f>VLOOKUP($A909,referencia!$A$2:$Z$640,8,0)</f>
        <v>Formosa</v>
      </c>
      <c r="D909" s="9">
        <f>VLOOKUP($A909,referencia!$A$2:$Z$640,19,0)</f>
        <v>2020</v>
      </c>
      <c r="E909" s="9" t="str">
        <f>VLOOKUP($A909,referencia!$A$2:$Z$640,9,0)</f>
        <v>Gildo Insfrán</v>
      </c>
      <c r="F909" s="9" t="str">
        <f>VLOOKUP($A909,referencia!$A$2:$Z$640,12,0)</f>
        <v>Partido Justicialista</v>
      </c>
      <c r="G909" s="9" t="str">
        <f>VLOOKUP($A909,referencia!$A$2:$Z$640,11,0)</f>
        <v>Daniel Marcos Malich</v>
      </c>
      <c r="H909" s="9" t="str">
        <f>VLOOKUP($A909,referencia!$A$2:$Z$640,21,0)</f>
        <v>M</v>
      </c>
      <c r="I909" s="9">
        <f>VLOOKUP($A909,referencia!$A$2:$Z$640,22,0)</f>
        <v>0</v>
      </c>
      <c r="J909" s="9" t="str">
        <f>VLOOKUP($A909,referencia!$A$2:$Z$640,23,0)</f>
        <v>Ministerio de Planificación, Inversión, Obras y Servicios Públicos</v>
      </c>
      <c r="K909" s="9">
        <f>VLOOKUP($A909,referencia!$A$2:$Z$640,24,0)</f>
        <v>0</v>
      </c>
    </row>
    <row r="910" spans="1:11" ht="15.75" customHeight="1">
      <c r="A910" t="s">
        <v>2744</v>
      </c>
      <c r="B910" s="9">
        <f>VLOOKUP($A910,referencia!$A$2:$Z$640,7,0)</f>
        <v>9</v>
      </c>
      <c r="C910" s="9" t="str">
        <f>VLOOKUP($A910,referencia!$A$2:$Z$640,8,0)</f>
        <v>Formosa</v>
      </c>
      <c r="D910" s="9">
        <f>VLOOKUP($A910,referencia!$A$2:$Z$640,19,0)</f>
        <v>2020</v>
      </c>
      <c r="E910" s="9" t="str">
        <f>VLOOKUP($A910,referencia!$A$2:$Z$640,9,0)</f>
        <v>Gildo Insfrán</v>
      </c>
      <c r="F910" s="9" t="str">
        <f>VLOOKUP($A910,referencia!$A$2:$Z$640,12,0)</f>
        <v>Partido Justicialista</v>
      </c>
      <c r="G910" s="9" t="str">
        <f>VLOOKUP($A910,referencia!$A$2:$Z$640,11,0)</f>
        <v>Anibal Francisco Gómez</v>
      </c>
      <c r="H910" s="9" t="str">
        <f>VLOOKUP($A910,referencia!$A$2:$Z$640,21,0)</f>
        <v>M</v>
      </c>
      <c r="I910" s="9">
        <f>VLOOKUP($A910,referencia!$A$2:$Z$640,22,0)</f>
        <v>0</v>
      </c>
      <c r="J910" s="9" t="str">
        <f>VLOOKUP($A910,referencia!$A$2:$Z$640,23,0)</f>
        <v>Ministerio de la Comunidad</v>
      </c>
      <c r="K910" s="9">
        <f>VLOOKUP($A910,referencia!$A$2:$Z$640,24,0)</f>
        <v>0</v>
      </c>
    </row>
    <row r="911" spans="1:11" ht="15.75" customHeight="1">
      <c r="A911" t="s">
        <v>1174</v>
      </c>
      <c r="B911" s="9">
        <f>VLOOKUP($A911,referencia!$A$2:$Z$640,7,0)</f>
        <v>9</v>
      </c>
      <c r="C911" s="9" t="str">
        <f>VLOOKUP($A911,referencia!$A$2:$Z$640,8,0)</f>
        <v>Formosa</v>
      </c>
      <c r="D911" s="9" t="str">
        <f>VLOOKUP($A911,referencia!$A$2:$Z$640,19,0)</f>
        <v>no</v>
      </c>
      <c r="E911" s="9" t="str">
        <f>VLOOKUP($A911,referencia!$A$2:$Z$640,9,0)</f>
        <v>Gildo Insfrán</v>
      </c>
      <c r="F911" s="9" t="str">
        <f>VLOOKUP($A911,referencia!$A$2:$Z$640,12,0)</f>
        <v>Partido Justicialista</v>
      </c>
      <c r="G911" s="9" t="str">
        <f>VLOOKUP($A911,referencia!$A$2:$Z$640,11,0)</f>
        <v>s/d</v>
      </c>
      <c r="H911" s="9" t="str">
        <f>VLOOKUP($A911,referencia!$A$2:$Z$640,21,0)</f>
        <v>s/d</v>
      </c>
      <c r="I911" s="9" t="str">
        <f>VLOOKUP($A911,referencia!$A$2:$Z$640,22,0)</f>
        <v>s/d</v>
      </c>
      <c r="J911" s="9" t="str">
        <f>VLOOKUP($A911,referencia!$A$2:$Z$640,23,0)</f>
        <v>Ministerio de Turismo</v>
      </c>
      <c r="K911" s="9">
        <f>VLOOKUP($A911,referencia!$A$2:$Z$640,24,0)</f>
        <v>0</v>
      </c>
    </row>
    <row r="912" spans="1:11" ht="15.75" customHeight="1">
      <c r="A912" t="s">
        <v>2745</v>
      </c>
      <c r="B912" s="9">
        <f>VLOOKUP($A912,referencia!$A$2:$Z$640,7,0)</f>
        <v>9</v>
      </c>
      <c r="C912" s="9" t="str">
        <f>VLOOKUP($A912,referencia!$A$2:$Z$640,8,0)</f>
        <v>Formosa</v>
      </c>
      <c r="D912" s="9">
        <f>VLOOKUP($A912,referencia!$A$2:$Z$640,19,0)</f>
        <v>2020</v>
      </c>
      <c r="E912" s="9" t="str">
        <f>VLOOKUP($A912,referencia!$A$2:$Z$640,9,0)</f>
        <v>Gildo Insfrán</v>
      </c>
      <c r="F912" s="9" t="str">
        <f>VLOOKUP($A912,referencia!$A$2:$Z$640,12,0)</f>
        <v>Partido Justicialista</v>
      </c>
      <c r="G912" s="9" t="str">
        <f>VLOOKUP($A912,referencia!$A$2:$Z$640,11,0)</f>
        <v>María Alejandra De Madariaga</v>
      </c>
      <c r="H912" s="9" t="str">
        <f>VLOOKUP($A912,referencia!$A$2:$Z$640,21,0)</f>
        <v>F</v>
      </c>
      <c r="I912" s="9">
        <f>VLOOKUP($A912,referencia!$A$2:$Z$640,22,0)</f>
        <v>1</v>
      </c>
      <c r="J912" s="9" t="str">
        <f>VLOOKUP($A912,referencia!$A$2:$Z$640,23,0)</f>
        <v>Dirección Asesoramiento de Personal</v>
      </c>
      <c r="K912" s="9">
        <f>VLOOKUP($A912,referencia!$A$2:$Z$640,24,0)</f>
        <v>0</v>
      </c>
    </row>
    <row r="913" spans="1:11" ht="15.75" customHeight="1">
      <c r="A913" t="s">
        <v>2746</v>
      </c>
      <c r="B913" s="9">
        <f>VLOOKUP($A913,referencia!$A$2:$Z$640,7,0)</f>
        <v>9</v>
      </c>
      <c r="C913" s="9" t="str">
        <f>VLOOKUP($A913,referencia!$A$2:$Z$640,8,0)</f>
        <v>Formosa</v>
      </c>
      <c r="D913" s="9">
        <f>VLOOKUP($A913,referencia!$A$2:$Z$640,19,0)</f>
        <v>2020</v>
      </c>
      <c r="E913" s="9" t="str">
        <f>VLOOKUP($A913,referencia!$A$2:$Z$640,9,0)</f>
        <v>Gildo Insfrán</v>
      </c>
      <c r="F913" s="9" t="str">
        <f>VLOOKUP($A913,referencia!$A$2:$Z$640,12,0)</f>
        <v>Partido Justicialista</v>
      </c>
      <c r="G913" s="9" t="str">
        <f>VLOOKUP($A913,referencia!$A$2:$Z$640,11,0)</f>
        <v>Adrián Andrés Areco</v>
      </c>
      <c r="H913" s="9" t="str">
        <f>VLOOKUP($A913,referencia!$A$2:$Z$640,21,0)</f>
        <v>M</v>
      </c>
      <c r="I913" s="9">
        <f>VLOOKUP($A913,referencia!$A$2:$Z$640,22,0)</f>
        <v>0</v>
      </c>
      <c r="J913" s="9" t="str">
        <f>VLOOKUP($A913,referencia!$A$2:$Z$640,23,0)</f>
        <v>Dirección de Asesoramiento LIcitaciones y Contrataciones</v>
      </c>
      <c r="K913" s="9">
        <f>VLOOKUP($A913,referencia!$A$2:$Z$640,24,0)</f>
        <v>0</v>
      </c>
    </row>
    <row r="914" spans="1:11" ht="15.75" customHeight="1">
      <c r="A914" t="s">
        <v>2747</v>
      </c>
      <c r="B914" s="9">
        <f>VLOOKUP($A914,referencia!$A$2:$Z$640,7,0)</f>
        <v>9</v>
      </c>
      <c r="C914" s="9" t="str">
        <f>VLOOKUP($A914,referencia!$A$2:$Z$640,8,0)</f>
        <v>Formosa</v>
      </c>
      <c r="D914" s="9">
        <f>VLOOKUP($A914,referencia!$A$2:$Z$640,19,0)</f>
        <v>2020</v>
      </c>
      <c r="E914" s="9" t="str">
        <f>VLOOKUP($A914,referencia!$A$2:$Z$640,9,0)</f>
        <v>Gildo Insfrán</v>
      </c>
      <c r="F914" s="9" t="str">
        <f>VLOOKUP($A914,referencia!$A$2:$Z$640,12,0)</f>
        <v>Partido Justicialista</v>
      </c>
      <c r="G914" s="9" t="str">
        <f>VLOOKUP($A914,referencia!$A$2:$Z$640,11,0)</f>
        <v>Marcial Mántaras</v>
      </c>
      <c r="H914" s="9" t="str">
        <f>VLOOKUP($A914,referencia!$A$2:$Z$640,21,0)</f>
        <v>M</v>
      </c>
      <c r="I914" s="9">
        <f>VLOOKUP($A914,referencia!$A$2:$Z$640,22,0)</f>
        <v>0</v>
      </c>
      <c r="J914" s="9" t="str">
        <f>VLOOKUP($A914,referencia!$A$2:$Z$640,23,0)</f>
        <v>Dirección de Análisis Legal y AdMinisteriotivo</v>
      </c>
      <c r="K914" s="9">
        <f>VLOOKUP($A914,referencia!$A$2:$Z$640,24,0)</f>
        <v>0</v>
      </c>
    </row>
    <row r="915" spans="1:11" ht="15.75" customHeight="1">
      <c r="A915" t="s">
        <v>2748</v>
      </c>
      <c r="B915" s="9">
        <f>VLOOKUP($A915,referencia!$A$2:$Z$640,7,0)</f>
        <v>9</v>
      </c>
      <c r="C915" s="9" t="str">
        <f>VLOOKUP($A915,referencia!$A$2:$Z$640,8,0)</f>
        <v>Formosa</v>
      </c>
      <c r="D915" s="9">
        <f>VLOOKUP($A915,referencia!$A$2:$Z$640,19,0)</f>
        <v>2020</v>
      </c>
      <c r="E915" s="9" t="str">
        <f>VLOOKUP($A915,referencia!$A$2:$Z$640,9,0)</f>
        <v>Gildo Insfrán</v>
      </c>
      <c r="F915" s="9" t="str">
        <f>VLOOKUP($A915,referencia!$A$2:$Z$640,12,0)</f>
        <v>Partido Justicialista</v>
      </c>
      <c r="G915" s="9" t="str">
        <f>VLOOKUP($A915,referencia!$A$2:$Z$640,11,0)</f>
        <v>Andrea Daniela Ayala</v>
      </c>
      <c r="H915" s="9" t="str">
        <f>VLOOKUP($A915,referencia!$A$2:$Z$640,21,0)</f>
        <v>F</v>
      </c>
      <c r="I915" s="9">
        <f>VLOOKUP($A915,referencia!$A$2:$Z$640,22,0)</f>
        <v>1</v>
      </c>
      <c r="J915" s="9" t="str">
        <f>VLOOKUP($A915,referencia!$A$2:$Z$640,23,0)</f>
        <v>Dirección de Sumarios</v>
      </c>
      <c r="K915" s="9">
        <f>VLOOKUP($A915,referencia!$A$2:$Z$640,24,0)</f>
        <v>0</v>
      </c>
    </row>
    <row r="916" spans="1:11" ht="15.75" customHeight="1">
      <c r="A916" t="s">
        <v>2749</v>
      </c>
      <c r="B916" s="9">
        <f>VLOOKUP($A916,referencia!$A$2:$Z$640,7,0)</f>
        <v>9</v>
      </c>
      <c r="C916" s="9" t="str">
        <f>VLOOKUP($A916,referencia!$A$2:$Z$640,8,0)</f>
        <v>Formosa</v>
      </c>
      <c r="D916" s="9">
        <f>VLOOKUP($A916,referencia!$A$2:$Z$640,19,0)</f>
        <v>2020</v>
      </c>
      <c r="E916" s="9" t="str">
        <f>VLOOKUP($A916,referencia!$A$2:$Z$640,9,0)</f>
        <v>Gildo Insfrán</v>
      </c>
      <c r="F916" s="9" t="str">
        <f>VLOOKUP($A916,referencia!$A$2:$Z$640,12,0)</f>
        <v>Partido Justicialista</v>
      </c>
      <c r="G916" s="9" t="str">
        <f>VLOOKUP($A916,referencia!$A$2:$Z$640,11,0)</f>
        <v>Analía Cecilia Coronel</v>
      </c>
      <c r="H916" s="9" t="str">
        <f>VLOOKUP($A916,referencia!$A$2:$Z$640,21,0)</f>
        <v>F</v>
      </c>
      <c r="I916" s="9">
        <f>VLOOKUP($A916,referencia!$A$2:$Z$640,22,0)</f>
        <v>1</v>
      </c>
      <c r="J916" s="9" t="str">
        <f>VLOOKUP($A916,referencia!$A$2:$Z$640,23,0)</f>
        <v>Dirección de la Escuela del Cuerpo de Asesores del Estado</v>
      </c>
      <c r="K916" s="9">
        <f>VLOOKUP($A916,referencia!$A$2:$Z$640,24,0)</f>
        <v>0</v>
      </c>
    </row>
    <row r="917" spans="1:11" ht="15.75" customHeight="1">
      <c r="A917" t="s">
        <v>2750</v>
      </c>
      <c r="B917" s="9">
        <f>VLOOKUP($A917,referencia!$A$2:$Z$640,7,0)</f>
        <v>9</v>
      </c>
      <c r="C917" s="9" t="str">
        <f>VLOOKUP($A917,referencia!$A$2:$Z$640,8,0)</f>
        <v>Formosa</v>
      </c>
      <c r="D917" s="9">
        <f>VLOOKUP($A917,referencia!$A$2:$Z$640,19,0)</f>
        <v>2020</v>
      </c>
      <c r="E917" s="9" t="str">
        <f>VLOOKUP($A917,referencia!$A$2:$Z$640,9,0)</f>
        <v>Gildo Insfrán</v>
      </c>
      <c r="F917" s="9" t="str">
        <f>VLOOKUP($A917,referencia!$A$2:$Z$640,12,0)</f>
        <v>Partido Justicialista</v>
      </c>
      <c r="G917" s="9" t="str">
        <f>VLOOKUP($A917,referencia!$A$2:$Z$640,11,0)</f>
        <v>Andrea Silvina Villalba</v>
      </c>
      <c r="H917" s="9" t="str">
        <f>VLOOKUP($A917,referencia!$A$2:$Z$640,21,0)</f>
        <v>F</v>
      </c>
      <c r="I917" s="9">
        <f>VLOOKUP($A917,referencia!$A$2:$Z$640,22,0)</f>
        <v>1</v>
      </c>
      <c r="J917" s="9" t="str">
        <f>VLOOKUP($A917,referencia!$A$2:$Z$640,23,0)</f>
        <v>Dirección de Biblioteca, Jurisprudencia e Informática</v>
      </c>
      <c r="K917" s="9">
        <f>VLOOKUP($A917,referencia!$A$2:$Z$640,24,0)</f>
        <v>0</v>
      </c>
    </row>
    <row r="918" spans="1:11" ht="15.75" customHeight="1">
      <c r="A918" t="s">
        <v>2751</v>
      </c>
      <c r="B918" s="9">
        <f>VLOOKUP($A918,referencia!$A$2:$Z$640,7,0)</f>
        <v>9</v>
      </c>
      <c r="C918" s="9" t="str">
        <f>VLOOKUP($A918,referencia!$A$2:$Z$640,8,0)</f>
        <v>Formosa</v>
      </c>
      <c r="D918" s="9">
        <f>VLOOKUP($A918,referencia!$A$2:$Z$640,19,0)</f>
        <v>2020</v>
      </c>
      <c r="E918" s="9" t="str">
        <f>VLOOKUP($A918,referencia!$A$2:$Z$640,9,0)</f>
        <v>Gildo Insfrán</v>
      </c>
      <c r="F918" s="9" t="str">
        <f>VLOOKUP($A918,referencia!$A$2:$Z$640,12,0)</f>
        <v>Partido Justicialista</v>
      </c>
      <c r="G918" s="9" t="str">
        <f>VLOOKUP($A918,referencia!$A$2:$Z$640,11,0)</f>
        <v>Nancy Verónica Espinoza</v>
      </c>
      <c r="H918" s="9" t="str">
        <f>VLOOKUP($A918,referencia!$A$2:$Z$640,21,0)</f>
        <v>F</v>
      </c>
      <c r="I918" s="9">
        <f>VLOOKUP($A918,referencia!$A$2:$Z$640,22,0)</f>
        <v>1</v>
      </c>
      <c r="J918" s="9" t="str">
        <f>VLOOKUP($A918,referencia!$A$2:$Z$640,23,0)</f>
        <v>Dirección de AdMinisterioción</v>
      </c>
      <c r="K918" s="9">
        <f>VLOOKUP($A918,referencia!$A$2:$Z$640,24,0)</f>
        <v>0</v>
      </c>
    </row>
    <row r="919" spans="1:11" ht="15.75" customHeight="1">
      <c r="A919" t="s">
        <v>2752</v>
      </c>
      <c r="B919" s="9">
        <f>VLOOKUP($A919,referencia!$A$2:$Z$640,7,0)</f>
        <v>9</v>
      </c>
      <c r="C919" s="9" t="str">
        <f>VLOOKUP($A919,referencia!$A$2:$Z$640,8,0)</f>
        <v>Formosa</v>
      </c>
      <c r="D919" s="9">
        <f>VLOOKUP($A919,referencia!$A$2:$Z$640,19,0)</f>
        <v>2020</v>
      </c>
      <c r="E919" s="9" t="str">
        <f>VLOOKUP($A919,referencia!$A$2:$Z$640,9,0)</f>
        <v>Gildo Insfrán</v>
      </c>
      <c r="F919" s="9" t="str">
        <f>VLOOKUP($A919,referencia!$A$2:$Z$640,12,0)</f>
        <v>Partido Justicialista</v>
      </c>
      <c r="G919" s="9" t="str">
        <f>VLOOKUP($A919,referencia!$A$2:$Z$640,11,0)</f>
        <v>Lino Abdon Princich</v>
      </c>
      <c r="H919" s="9" t="str">
        <f>VLOOKUP($A919,referencia!$A$2:$Z$640,21,0)</f>
        <v>M</v>
      </c>
      <c r="I919" s="9">
        <f>VLOOKUP($A919,referencia!$A$2:$Z$640,22,0)</f>
        <v>0</v>
      </c>
      <c r="J919" s="9" t="str">
        <f>VLOOKUP($A919,referencia!$A$2:$Z$640,23,0)</f>
        <v>Dirección de Vinculación y Promoción Científica y Tecnológica</v>
      </c>
      <c r="K919" s="9">
        <f>VLOOKUP($A919,referencia!$A$2:$Z$640,24,0)</f>
        <v>0</v>
      </c>
    </row>
    <row r="920" spans="1:11" ht="15.75" customHeight="1">
      <c r="A920" t="s">
        <v>2753</v>
      </c>
      <c r="B920" s="9">
        <f>VLOOKUP($A920,referencia!$A$2:$Z$640,7,0)</f>
        <v>9</v>
      </c>
      <c r="C920" s="9" t="str">
        <f>VLOOKUP($A920,referencia!$A$2:$Z$640,8,0)</f>
        <v>Formosa</v>
      </c>
      <c r="D920" s="9">
        <f>VLOOKUP($A920,referencia!$A$2:$Z$640,19,0)</f>
        <v>2020</v>
      </c>
      <c r="E920" s="9" t="str">
        <f>VLOOKUP($A920,referencia!$A$2:$Z$640,9,0)</f>
        <v>Gildo Insfrán</v>
      </c>
      <c r="F920" s="9" t="str">
        <f>VLOOKUP($A920,referencia!$A$2:$Z$640,12,0)</f>
        <v>Partido Justicialista</v>
      </c>
      <c r="G920" s="9" t="str">
        <f>VLOOKUP($A920,referencia!$A$2:$Z$640,11,0)</f>
        <v>Diego Carlos Ortíz</v>
      </c>
      <c r="H920" s="9" t="str">
        <f>VLOOKUP($A920,referencia!$A$2:$Z$640,21,0)</f>
        <v>M</v>
      </c>
      <c r="I920" s="9">
        <f>VLOOKUP($A920,referencia!$A$2:$Z$640,22,0)</f>
        <v>0</v>
      </c>
      <c r="J920" s="9" t="str">
        <f>VLOOKUP($A920,referencia!$A$2:$Z$640,23,0)</f>
        <v>Dirección de Gestión y Desarrollo Científico y Tecnológico</v>
      </c>
      <c r="K920" s="9">
        <f>VLOOKUP($A920,referencia!$A$2:$Z$640,24,0)</f>
        <v>0</v>
      </c>
    </row>
    <row r="921" spans="1:11" ht="15.75" customHeight="1">
      <c r="A921" t="s">
        <v>2754</v>
      </c>
      <c r="B921" s="9">
        <f>VLOOKUP($A921,referencia!$A$2:$Z$640,7,0)</f>
        <v>9</v>
      </c>
      <c r="C921" s="9" t="str">
        <f>VLOOKUP($A921,referencia!$A$2:$Z$640,8,0)</f>
        <v>Formosa</v>
      </c>
      <c r="D921" s="9">
        <f>VLOOKUP($A921,referencia!$A$2:$Z$640,19,0)</f>
        <v>2020</v>
      </c>
      <c r="E921" s="9" t="str">
        <f>VLOOKUP($A921,referencia!$A$2:$Z$640,9,0)</f>
        <v>Gildo Insfrán</v>
      </c>
      <c r="F921" s="9" t="str">
        <f>VLOOKUP($A921,referencia!$A$2:$Z$640,12,0)</f>
        <v>Partido Justicialista</v>
      </c>
      <c r="G921" s="9" t="str">
        <f>VLOOKUP($A921,referencia!$A$2:$Z$640,11,0)</f>
        <v>Jorge Daniel Dojas</v>
      </c>
      <c r="H921" s="9" t="str">
        <f>VLOOKUP($A921,referencia!$A$2:$Z$640,21,0)</f>
        <v>M</v>
      </c>
      <c r="I921" s="9">
        <f>VLOOKUP($A921,referencia!$A$2:$Z$640,22,0)</f>
        <v>0</v>
      </c>
      <c r="J921" s="9" t="str">
        <f>VLOOKUP($A921,referencia!$A$2:$Z$640,23,0)</f>
        <v>Dirección de Coordinación AdMinisteriotiva</v>
      </c>
      <c r="K921" s="9">
        <f>VLOOKUP($A921,referencia!$A$2:$Z$640,24,0)</f>
        <v>0</v>
      </c>
    </row>
    <row r="922" spans="1:11" ht="15.75" customHeight="1">
      <c r="A922" t="s">
        <v>1180</v>
      </c>
      <c r="B922" s="9">
        <f>VLOOKUP($A922,referencia!$F$2:$Z$640,2,0)</f>
        <v>10</v>
      </c>
      <c r="C922" s="9" t="str">
        <f>VLOOKUP($A922,referencia!$F$2:$Z$640,3,0)</f>
        <v>Jujuy</v>
      </c>
      <c r="D922" s="9">
        <f>VLOOKUP($A922,referencia!$F$2:$Z$640,9,0)</f>
        <v>2015</v>
      </c>
      <c r="E922" s="9" t="str">
        <f>VLOOKUP($A922,referencia!$F$2:$Z$640,4,0)</f>
        <v>Gerardo Rubén Morales</v>
      </c>
      <c r="F922" s="9" t="str">
        <f>VLOOKUP($A922,referencia!$F$2:$Z$640,7,0)</f>
        <v>Frente Cambia Jujuy</v>
      </c>
      <c r="G922" s="9" t="str">
        <f>VLOOKUP($A922,referencia!$F$2:$Z$640,6,0)</f>
        <v>Ada Galfre</v>
      </c>
      <c r="H922" s="9" t="str">
        <f>VLOOKUP($A922,referencia!$F$2:$Z$640,16,0)</f>
        <v>F</v>
      </c>
      <c r="I922" s="9">
        <f>VLOOKUP($A922,referencia!$F$2:$Z$640,17,0)</f>
        <v>1</v>
      </c>
      <c r="J922" s="9" t="str">
        <f>VLOOKUP($A922,referencia!$F$2:$Z$640,18,0)</f>
        <v>Ministerio de Desarrollo Humano</v>
      </c>
      <c r="K922" s="9">
        <f>VLOOKUP($A922,referencia!$F$2:$Z$640,19,0)</f>
        <v>0</v>
      </c>
    </row>
    <row r="923" spans="1:11" ht="15.75" customHeight="1">
      <c r="A923" t="s">
        <v>1187</v>
      </c>
      <c r="B923" s="9">
        <f>VLOOKUP($A923,referencia!$F$2:$Z$640,2,0)</f>
        <v>10</v>
      </c>
      <c r="C923" s="9" t="str">
        <f>VLOOKUP($A923,referencia!$F$2:$Z$640,3,0)</f>
        <v>Jujuy</v>
      </c>
      <c r="D923" s="9">
        <f>VLOOKUP($A923,referencia!$F$2:$Z$640,9,0)</f>
        <v>2015</v>
      </c>
      <c r="E923" s="9" t="str">
        <f>VLOOKUP($A923,referencia!$F$2:$Z$640,4,0)</f>
        <v>Gerardo Rubén Morales</v>
      </c>
      <c r="F923" s="9" t="str">
        <f>VLOOKUP($A923,referencia!$F$2:$Z$640,7,0)</f>
        <v>Frente Cambia Jujuy</v>
      </c>
      <c r="G923" s="9" t="str">
        <f>VLOOKUP($A923,referencia!$F$2:$Z$640,6,0)</f>
        <v>Carlos Alfonso</v>
      </c>
      <c r="H923" s="9" t="str">
        <f>VLOOKUP($A923,referencia!$F$2:$Z$640,16,0)</f>
        <v>M</v>
      </c>
      <c r="I923" s="9">
        <f>VLOOKUP($A923,referencia!$F$2:$Z$640,17,0)</f>
        <v>0</v>
      </c>
      <c r="J923" s="9" t="str">
        <f>VLOOKUP($A923,referencia!$F$2:$Z$640,18,0)</f>
        <v>Ministerio de Hacienda</v>
      </c>
      <c r="K923" s="9">
        <f>VLOOKUP($A923,referencia!$F$2:$Z$640,19,0)</f>
        <v>1</v>
      </c>
    </row>
    <row r="924" spans="1:11" ht="15.75" customHeight="1">
      <c r="A924" t="s">
        <v>1182</v>
      </c>
      <c r="B924" s="9">
        <f>VLOOKUP($A924,referencia!$F$2:$Z$640,2,0)</f>
        <v>10</v>
      </c>
      <c r="C924" s="9" t="str">
        <f>VLOOKUP($A924,referencia!$F$2:$Z$640,3,0)</f>
        <v>Jujuy</v>
      </c>
      <c r="D924" s="9">
        <f>VLOOKUP($A924,referencia!$F$2:$Z$640,9,0)</f>
        <v>2015</v>
      </c>
      <c r="E924" s="9" t="str">
        <f>VLOOKUP($A924,referencia!$F$2:$Z$640,4,0)</f>
        <v>Gerardo Rubén Morales</v>
      </c>
      <c r="F924" s="9" t="str">
        <f>VLOOKUP($A924,referencia!$F$2:$Z$640,7,0)</f>
        <v>Frente Cambia Jujuy</v>
      </c>
      <c r="G924" s="9" t="str">
        <f>VLOOKUP($A924,referencia!$F$2:$Z$640,6,0)</f>
        <v>Carlos Oheler</v>
      </c>
      <c r="H924" s="9" t="str">
        <f>VLOOKUP($A924,referencia!$F$2:$Z$640,16,0)</f>
        <v>M</v>
      </c>
      <c r="I924" s="9">
        <f>VLOOKUP($A924,referencia!$F$2:$Z$640,17,0)</f>
        <v>0</v>
      </c>
      <c r="J924" s="9" t="str">
        <f>VLOOKUP($A924,referencia!$F$2:$Z$640,18,0)</f>
        <v>Ministerio de Cultura y Turismo</v>
      </c>
      <c r="K924" s="9">
        <f>VLOOKUP($A924,referencia!$F$2:$Z$640,19,0)</f>
        <v>0</v>
      </c>
    </row>
    <row r="925" spans="1:11" ht="15.75" customHeight="1">
      <c r="A925" t="s">
        <v>1184</v>
      </c>
      <c r="B925" s="9">
        <f>VLOOKUP($A925,referencia!$F$2:$Z$640,2,0)</f>
        <v>10</v>
      </c>
      <c r="C925" s="9" t="str">
        <f>VLOOKUP($A925,referencia!$F$2:$Z$640,3,0)</f>
        <v>Jujuy</v>
      </c>
      <c r="D925" s="9">
        <f>VLOOKUP($A925,referencia!$F$2:$Z$640,9,0)</f>
        <v>2015</v>
      </c>
      <c r="E925" s="9" t="str">
        <f>VLOOKUP($A925,referencia!$F$2:$Z$640,4,0)</f>
        <v>Gerardo Rubén Morales</v>
      </c>
      <c r="F925" s="9" t="str">
        <f>VLOOKUP($A925,referencia!$F$2:$Z$640,7,0)</f>
        <v>Frente Cambia Jujuy</v>
      </c>
      <c r="G925" s="9" t="str">
        <f>VLOOKUP($A925,referencia!$F$2:$Z$640,6,0)</f>
        <v>Ekel Meyer</v>
      </c>
      <c r="H925" s="9" t="str">
        <f>VLOOKUP($A925,referencia!$F$2:$Z$640,16,0)</f>
        <v>M</v>
      </c>
      <c r="I925" s="9">
        <f>VLOOKUP($A925,referencia!$F$2:$Z$640,17,0)</f>
        <v>0</v>
      </c>
      <c r="J925" s="9" t="str">
        <f>VLOOKUP($A925,referencia!$F$2:$Z$640,18,0)</f>
        <v>Ministerio de Seguridad</v>
      </c>
      <c r="K925" s="9">
        <f>VLOOKUP($A925,referencia!$F$2:$Z$640,19,0)</f>
        <v>0</v>
      </c>
    </row>
    <row r="926" spans="1:11" ht="15.75" customHeight="1">
      <c r="A926" t="s">
        <v>1185</v>
      </c>
      <c r="B926" s="9">
        <f>VLOOKUP($A926,referencia!$F$2:$Z$640,2,0)</f>
        <v>10</v>
      </c>
      <c r="C926" s="9" t="str">
        <f>VLOOKUP($A926,referencia!$F$2:$Z$640,3,0)</f>
        <v>Jujuy</v>
      </c>
      <c r="D926" s="9">
        <f>VLOOKUP($A926,referencia!$F$2:$Z$640,9,0)</f>
        <v>2015</v>
      </c>
      <c r="E926" s="9" t="str">
        <f>VLOOKUP($A926,referencia!$F$2:$Z$640,4,0)</f>
        <v>Gerardo Rubén Morales</v>
      </c>
      <c r="F926" s="9" t="str">
        <f>VLOOKUP($A926,referencia!$F$2:$Z$640,7,0)</f>
        <v>Frente Cambia Jujuy</v>
      </c>
      <c r="G926" s="9" t="str">
        <f>VLOOKUP($A926,referencia!$F$2:$Z$640,6,0)</f>
        <v>Freddy Morales</v>
      </c>
      <c r="H926" s="9" t="str">
        <f>VLOOKUP($A926,referencia!$F$2:$Z$640,16,0)</f>
        <v>M</v>
      </c>
      <c r="I926" s="9">
        <f>VLOOKUP($A926,referencia!$F$2:$Z$640,17,0)</f>
        <v>0</v>
      </c>
      <c r="J926" s="9" t="str">
        <f>VLOOKUP($A926,referencia!$F$2:$Z$640,18,0)</f>
        <v>Secretaría General de la Gobernación</v>
      </c>
      <c r="K926" s="9">
        <f>VLOOKUP($A926,referencia!$F$2:$Z$640,19,0)</f>
        <v>0</v>
      </c>
    </row>
    <row r="927" spans="1:11" ht="15.75" customHeight="1">
      <c r="A927" t="s">
        <v>1186</v>
      </c>
      <c r="B927" s="9">
        <f>VLOOKUP($A927,referencia!$F$2:$Z$640,2,0)</f>
        <v>10</v>
      </c>
      <c r="C927" s="9" t="str">
        <f>VLOOKUP($A927,referencia!$F$2:$Z$640,3,0)</f>
        <v>Jujuy</v>
      </c>
      <c r="D927" s="9">
        <f>VLOOKUP($A927,referencia!$F$2:$Z$640,9,0)</f>
        <v>2015</v>
      </c>
      <c r="E927" s="9" t="str">
        <f>VLOOKUP($A927,referencia!$F$2:$Z$640,4,0)</f>
        <v>Gerardo Rubén Morales</v>
      </c>
      <c r="F927" s="9" t="str">
        <f>VLOOKUP($A927,referencia!$F$2:$Z$640,7,0)</f>
        <v>Frente Cambia Jujuy</v>
      </c>
      <c r="G927" s="9" t="str">
        <f>VLOOKUP($A927,referencia!$F$2:$Z$640,6,0)</f>
        <v>Isolda Calsina</v>
      </c>
      <c r="H927" s="9" t="str">
        <f>VLOOKUP($A927,referencia!$F$2:$Z$640,16,0)</f>
        <v>F</v>
      </c>
      <c r="I927" s="9">
        <f>VLOOKUP($A927,referencia!$F$2:$Z$640,17,0)</f>
        <v>1</v>
      </c>
      <c r="J927" s="9" t="str">
        <f>VLOOKUP($A927,referencia!$F$2:$Z$640,18,0)</f>
        <v>Ministerio de Educación</v>
      </c>
      <c r="K927" s="9">
        <f>VLOOKUP($A927,referencia!$F$2:$Z$640,19,0)</f>
        <v>0</v>
      </c>
    </row>
    <row r="928" spans="1:11" ht="15.75" customHeight="1">
      <c r="A928" t="s">
        <v>1181</v>
      </c>
      <c r="B928" s="9">
        <f>VLOOKUP($A928,referencia!$F$2:$Z$640,2,0)</f>
        <v>10</v>
      </c>
      <c r="C928" s="9" t="str">
        <f>VLOOKUP($A928,referencia!$F$2:$Z$640,3,0)</f>
        <v>Jujuy</v>
      </c>
      <c r="D928" s="9">
        <f>VLOOKUP($A928,referencia!$F$2:$Z$640,9,0)</f>
        <v>2015</v>
      </c>
      <c r="E928" s="9" t="str">
        <f>VLOOKUP($A928,referencia!$F$2:$Z$640,4,0)</f>
        <v>Gerardo Rubén Morales</v>
      </c>
      <c r="F928" s="9" t="str">
        <f>VLOOKUP($A928,referencia!$F$2:$Z$640,7,0)</f>
        <v>Frente Cambia Jujuy</v>
      </c>
      <c r="G928" s="9" t="str">
        <f>VLOOKUP($A928,referencia!$F$2:$Z$640,6,0)</f>
        <v>Jorge Cabana Fusz</v>
      </c>
      <c r="H928" s="9" t="str">
        <f>VLOOKUP($A928,referencia!$F$2:$Z$640,16,0)</f>
        <v>M</v>
      </c>
      <c r="I928" s="9">
        <f>VLOOKUP($A928,referencia!$F$2:$Z$640,17,0)</f>
        <v>0</v>
      </c>
      <c r="J928" s="9" t="str">
        <f>VLOOKUP($A928,referencia!$F$2:$Z$640,18,0)</f>
        <v>Ministerio de Trabajo</v>
      </c>
      <c r="K928" s="9">
        <f>VLOOKUP($A928,referencia!$F$2:$Z$640,19,0)</f>
        <v>0</v>
      </c>
    </row>
    <row r="929" spans="1:11" ht="15.75" customHeight="1">
      <c r="A929" t="s">
        <v>1179</v>
      </c>
      <c r="B929" s="9">
        <f>VLOOKUP($A929,referencia!$F$2:$Z$640,2,0)</f>
        <v>10</v>
      </c>
      <c r="C929" s="9" t="str">
        <f>VLOOKUP($A929,referencia!$F$2:$Z$640,3,0)</f>
        <v>Jujuy</v>
      </c>
      <c r="D929" s="9">
        <f>VLOOKUP($A929,referencia!$F$2:$Z$640,9,0)</f>
        <v>2015</v>
      </c>
      <c r="E929" s="9" t="str">
        <f>VLOOKUP($A929,referencia!$F$2:$Z$640,4,0)</f>
        <v>Gerardo Rubén Morales</v>
      </c>
      <c r="F929" s="9" t="str">
        <f>VLOOKUP($A929,referencia!$F$2:$Z$640,7,0)</f>
        <v>Frente Cambia Jujuy</v>
      </c>
      <c r="G929" s="9" t="str">
        <f>VLOOKUP($A929,referencia!$F$2:$Z$640,6,0)</f>
        <v>Jorge Rizzotti</v>
      </c>
      <c r="H929" s="9" t="str">
        <f>VLOOKUP($A929,referencia!$F$2:$Z$640,16,0)</f>
        <v>M</v>
      </c>
      <c r="I929" s="9">
        <f>VLOOKUP($A929,referencia!$F$2:$Z$640,17,0)</f>
        <v>0</v>
      </c>
      <c r="J929" s="9" t="str">
        <f>VLOOKUP($A929,referencia!$F$2:$Z$640,18,0)</f>
        <v>Ministerio de Infraestructura, Servicio Público, Tierra y Vivienda</v>
      </c>
      <c r="K929" s="9">
        <f>VLOOKUP($A929,referencia!$F$2:$Z$640,19,0)</f>
        <v>0</v>
      </c>
    </row>
    <row r="930" spans="1:11" ht="15.75" customHeight="1">
      <c r="A930" t="s">
        <v>1178</v>
      </c>
      <c r="B930" s="9">
        <f>VLOOKUP($A930,referencia!$F$2:$Z$640,2,0)</f>
        <v>10</v>
      </c>
      <c r="C930" s="9" t="str">
        <f>VLOOKUP($A930,referencia!$F$2:$Z$640,3,0)</f>
        <v>Jujuy</v>
      </c>
      <c r="D930" s="9">
        <f>VLOOKUP($A930,referencia!$F$2:$Z$640,9,0)</f>
        <v>2015</v>
      </c>
      <c r="E930" s="9" t="str">
        <f>VLOOKUP($A930,referencia!$F$2:$Z$640,4,0)</f>
        <v>Gerardo Rubén Morales</v>
      </c>
      <c r="F930" s="9" t="str">
        <f>VLOOKUP($A930,referencia!$F$2:$Z$640,7,0)</f>
        <v>Frente Cambia Jujuy</v>
      </c>
      <c r="G930" s="9" t="str">
        <f>VLOOKUP($A930,referencia!$F$2:$Z$640,6,0)</f>
        <v>Juan Carlos Abud Robles</v>
      </c>
      <c r="H930" s="9" t="str">
        <f>VLOOKUP($A930,referencia!$F$2:$Z$640,16,0)</f>
        <v>M</v>
      </c>
      <c r="I930" s="9">
        <f>VLOOKUP($A930,referencia!$F$2:$Z$640,17,0)</f>
        <v>0</v>
      </c>
      <c r="J930" s="9" t="str">
        <f>VLOOKUP($A930,referencia!$F$2:$Z$640,18,0)</f>
        <v>Ministerio de Desarrollo Económico y Producción</v>
      </c>
      <c r="K930" s="9">
        <f>VLOOKUP($A930,referencia!$F$2:$Z$640,19,0)</f>
        <v>0</v>
      </c>
    </row>
    <row r="931" spans="1:11" ht="15.75" customHeight="1">
      <c r="A931" t="s">
        <v>1183</v>
      </c>
      <c r="B931" s="9">
        <f>VLOOKUP($A931,referencia!$F$2:$Z$640,2,0)</f>
        <v>10</v>
      </c>
      <c r="C931" s="9" t="str">
        <f>VLOOKUP($A931,referencia!$F$2:$Z$640,3,0)</f>
        <v>Jujuy</v>
      </c>
      <c r="D931" s="9">
        <f>VLOOKUP($A931,referencia!$F$2:$Z$640,9,0)</f>
        <v>2015</v>
      </c>
      <c r="E931" s="9" t="str">
        <f>VLOOKUP($A931,referencia!$F$2:$Z$640,4,0)</f>
        <v>Gerardo Rubén Morales</v>
      </c>
      <c r="F931" s="9" t="str">
        <f>VLOOKUP($A931,referencia!$F$2:$Z$640,7,0)</f>
        <v>Frente Cambia Jujuy</v>
      </c>
      <c r="G931" s="9" t="str">
        <f>VLOOKUP($A931,referencia!$F$2:$Z$640,6,0)</f>
        <v>María Inés Zigarán</v>
      </c>
      <c r="H931" s="9" t="str">
        <f>VLOOKUP($A931,referencia!$F$2:$Z$640,16,0)</f>
        <v>F</v>
      </c>
      <c r="I931" s="9">
        <f>VLOOKUP($A931,referencia!$F$2:$Z$640,17,0)</f>
        <v>1</v>
      </c>
      <c r="J931" s="9" t="str">
        <f>VLOOKUP($A931,referencia!$F$2:$Z$640,18,0)</f>
        <v>Ministerio de Medio Ambiente</v>
      </c>
      <c r="K931" s="9">
        <f>VLOOKUP($A931,referencia!$F$2:$Z$640,19,0)</f>
        <v>0</v>
      </c>
    </row>
    <row r="932" spans="1:11" ht="15.75" customHeight="1">
      <c r="A932" t="s">
        <v>1175</v>
      </c>
      <c r="B932" s="9">
        <f>VLOOKUP($A932,referencia!$F$2:$Z$640,2,0)</f>
        <v>10</v>
      </c>
      <c r="C932" s="9" t="str">
        <f>VLOOKUP($A932,referencia!$F$2:$Z$640,3,0)</f>
        <v>Jujuy</v>
      </c>
      <c r="D932" s="9">
        <f>VLOOKUP($A932,referencia!$F$2:$Z$640,9,0)</f>
        <v>2015</v>
      </c>
      <c r="E932" s="9" t="str">
        <f>VLOOKUP($A932,referencia!$F$2:$Z$640,4,0)</f>
        <v>Gerardo Rubén Morales</v>
      </c>
      <c r="F932" s="9" t="str">
        <f>VLOOKUP($A932,referencia!$F$2:$Z$640,7,0)</f>
        <v>Frente Cambia Jujuy</v>
      </c>
      <c r="G932" s="9" t="str">
        <f>VLOOKUP($A932,referencia!$F$2:$Z$640,6,0)</f>
        <v>Mario Fiad</v>
      </c>
      <c r="H932" s="9" t="str">
        <f>VLOOKUP($A932,referencia!$F$2:$Z$640,16,0)</f>
        <v>M</v>
      </c>
      <c r="I932" s="9">
        <f>VLOOKUP($A932,referencia!$F$2:$Z$640,17,0)</f>
        <v>0</v>
      </c>
      <c r="J932" s="9" t="str">
        <f>VLOOKUP($A932,referencia!$F$2:$Z$640,18,0)</f>
        <v>Ministerio de Salud</v>
      </c>
      <c r="K932" s="9">
        <f>VLOOKUP($A932,referencia!$F$2:$Z$640,19,0)</f>
        <v>1</v>
      </c>
    </row>
    <row r="933" spans="1:11" ht="15.75" customHeight="1">
      <c r="A933" t="s">
        <v>1177</v>
      </c>
      <c r="B933" s="9">
        <f>VLOOKUP($A933,referencia!$F$2:$Z$640,2,0)</f>
        <v>10</v>
      </c>
      <c r="C933" s="9" t="str">
        <f>VLOOKUP($A933,referencia!$F$2:$Z$640,3,0)</f>
        <v>Jujuy</v>
      </c>
      <c r="D933" s="9">
        <f>VLOOKUP($A933,referencia!$F$2:$Z$640,9,0)</f>
        <v>2015</v>
      </c>
      <c r="E933" s="9" t="str">
        <f>VLOOKUP($A933,referencia!$F$2:$Z$640,4,0)</f>
        <v>Gerardo Rubén Morales</v>
      </c>
      <c r="F933" s="9" t="str">
        <f>VLOOKUP($A933,referencia!$F$2:$Z$640,7,0)</f>
        <v>Frente Cambia Jujuy</v>
      </c>
      <c r="G933" s="9" t="str">
        <f>VLOOKUP($A933,referencia!$F$2:$Z$640,6,0)</f>
        <v>Oscar Perassi</v>
      </c>
      <c r="H933" s="9" t="str">
        <f>VLOOKUP($A933,referencia!$F$2:$Z$640,16,0)</f>
        <v>M</v>
      </c>
      <c r="I933" s="9">
        <f>VLOOKUP($A933,referencia!$F$2:$Z$640,17,0)</f>
        <v>0</v>
      </c>
      <c r="J933" s="9" t="str">
        <f>VLOOKUP($A933,referencia!$F$2:$Z$640,18,0)</f>
        <v>Ministerio de Gobierno</v>
      </c>
      <c r="K933" s="9">
        <f>VLOOKUP($A933,referencia!$F$2:$Z$640,19,0)</f>
        <v>0</v>
      </c>
    </row>
    <row r="934" spans="1:11" ht="15.75" customHeight="1">
      <c r="A934" t="s">
        <v>1632</v>
      </c>
      <c r="B934" s="9">
        <f>VLOOKUP($A934,referencia!$E$2:$Z$640,3,0)</f>
        <v>10</v>
      </c>
      <c r="C934" s="9" t="str">
        <f>VLOOKUP($A934,referencia!$E$2:$Z$640,4,0)</f>
        <v>Jujuy</v>
      </c>
      <c r="D934" s="9">
        <f>VLOOKUP($A934,referencia!$E$2:$Z$640,11,0)</f>
        <v>2016</v>
      </c>
      <c r="E934" s="9" t="str">
        <f>VLOOKUP($A934,referencia!$E$2:$Z$640,5,0)</f>
        <v>Gerardo Rubén Morales</v>
      </c>
      <c r="F934" s="9" t="str">
        <f>VLOOKUP($A934,referencia!$E$2:$Z$640,8,0)</f>
        <v>Frente Cambia Jujuy</v>
      </c>
      <c r="G934" s="9" t="str">
        <f>VLOOKUP($A934,referencia!$E$2:$Z$640,7,0)</f>
        <v>Mario Fiad</v>
      </c>
      <c r="H934" s="9" t="str">
        <f>VLOOKUP($A934,referencia!$E$2:$Z$640,17,0)</f>
        <v>M</v>
      </c>
      <c r="I934" s="9">
        <f>VLOOKUP($A934,referencia!$E$2:$Z$640,18,0)</f>
        <v>0</v>
      </c>
      <c r="J934" s="9" t="str">
        <f>VLOOKUP($A934,referencia!$E$2:$Z$640,19,0)</f>
        <v>Ministerio de Salud</v>
      </c>
      <c r="K934" s="9">
        <f>VLOOKUP($A934,referencia!$E$2:$Z$640,20,0)</f>
        <v>1</v>
      </c>
    </row>
    <row r="935" spans="1:11" ht="15.75" customHeight="1">
      <c r="A935" t="s">
        <v>1633</v>
      </c>
      <c r="B935" s="9">
        <f>VLOOKUP($A935,referencia!$E$2:$Z$640,3,0)</f>
        <v>10</v>
      </c>
      <c r="C935" s="9" t="str">
        <f>VLOOKUP($A935,referencia!$E$2:$Z$640,4,0)</f>
        <v>Jujuy</v>
      </c>
      <c r="D935" s="9">
        <f>VLOOKUP($A935,referencia!$E$2:$Z$640,11,0)</f>
        <v>2016</v>
      </c>
      <c r="E935" s="9" t="str">
        <f>VLOOKUP($A935,referencia!$E$2:$Z$640,5,0)</f>
        <v>Gerardo Rubén Morales</v>
      </c>
      <c r="F935" s="9" t="str">
        <f>VLOOKUP($A935,referencia!$E$2:$Z$640,8,0)</f>
        <v>Frente Cambia Jujuy</v>
      </c>
      <c r="G935" s="9" t="str">
        <f>VLOOKUP($A935,referencia!$E$2:$Z$640,7,0)</f>
        <v>Oscar Perassi</v>
      </c>
      <c r="H935" s="9" t="str">
        <f>VLOOKUP($A935,referencia!$E$2:$Z$640,17,0)</f>
        <v>M</v>
      </c>
      <c r="I935" s="9">
        <f>VLOOKUP($A935,referencia!$E$2:$Z$640,18,0)</f>
        <v>0</v>
      </c>
      <c r="J935" s="9" t="str">
        <f>VLOOKUP($A935,referencia!$E$2:$Z$640,19,0)</f>
        <v>Ministerio de Gobierno</v>
      </c>
      <c r="K935" s="9">
        <f>VLOOKUP($A935,referencia!$E$2:$Z$640,20,0)</f>
        <v>0</v>
      </c>
    </row>
    <row r="936" spans="1:11" ht="15.75" customHeight="1">
      <c r="A936" t="s">
        <v>1634</v>
      </c>
      <c r="B936" s="9">
        <f>VLOOKUP($A936,referencia!$E$2:$Z$640,3,0)</f>
        <v>10</v>
      </c>
      <c r="C936" s="9" t="str">
        <f>VLOOKUP($A936,referencia!$E$2:$Z$640,4,0)</f>
        <v>Jujuy</v>
      </c>
      <c r="D936" s="9">
        <f>VLOOKUP($A936,referencia!$E$2:$Z$640,11,0)</f>
        <v>2016</v>
      </c>
      <c r="E936" s="9" t="str">
        <f>VLOOKUP($A936,referencia!$E$2:$Z$640,5,0)</f>
        <v>Gerardo Rubén Morales</v>
      </c>
      <c r="F936" s="9" t="str">
        <f>VLOOKUP($A936,referencia!$E$2:$Z$640,8,0)</f>
        <v>Frente Cambia Jujuy</v>
      </c>
      <c r="G936" s="9" t="str">
        <f>VLOOKUP($A936,referencia!$E$2:$Z$640,7,0)</f>
        <v>Juan Carlos Abud Robles</v>
      </c>
      <c r="H936" s="9" t="str">
        <f>VLOOKUP($A936,referencia!$E$2:$Z$640,17,0)</f>
        <v>M</v>
      </c>
      <c r="I936" s="9">
        <f>VLOOKUP($A936,referencia!$E$2:$Z$640,18,0)</f>
        <v>0</v>
      </c>
      <c r="J936" s="9" t="str">
        <f>VLOOKUP($A936,referencia!$E$2:$Z$640,19,0)</f>
        <v>Ministerio de Desarrollo Económico y Producción</v>
      </c>
      <c r="K936" s="9">
        <f>VLOOKUP($A936,referencia!$E$2:$Z$640,20,0)</f>
        <v>0</v>
      </c>
    </row>
    <row r="937" spans="1:11" ht="15.75" customHeight="1">
      <c r="A937" t="s">
        <v>1635</v>
      </c>
      <c r="B937" s="9">
        <f>VLOOKUP($A937,referencia!$E$2:$Z$640,3,0)</f>
        <v>10</v>
      </c>
      <c r="C937" s="9" t="str">
        <f>VLOOKUP($A937,referencia!$E$2:$Z$640,4,0)</f>
        <v>Jujuy</v>
      </c>
      <c r="D937" s="9">
        <f>VLOOKUP($A937,referencia!$E$2:$Z$640,11,0)</f>
        <v>2016</v>
      </c>
      <c r="E937" s="9" t="str">
        <f>VLOOKUP($A937,referencia!$E$2:$Z$640,5,0)</f>
        <v>Gerardo Rubén Morales</v>
      </c>
      <c r="F937" s="9" t="str">
        <f>VLOOKUP($A937,referencia!$E$2:$Z$640,8,0)</f>
        <v>Frente Cambia Jujuy</v>
      </c>
      <c r="G937" s="9" t="str">
        <f>VLOOKUP($A937,referencia!$E$2:$Z$640,7,0)</f>
        <v>Jorge Rizzotti</v>
      </c>
      <c r="H937" s="9" t="str">
        <f>VLOOKUP($A937,referencia!$E$2:$Z$640,17,0)</f>
        <v>M</v>
      </c>
      <c r="I937" s="9">
        <f>VLOOKUP($A937,referencia!$E$2:$Z$640,18,0)</f>
        <v>0</v>
      </c>
      <c r="J937" s="9" t="str">
        <f>VLOOKUP($A937,referencia!$E$2:$Z$640,19,0)</f>
        <v>Ministerio de Infraestructura, Servicio Público, Tierra y Vivienda</v>
      </c>
      <c r="K937" s="9">
        <f>VLOOKUP($A937,referencia!$E$2:$Z$640,20,0)</f>
        <v>0</v>
      </c>
    </row>
    <row r="938" spans="1:11" ht="15.75" customHeight="1">
      <c r="A938" t="s">
        <v>1636</v>
      </c>
      <c r="B938" s="9">
        <f>VLOOKUP($A938,referencia!$E$2:$Z$640,3,0)</f>
        <v>10</v>
      </c>
      <c r="C938" s="9" t="str">
        <f>VLOOKUP($A938,referencia!$E$2:$Z$640,4,0)</f>
        <v>Jujuy</v>
      </c>
      <c r="D938" s="9">
        <f>VLOOKUP($A938,referencia!$E$2:$Z$640,11,0)</f>
        <v>2016</v>
      </c>
      <c r="E938" s="9" t="str">
        <f>VLOOKUP($A938,referencia!$E$2:$Z$640,5,0)</f>
        <v>Gerardo Rubén Morales</v>
      </c>
      <c r="F938" s="9" t="str">
        <f>VLOOKUP($A938,referencia!$E$2:$Z$640,8,0)</f>
        <v>Frente Cambia Jujuy</v>
      </c>
      <c r="G938" s="9" t="str">
        <f>VLOOKUP($A938,referencia!$E$2:$Z$640,7,0)</f>
        <v>Ada Galfre</v>
      </c>
      <c r="H938" s="9" t="str">
        <f>VLOOKUP($A938,referencia!$E$2:$Z$640,17,0)</f>
        <v>F</v>
      </c>
      <c r="I938" s="9">
        <f>VLOOKUP($A938,referencia!$E$2:$Z$640,18,0)</f>
        <v>1</v>
      </c>
      <c r="J938" s="9" t="str">
        <f>VLOOKUP($A938,referencia!$E$2:$Z$640,19,0)</f>
        <v>Ministerio de Desarrollo Humano</v>
      </c>
      <c r="K938" s="9">
        <f>VLOOKUP($A938,referencia!$E$2:$Z$640,20,0)</f>
        <v>0</v>
      </c>
    </row>
    <row r="939" spans="1:11" ht="15.75" customHeight="1">
      <c r="A939" t="s">
        <v>1637</v>
      </c>
      <c r="B939" s="9">
        <f>VLOOKUP($A939,referencia!$E$2:$Z$640,3,0)</f>
        <v>10</v>
      </c>
      <c r="C939" s="9" t="str">
        <f>VLOOKUP($A939,referencia!$E$2:$Z$640,4,0)</f>
        <v>Jujuy</v>
      </c>
      <c r="D939" s="9">
        <f>VLOOKUP($A939,referencia!$E$2:$Z$640,11,0)</f>
        <v>2016</v>
      </c>
      <c r="E939" s="9" t="str">
        <f>VLOOKUP($A939,referencia!$E$2:$Z$640,5,0)</f>
        <v>Gerardo Rubén Morales</v>
      </c>
      <c r="F939" s="9" t="str">
        <f>VLOOKUP($A939,referencia!$E$2:$Z$640,8,0)</f>
        <v>Frente Cambia Jujuy</v>
      </c>
      <c r="G939" s="9" t="str">
        <f>VLOOKUP($A939,referencia!$E$2:$Z$640,7,0)</f>
        <v>Jorge Cabana Fusz</v>
      </c>
      <c r="H939" s="9" t="str">
        <f>VLOOKUP($A939,referencia!$E$2:$Z$640,17,0)</f>
        <v>M</v>
      </c>
      <c r="I939" s="9">
        <f>VLOOKUP($A939,referencia!$E$2:$Z$640,18,0)</f>
        <v>0</v>
      </c>
      <c r="J939" s="9" t="str">
        <f>VLOOKUP($A939,referencia!$E$2:$Z$640,19,0)</f>
        <v>Ministerio de Trabajo</v>
      </c>
      <c r="K939" s="9">
        <f>VLOOKUP($A939,referencia!$E$2:$Z$640,20,0)</f>
        <v>0</v>
      </c>
    </row>
    <row r="940" spans="1:11" ht="15.75" customHeight="1">
      <c r="A940" t="s">
        <v>1638</v>
      </c>
      <c r="B940" s="9">
        <f>VLOOKUP($A940,referencia!$E$2:$Z$640,3,0)</f>
        <v>10</v>
      </c>
      <c r="C940" s="9" t="str">
        <f>VLOOKUP($A940,referencia!$E$2:$Z$640,4,0)</f>
        <v>Jujuy</v>
      </c>
      <c r="D940" s="9">
        <f>VLOOKUP($A940,referencia!$E$2:$Z$640,11,0)</f>
        <v>2016</v>
      </c>
      <c r="E940" s="9" t="str">
        <f>VLOOKUP($A940,referencia!$E$2:$Z$640,5,0)</f>
        <v>Gerardo Rubén Morales</v>
      </c>
      <c r="F940" s="9" t="str">
        <f>VLOOKUP($A940,referencia!$E$2:$Z$640,8,0)</f>
        <v>Frente Cambia Jujuy</v>
      </c>
      <c r="G940" s="9" t="str">
        <f>VLOOKUP($A940,referencia!$E$2:$Z$640,7,0)</f>
        <v>Carlos Oheler</v>
      </c>
      <c r="H940" s="9" t="str">
        <f>VLOOKUP($A940,referencia!$E$2:$Z$640,17,0)</f>
        <v>M</v>
      </c>
      <c r="I940" s="9">
        <f>VLOOKUP($A940,referencia!$E$2:$Z$640,18,0)</f>
        <v>0</v>
      </c>
      <c r="J940" s="9" t="str">
        <f>VLOOKUP($A940,referencia!$E$2:$Z$640,19,0)</f>
        <v>Ministerio de Cultura y Turismo</v>
      </c>
      <c r="K940" s="9">
        <f>VLOOKUP($A940,referencia!$E$2:$Z$640,20,0)</f>
        <v>0</v>
      </c>
    </row>
    <row r="941" spans="1:11" ht="15.75" customHeight="1">
      <c r="A941" t="s">
        <v>1639</v>
      </c>
      <c r="B941" s="9">
        <f>VLOOKUP($A941,referencia!$E$2:$Z$640,3,0)</f>
        <v>10</v>
      </c>
      <c r="C941" s="9" t="str">
        <f>VLOOKUP($A941,referencia!$E$2:$Z$640,4,0)</f>
        <v>Jujuy</v>
      </c>
      <c r="D941" s="9">
        <f>VLOOKUP($A941,referencia!$E$2:$Z$640,11,0)</f>
        <v>2016</v>
      </c>
      <c r="E941" s="9" t="str">
        <f>VLOOKUP($A941,referencia!$E$2:$Z$640,5,0)</f>
        <v>Gerardo Rubén Morales</v>
      </c>
      <c r="F941" s="9" t="str">
        <f>VLOOKUP($A941,referencia!$E$2:$Z$640,8,0)</f>
        <v>Frente Cambia Jujuy</v>
      </c>
      <c r="G941" s="9" t="str">
        <f>VLOOKUP($A941,referencia!$E$2:$Z$640,7,0)</f>
        <v>María Inés Zigarán</v>
      </c>
      <c r="H941" s="9" t="str">
        <f>VLOOKUP($A941,referencia!$E$2:$Z$640,17,0)</f>
        <v>F</v>
      </c>
      <c r="I941" s="9">
        <f>VLOOKUP($A941,referencia!$E$2:$Z$640,18,0)</f>
        <v>1</v>
      </c>
      <c r="J941" s="9" t="str">
        <f>VLOOKUP($A941,referencia!$E$2:$Z$640,19,0)</f>
        <v>Ministerio de Medio Ambiente</v>
      </c>
      <c r="K941" s="9">
        <f>VLOOKUP($A941,referencia!$E$2:$Z$640,20,0)</f>
        <v>0</v>
      </c>
    </row>
    <row r="942" spans="1:11" ht="15.75" customHeight="1">
      <c r="A942" t="s">
        <v>1640</v>
      </c>
      <c r="B942" s="9">
        <f>VLOOKUP($A942,referencia!$E$2:$Z$640,3,0)</f>
        <v>10</v>
      </c>
      <c r="C942" s="9" t="str">
        <f>VLOOKUP($A942,referencia!$E$2:$Z$640,4,0)</f>
        <v>Jujuy</v>
      </c>
      <c r="D942" s="9">
        <f>VLOOKUP($A942,referencia!$E$2:$Z$640,11,0)</f>
        <v>2016</v>
      </c>
      <c r="E942" s="9" t="str">
        <f>VLOOKUP($A942,referencia!$E$2:$Z$640,5,0)</f>
        <v>Gerardo Rubén Morales</v>
      </c>
      <c r="F942" s="9" t="str">
        <f>VLOOKUP($A942,referencia!$E$2:$Z$640,8,0)</f>
        <v>Frente Cambia Jujuy</v>
      </c>
      <c r="G942" s="9" t="str">
        <f>VLOOKUP($A942,referencia!$E$2:$Z$640,7,0)</f>
        <v>Ekel Meyer</v>
      </c>
      <c r="H942" s="9" t="str">
        <f>VLOOKUP($A942,referencia!$E$2:$Z$640,17,0)</f>
        <v>M</v>
      </c>
      <c r="I942" s="9">
        <f>VLOOKUP($A942,referencia!$E$2:$Z$640,18,0)</f>
        <v>0</v>
      </c>
      <c r="J942" s="9" t="str">
        <f>VLOOKUP($A942,referencia!$E$2:$Z$640,19,0)</f>
        <v>Ministerio de Seguridad</v>
      </c>
      <c r="K942" s="9">
        <f>VLOOKUP($A942,referencia!$E$2:$Z$640,20,0)</f>
        <v>0</v>
      </c>
    </row>
    <row r="943" spans="1:11" ht="15.75" customHeight="1">
      <c r="A943" t="s">
        <v>1641</v>
      </c>
      <c r="B943" s="9">
        <f>VLOOKUP($A943,referencia!$E$2:$Z$640,3,0)</f>
        <v>10</v>
      </c>
      <c r="C943" s="9" t="str">
        <f>VLOOKUP($A943,referencia!$E$2:$Z$640,4,0)</f>
        <v>Jujuy</v>
      </c>
      <c r="D943" s="9">
        <f>VLOOKUP($A943,referencia!$E$2:$Z$640,11,0)</f>
        <v>2016</v>
      </c>
      <c r="E943" s="9" t="str">
        <f>VLOOKUP($A943,referencia!$E$2:$Z$640,5,0)</f>
        <v>Gerardo Rubén Morales</v>
      </c>
      <c r="F943" s="9" t="str">
        <f>VLOOKUP($A943,referencia!$E$2:$Z$640,8,0)</f>
        <v>Frente Cambia Jujuy</v>
      </c>
      <c r="G943" s="9" t="str">
        <f>VLOOKUP($A943,referencia!$E$2:$Z$640,7,0)</f>
        <v>Freddy Morales</v>
      </c>
      <c r="H943" s="9" t="str">
        <f>VLOOKUP($A943,referencia!$E$2:$Z$640,17,0)</f>
        <v>M</v>
      </c>
      <c r="I943" s="9">
        <f>VLOOKUP($A943,referencia!$E$2:$Z$640,18,0)</f>
        <v>0</v>
      </c>
      <c r="J943" s="9" t="str">
        <f>VLOOKUP($A943,referencia!$E$2:$Z$640,19,0)</f>
        <v>Secretaría General de la Gobernación</v>
      </c>
      <c r="K943" s="9">
        <f>VLOOKUP($A943,referencia!$E$2:$Z$640,20,0)</f>
        <v>0</v>
      </c>
    </row>
    <row r="944" spans="1:11" ht="15.75" customHeight="1">
      <c r="A944" t="s">
        <v>1642</v>
      </c>
      <c r="B944" s="9">
        <f>VLOOKUP($A944,referencia!$E$2:$Z$640,3,0)</f>
        <v>10</v>
      </c>
      <c r="C944" s="9" t="str">
        <f>VLOOKUP($A944,referencia!$E$2:$Z$640,4,0)</f>
        <v>Jujuy</v>
      </c>
      <c r="D944" s="9">
        <f>VLOOKUP($A944,referencia!$E$2:$Z$640,11,0)</f>
        <v>2016</v>
      </c>
      <c r="E944" s="9" t="str">
        <f>VLOOKUP($A944,referencia!$E$2:$Z$640,5,0)</f>
        <v>Gerardo Rubén Morales</v>
      </c>
      <c r="F944" s="9" t="str">
        <f>VLOOKUP($A944,referencia!$E$2:$Z$640,8,0)</f>
        <v>Frente Cambia Jujuy</v>
      </c>
      <c r="G944" s="9" t="str">
        <f>VLOOKUP($A944,referencia!$E$2:$Z$640,7,0)</f>
        <v>Isolda Calsina</v>
      </c>
      <c r="H944" s="9" t="str">
        <f>VLOOKUP($A944,referencia!$E$2:$Z$640,17,0)</f>
        <v>F</v>
      </c>
      <c r="I944" s="9">
        <f>VLOOKUP($A944,referencia!$E$2:$Z$640,18,0)</f>
        <v>1</v>
      </c>
      <c r="J944" s="9" t="str">
        <f>VLOOKUP($A944,referencia!$E$2:$Z$640,19,0)</f>
        <v>Ministerio de Educación</v>
      </c>
      <c r="K944" s="9">
        <f>VLOOKUP($A944,referencia!$E$2:$Z$640,20,0)</f>
        <v>0</v>
      </c>
    </row>
    <row r="945" spans="1:11" ht="15.75" customHeight="1">
      <c r="A945" t="s">
        <v>1643</v>
      </c>
      <c r="B945" s="9">
        <f>VLOOKUP($A945,referencia!$E$2:$Z$640,3,0)</f>
        <v>10</v>
      </c>
      <c r="C945" s="9" t="str">
        <f>VLOOKUP($A945,referencia!$E$2:$Z$640,4,0)</f>
        <v>Jujuy</v>
      </c>
      <c r="D945" s="9">
        <f>VLOOKUP($A945,referencia!$E$2:$Z$640,11,0)</f>
        <v>2016</v>
      </c>
      <c r="E945" s="9" t="str">
        <f>VLOOKUP($A945,referencia!$E$2:$Z$640,5,0)</f>
        <v>Gerardo Rubén Morales</v>
      </c>
      <c r="F945" s="9" t="str">
        <f>VLOOKUP($A945,referencia!$E$2:$Z$640,8,0)</f>
        <v>Frente Cambia Jujuy</v>
      </c>
      <c r="G945" s="9" t="str">
        <f>VLOOKUP($A945,referencia!$E$2:$Z$640,7,0)</f>
        <v>Carlos Alfonso</v>
      </c>
      <c r="H945" s="9" t="str">
        <f>VLOOKUP($A945,referencia!$E$2:$Z$640,17,0)</f>
        <v>M</v>
      </c>
      <c r="I945" s="9">
        <f>VLOOKUP($A945,referencia!$E$2:$Z$640,18,0)</f>
        <v>0</v>
      </c>
      <c r="J945" s="9" t="str">
        <f>VLOOKUP($A945,referencia!$E$2:$Z$640,19,0)</f>
        <v>Ministerio de Hacienda</v>
      </c>
      <c r="K945" s="9">
        <f>VLOOKUP($A945,referencia!$E$2:$Z$640,20,0)</f>
        <v>1</v>
      </c>
    </row>
    <row r="946" spans="1:11" ht="15.75" customHeight="1">
      <c r="A946" t="s">
        <v>1644</v>
      </c>
      <c r="B946" s="9">
        <f>VLOOKUP($A946,referencia!$E$2:$Z$640,3,0)</f>
        <v>10</v>
      </c>
      <c r="C946" s="9" t="str">
        <f>VLOOKUP($A946,referencia!$E$2:$Z$640,4,0)</f>
        <v>Jujuy</v>
      </c>
      <c r="D946" s="9">
        <f>VLOOKUP($A946,referencia!$E$2:$Z$640,11,0)</f>
        <v>2016</v>
      </c>
      <c r="E946" s="9" t="str">
        <f>VLOOKUP($A946,referencia!$E$2:$Z$640,5,0)</f>
        <v>Gerardo Rubén Morales</v>
      </c>
      <c r="F946" s="9" t="str">
        <f>VLOOKUP($A946,referencia!$E$2:$Z$640,8,0)</f>
        <v>Frente Cambia Jujuy</v>
      </c>
      <c r="G946" s="9" t="str">
        <f>VLOOKUP($A946,referencia!$E$2:$Z$640,7,0)</f>
        <v>Carlos Sadir</v>
      </c>
      <c r="H946" s="9" t="str">
        <f>VLOOKUP($A946,referencia!$E$2:$Z$640,17,0)</f>
        <v>M</v>
      </c>
      <c r="I946" s="9">
        <f>VLOOKUP($A946,referencia!$E$2:$Z$640,18,0)</f>
        <v>0</v>
      </c>
      <c r="J946" s="9" t="str">
        <f>VLOOKUP($A946,referencia!$E$2:$Z$640,19,0)</f>
        <v>Ministerio de Hacienda</v>
      </c>
      <c r="K946" s="9">
        <f>VLOOKUP($A946,referencia!$E$2:$Z$640,20,0)</f>
        <v>0</v>
      </c>
    </row>
    <row r="947" spans="1:11" ht="15.75" customHeight="1">
      <c r="A947" t="s">
        <v>1910</v>
      </c>
      <c r="B947" s="9">
        <f>VLOOKUP($A947,referencia!$D$2:$Z$640,4,0)</f>
        <v>10</v>
      </c>
      <c r="C947" s="9" t="str">
        <f>VLOOKUP($A947,referencia!$D$2:$Z$640,5,0)</f>
        <v>Jujuy</v>
      </c>
      <c r="D947" s="9">
        <f>VLOOKUP($A947,referencia!$D$2:$Z$640,13,0)</f>
        <v>2017</v>
      </c>
      <c r="E947" s="9" t="str">
        <f>VLOOKUP($A947,referencia!$D$2:$Z$640,6,0)</f>
        <v>Gerardo Rubén Morales</v>
      </c>
      <c r="F947" s="9" t="str">
        <f>VLOOKUP($A947,referencia!$D$2:$Z$640,9,0)</f>
        <v>Frente Cambia Jujuy</v>
      </c>
      <c r="G947" s="9" t="str">
        <f>VLOOKUP($A947,referencia!$D$2:$Z$640,8,0)</f>
        <v>Mario Fiad</v>
      </c>
      <c r="H947" s="9" t="str">
        <f>VLOOKUP($A947,referencia!$D$2:$Z$640,18,0)</f>
        <v>M</v>
      </c>
      <c r="I947" s="9">
        <f>VLOOKUP($A947,referencia!$D$2:$Z$640,19,0)</f>
        <v>0</v>
      </c>
      <c r="J947" s="9" t="str">
        <f>VLOOKUP($A947,referencia!$D$2:$Z$640,20,0)</f>
        <v>Ministerio de Salud</v>
      </c>
      <c r="K947" s="9">
        <f>VLOOKUP($A947,referencia!$D$2:$Z$640,21,0)</f>
        <v>1</v>
      </c>
    </row>
    <row r="948" spans="1:11" ht="15.75" customHeight="1">
      <c r="A948" t="s">
        <v>1911</v>
      </c>
      <c r="B948" s="9">
        <f>VLOOKUP($A948,referencia!$D$2:$Z$640,4,0)</f>
        <v>10</v>
      </c>
      <c r="C948" s="9" t="str">
        <f>VLOOKUP($A948,referencia!$D$2:$Z$640,5,0)</f>
        <v>Jujuy</v>
      </c>
      <c r="D948" s="9">
        <f>VLOOKUP($A948,referencia!$D$2:$Z$640,13,0)</f>
        <v>2017</v>
      </c>
      <c r="E948" s="9" t="str">
        <f>VLOOKUP($A948,referencia!$D$2:$Z$640,6,0)</f>
        <v>Gerardo Rubén Morales</v>
      </c>
      <c r="F948" s="9" t="str">
        <f>VLOOKUP($A948,referencia!$D$2:$Z$640,9,0)</f>
        <v>Frente Cambia Jujuy</v>
      </c>
      <c r="G948" s="9" t="str">
        <f>VLOOKUP($A948,referencia!$D$2:$Z$640,8,0)</f>
        <v>Gustavo Bouhid</v>
      </c>
      <c r="H948" s="9" t="str">
        <f>VLOOKUP($A948,referencia!$D$2:$Z$640,18,0)</f>
        <v>M</v>
      </c>
      <c r="I948" s="9">
        <f>VLOOKUP($A948,referencia!$D$2:$Z$640,19,0)</f>
        <v>0</v>
      </c>
      <c r="J948" s="9" t="str">
        <f>VLOOKUP($A948,referencia!$D$2:$Z$640,20,0)</f>
        <v>Ministerio de Salud</v>
      </c>
      <c r="K948" s="9">
        <f>VLOOKUP($A948,referencia!$D$2:$Z$640,21,0)</f>
        <v>0</v>
      </c>
    </row>
    <row r="949" spans="1:11" ht="15.75" customHeight="1">
      <c r="A949" t="s">
        <v>1912</v>
      </c>
      <c r="B949" s="9">
        <f>VLOOKUP($A949,referencia!$D$2:$Z$640,4,0)</f>
        <v>10</v>
      </c>
      <c r="C949" s="9" t="str">
        <f>VLOOKUP($A949,referencia!$D$2:$Z$640,5,0)</f>
        <v>Jujuy</v>
      </c>
      <c r="D949" s="9">
        <f>VLOOKUP($A949,referencia!$D$2:$Z$640,13,0)</f>
        <v>2017</v>
      </c>
      <c r="E949" s="9" t="str">
        <f>VLOOKUP($A949,referencia!$D$2:$Z$640,6,0)</f>
        <v>Gerardo Rubén Morales</v>
      </c>
      <c r="F949" s="9" t="str">
        <f>VLOOKUP($A949,referencia!$D$2:$Z$640,9,0)</f>
        <v>Frente Cambia Jujuy</v>
      </c>
      <c r="G949" s="9" t="str">
        <f>VLOOKUP($A949,referencia!$D$2:$Z$640,8,0)</f>
        <v>Oscar Perassi</v>
      </c>
      <c r="H949" s="9" t="str">
        <f>VLOOKUP($A949,referencia!$D$2:$Z$640,18,0)</f>
        <v>M</v>
      </c>
      <c r="I949" s="9">
        <f>VLOOKUP($A949,referencia!$D$2:$Z$640,19,0)</f>
        <v>0</v>
      </c>
      <c r="J949" s="9" t="str">
        <f>VLOOKUP($A949,referencia!$D$2:$Z$640,20,0)</f>
        <v>Ministerio de Gobierno</v>
      </c>
      <c r="K949" s="9">
        <f>VLOOKUP($A949,referencia!$D$2:$Z$640,21,0)</f>
        <v>0</v>
      </c>
    </row>
    <row r="950" spans="1:11" ht="15.75" customHeight="1">
      <c r="A950" t="s">
        <v>1913</v>
      </c>
      <c r="B950" s="9">
        <f>VLOOKUP($A950,referencia!$D$2:$Z$640,4,0)</f>
        <v>10</v>
      </c>
      <c r="C950" s="9" t="str">
        <f>VLOOKUP($A950,referencia!$D$2:$Z$640,5,0)</f>
        <v>Jujuy</v>
      </c>
      <c r="D950" s="9">
        <f>VLOOKUP($A950,referencia!$D$2:$Z$640,13,0)</f>
        <v>2017</v>
      </c>
      <c r="E950" s="9" t="str">
        <f>VLOOKUP($A950,referencia!$D$2:$Z$640,6,0)</f>
        <v>Gerardo Rubén Morales</v>
      </c>
      <c r="F950" s="9" t="str">
        <f>VLOOKUP($A950,referencia!$D$2:$Z$640,9,0)</f>
        <v>Frente Cambia Jujuy</v>
      </c>
      <c r="G950" s="9" t="str">
        <f>VLOOKUP($A950,referencia!$D$2:$Z$640,8,0)</f>
        <v>Juan Carlos Abud Robles</v>
      </c>
      <c r="H950" s="9" t="str">
        <f>VLOOKUP($A950,referencia!$D$2:$Z$640,18,0)</f>
        <v>M</v>
      </c>
      <c r="I950" s="9">
        <f>VLOOKUP($A950,referencia!$D$2:$Z$640,19,0)</f>
        <v>0</v>
      </c>
      <c r="J950" s="9" t="str">
        <f>VLOOKUP($A950,referencia!$D$2:$Z$640,20,0)</f>
        <v>Ministerio de Desarrollo Económico y Producción</v>
      </c>
      <c r="K950" s="9">
        <f>VLOOKUP($A950,referencia!$D$2:$Z$640,21,0)</f>
        <v>0</v>
      </c>
    </row>
    <row r="951" spans="1:11" ht="15.75" customHeight="1">
      <c r="A951" t="s">
        <v>1914</v>
      </c>
      <c r="B951" s="9">
        <f>VLOOKUP($A951,referencia!$D$2:$Z$640,4,0)</f>
        <v>10</v>
      </c>
      <c r="C951" s="9" t="str">
        <f>VLOOKUP($A951,referencia!$D$2:$Z$640,5,0)</f>
        <v>Jujuy</v>
      </c>
      <c r="D951" s="9">
        <f>VLOOKUP($A951,referencia!$D$2:$Z$640,13,0)</f>
        <v>2017</v>
      </c>
      <c r="E951" s="9" t="str">
        <f>VLOOKUP($A951,referencia!$D$2:$Z$640,6,0)</f>
        <v>Gerardo Rubén Morales</v>
      </c>
      <c r="F951" s="9" t="str">
        <f>VLOOKUP($A951,referencia!$D$2:$Z$640,9,0)</f>
        <v>Frente Cambia Jujuy</v>
      </c>
      <c r="G951" s="9" t="str">
        <f>VLOOKUP($A951,referencia!$D$2:$Z$640,8,0)</f>
        <v>Jorge Rizzotti</v>
      </c>
      <c r="H951" s="9" t="str">
        <f>VLOOKUP($A951,referencia!$D$2:$Z$640,18,0)</f>
        <v>M</v>
      </c>
      <c r="I951" s="9">
        <f>VLOOKUP($A951,referencia!$D$2:$Z$640,19,0)</f>
        <v>0</v>
      </c>
      <c r="J951" s="9" t="str">
        <f>VLOOKUP($A951,referencia!$D$2:$Z$640,20,0)</f>
        <v>Ministerio de Infraestructura, Servicio Público, Tierra y Vivienda</v>
      </c>
      <c r="K951" s="9">
        <f>VLOOKUP($A951,referencia!$D$2:$Z$640,21,0)</f>
        <v>0</v>
      </c>
    </row>
    <row r="952" spans="1:11" ht="15.75" customHeight="1">
      <c r="A952" t="s">
        <v>1915</v>
      </c>
      <c r="B952" s="9">
        <f>VLOOKUP($A952,referencia!$D$2:$Z$640,4,0)</f>
        <v>10</v>
      </c>
      <c r="C952" s="9" t="str">
        <f>VLOOKUP($A952,referencia!$D$2:$Z$640,5,0)</f>
        <v>Jujuy</v>
      </c>
      <c r="D952" s="9">
        <f>VLOOKUP($A952,referencia!$D$2:$Z$640,13,0)</f>
        <v>2017</v>
      </c>
      <c r="E952" s="9" t="str">
        <f>VLOOKUP($A952,referencia!$D$2:$Z$640,6,0)</f>
        <v>Gerardo Rubén Morales</v>
      </c>
      <c r="F952" s="9" t="str">
        <f>VLOOKUP($A952,referencia!$D$2:$Z$640,9,0)</f>
        <v>Frente Cambia Jujuy</v>
      </c>
      <c r="G952" s="9" t="str">
        <f>VLOOKUP($A952,referencia!$D$2:$Z$640,8,0)</f>
        <v>Ada Galfre</v>
      </c>
      <c r="H952" s="9" t="str">
        <f>VLOOKUP($A952,referencia!$D$2:$Z$640,18,0)</f>
        <v>F</v>
      </c>
      <c r="I952" s="9">
        <f>VLOOKUP($A952,referencia!$D$2:$Z$640,19,0)</f>
        <v>1</v>
      </c>
      <c r="J952" s="9" t="str">
        <f>VLOOKUP($A952,referencia!$D$2:$Z$640,20,0)</f>
        <v>Ministerio de Desarrollo Humano</v>
      </c>
      <c r="K952" s="9">
        <f>VLOOKUP($A952,referencia!$D$2:$Z$640,21,0)</f>
        <v>0</v>
      </c>
    </row>
    <row r="953" spans="1:11" ht="15.75" customHeight="1">
      <c r="A953" t="s">
        <v>1916</v>
      </c>
      <c r="B953" s="9">
        <f>VLOOKUP($A953,referencia!$D$2:$Z$640,4,0)</f>
        <v>10</v>
      </c>
      <c r="C953" s="9" t="str">
        <f>VLOOKUP($A953,referencia!$D$2:$Z$640,5,0)</f>
        <v>Jujuy</v>
      </c>
      <c r="D953" s="9">
        <f>VLOOKUP($A953,referencia!$D$2:$Z$640,13,0)</f>
        <v>2017</v>
      </c>
      <c r="E953" s="9" t="str">
        <f>VLOOKUP($A953,referencia!$D$2:$Z$640,6,0)</f>
        <v>Gerardo Rubén Morales</v>
      </c>
      <c r="F953" s="9" t="str">
        <f>VLOOKUP($A953,referencia!$D$2:$Z$640,9,0)</f>
        <v>Frente Cambia Jujuy</v>
      </c>
      <c r="G953" s="9" t="str">
        <f>VLOOKUP($A953,referencia!$D$2:$Z$640,8,0)</f>
        <v>Jorge Cabana Fusz</v>
      </c>
      <c r="H953" s="9" t="str">
        <f>VLOOKUP($A953,referencia!$D$2:$Z$640,18,0)</f>
        <v>M</v>
      </c>
      <c r="I953" s="9">
        <f>VLOOKUP($A953,referencia!$D$2:$Z$640,19,0)</f>
        <v>0</v>
      </c>
      <c r="J953" s="9" t="str">
        <f>VLOOKUP($A953,referencia!$D$2:$Z$640,20,0)</f>
        <v>Ministerio de Trabajo</v>
      </c>
      <c r="K953" s="9">
        <f>VLOOKUP($A953,referencia!$D$2:$Z$640,21,0)</f>
        <v>0</v>
      </c>
    </row>
    <row r="954" spans="1:11" ht="15.75" customHeight="1">
      <c r="A954" t="s">
        <v>1917</v>
      </c>
      <c r="B954" s="9">
        <f>VLOOKUP($A954,referencia!$D$2:$Z$640,4,0)</f>
        <v>10</v>
      </c>
      <c r="C954" s="9" t="str">
        <f>VLOOKUP($A954,referencia!$D$2:$Z$640,5,0)</f>
        <v>Jujuy</v>
      </c>
      <c r="D954" s="9">
        <f>VLOOKUP($A954,referencia!$D$2:$Z$640,13,0)</f>
        <v>2017</v>
      </c>
      <c r="E954" s="9" t="str">
        <f>VLOOKUP($A954,referencia!$D$2:$Z$640,6,0)</f>
        <v>Gerardo Rubén Morales</v>
      </c>
      <c r="F954" s="9" t="str">
        <f>VLOOKUP($A954,referencia!$D$2:$Z$640,9,0)</f>
        <v>Frente Cambia Jujuy</v>
      </c>
      <c r="G954" s="9" t="str">
        <f>VLOOKUP($A954,referencia!$D$2:$Z$640,8,0)</f>
        <v>Carlos Oheler</v>
      </c>
      <c r="H954" s="9" t="str">
        <f>VLOOKUP($A954,referencia!$D$2:$Z$640,18,0)</f>
        <v>M</v>
      </c>
      <c r="I954" s="9">
        <f>VLOOKUP($A954,referencia!$D$2:$Z$640,19,0)</f>
        <v>0</v>
      </c>
      <c r="J954" s="9" t="str">
        <f>VLOOKUP($A954,referencia!$D$2:$Z$640,20,0)</f>
        <v>Ministerio de Cultura y Turismo</v>
      </c>
      <c r="K954" s="9">
        <f>VLOOKUP($A954,referencia!$D$2:$Z$640,21,0)</f>
        <v>0</v>
      </c>
    </row>
    <row r="955" spans="1:11" ht="15.75" customHeight="1">
      <c r="A955" t="s">
        <v>1918</v>
      </c>
      <c r="B955" s="9">
        <f>VLOOKUP($A955,referencia!$D$2:$Z$640,4,0)</f>
        <v>10</v>
      </c>
      <c r="C955" s="9" t="str">
        <f>VLOOKUP($A955,referencia!$D$2:$Z$640,5,0)</f>
        <v>Jujuy</v>
      </c>
      <c r="D955" s="9">
        <f>VLOOKUP($A955,referencia!$D$2:$Z$640,13,0)</f>
        <v>2017</v>
      </c>
      <c r="E955" s="9" t="str">
        <f>VLOOKUP($A955,referencia!$D$2:$Z$640,6,0)</f>
        <v>Gerardo Rubén Morales</v>
      </c>
      <c r="F955" s="9" t="str">
        <f>VLOOKUP($A955,referencia!$D$2:$Z$640,9,0)</f>
        <v>Frente Cambia Jujuy</v>
      </c>
      <c r="G955" s="9" t="str">
        <f>VLOOKUP($A955,referencia!$D$2:$Z$640,8,0)</f>
        <v>María Inés Zigarán</v>
      </c>
      <c r="H955" s="9" t="str">
        <f>VLOOKUP($A955,referencia!$D$2:$Z$640,18,0)</f>
        <v>F</v>
      </c>
      <c r="I955" s="9">
        <f>VLOOKUP($A955,referencia!$D$2:$Z$640,19,0)</f>
        <v>1</v>
      </c>
      <c r="J955" s="9" t="str">
        <f>VLOOKUP($A955,referencia!$D$2:$Z$640,20,0)</f>
        <v>Ministerio de Medio Ambiente</v>
      </c>
      <c r="K955" s="9">
        <f>VLOOKUP($A955,referencia!$D$2:$Z$640,21,0)</f>
        <v>0</v>
      </c>
    </row>
    <row r="956" spans="1:11" ht="15.75" customHeight="1">
      <c r="A956" t="s">
        <v>1919</v>
      </c>
      <c r="B956" s="9">
        <f>VLOOKUP($A956,referencia!$D$2:$Z$640,4,0)</f>
        <v>10</v>
      </c>
      <c r="C956" s="9" t="str">
        <f>VLOOKUP($A956,referencia!$D$2:$Z$640,5,0)</f>
        <v>Jujuy</v>
      </c>
      <c r="D956" s="9">
        <f>VLOOKUP($A956,referencia!$D$2:$Z$640,13,0)</f>
        <v>2017</v>
      </c>
      <c r="E956" s="9" t="str">
        <f>VLOOKUP($A956,referencia!$D$2:$Z$640,6,0)</f>
        <v>Gerardo Rubén Morales</v>
      </c>
      <c r="F956" s="9" t="str">
        <f>VLOOKUP($A956,referencia!$D$2:$Z$640,9,0)</f>
        <v>Frente Cambia Jujuy</v>
      </c>
      <c r="G956" s="9" t="str">
        <f>VLOOKUP($A956,referencia!$D$2:$Z$640,8,0)</f>
        <v>Ekel Meyer</v>
      </c>
      <c r="H956" s="9" t="str">
        <f>VLOOKUP($A956,referencia!$D$2:$Z$640,18,0)</f>
        <v>M</v>
      </c>
      <c r="I956" s="9">
        <f>VLOOKUP($A956,referencia!$D$2:$Z$640,19,0)</f>
        <v>0</v>
      </c>
      <c r="J956" s="9" t="str">
        <f>VLOOKUP($A956,referencia!$D$2:$Z$640,20,0)</f>
        <v>Ministerio de Seguridad</v>
      </c>
      <c r="K956" s="9">
        <f>VLOOKUP($A956,referencia!$D$2:$Z$640,21,0)</f>
        <v>0</v>
      </c>
    </row>
    <row r="957" spans="1:11" ht="15.75" customHeight="1">
      <c r="A957" t="s">
        <v>1920</v>
      </c>
      <c r="B957" s="9">
        <f>VLOOKUP($A957,referencia!$D$2:$Z$640,4,0)</f>
        <v>10</v>
      </c>
      <c r="C957" s="9" t="str">
        <f>VLOOKUP($A957,referencia!$D$2:$Z$640,5,0)</f>
        <v>Jujuy</v>
      </c>
      <c r="D957" s="9">
        <f>VLOOKUP($A957,referencia!$D$2:$Z$640,13,0)</f>
        <v>2017</v>
      </c>
      <c r="E957" s="9" t="str">
        <f>VLOOKUP($A957,referencia!$D$2:$Z$640,6,0)</f>
        <v>Gerardo Rubén Morales</v>
      </c>
      <c r="F957" s="9" t="str">
        <f>VLOOKUP($A957,referencia!$D$2:$Z$640,9,0)</f>
        <v>Frente Cambia Jujuy</v>
      </c>
      <c r="G957" s="9" t="str">
        <f>VLOOKUP($A957,referencia!$D$2:$Z$640,8,0)</f>
        <v>Freddy Morales</v>
      </c>
      <c r="H957" s="9" t="str">
        <f>VLOOKUP($A957,referencia!$D$2:$Z$640,18,0)</f>
        <v>M</v>
      </c>
      <c r="I957" s="9">
        <f>VLOOKUP($A957,referencia!$D$2:$Z$640,19,0)</f>
        <v>0</v>
      </c>
      <c r="J957" s="9" t="str">
        <f>VLOOKUP($A957,referencia!$D$2:$Z$640,20,0)</f>
        <v>Secretaría General de la Gobernación</v>
      </c>
      <c r="K957" s="9">
        <f>VLOOKUP($A957,referencia!$D$2:$Z$640,21,0)</f>
        <v>0</v>
      </c>
    </row>
    <row r="958" spans="1:11" ht="15.75" customHeight="1">
      <c r="A958" t="s">
        <v>1921</v>
      </c>
      <c r="B958" s="9">
        <f>VLOOKUP($A958,referencia!$D$2:$Z$640,4,0)</f>
        <v>10</v>
      </c>
      <c r="C958" s="9" t="str">
        <f>VLOOKUP($A958,referencia!$D$2:$Z$640,5,0)</f>
        <v>Jujuy</v>
      </c>
      <c r="D958" s="9">
        <f>VLOOKUP($A958,referencia!$D$2:$Z$640,13,0)</f>
        <v>2017</v>
      </c>
      <c r="E958" s="9" t="str">
        <f>VLOOKUP($A958,referencia!$D$2:$Z$640,6,0)</f>
        <v>Gerardo Rubén Morales</v>
      </c>
      <c r="F958" s="9" t="str">
        <f>VLOOKUP($A958,referencia!$D$2:$Z$640,9,0)</f>
        <v>Frente Cambia Jujuy</v>
      </c>
      <c r="G958" s="9" t="str">
        <f>VLOOKUP($A958,referencia!$D$2:$Z$640,8,0)</f>
        <v>Isolda Calsina</v>
      </c>
      <c r="H958" s="9" t="str">
        <f>VLOOKUP($A958,referencia!$D$2:$Z$640,18,0)</f>
        <v>F</v>
      </c>
      <c r="I958" s="9">
        <f>VLOOKUP($A958,referencia!$D$2:$Z$640,19,0)</f>
        <v>1</v>
      </c>
      <c r="J958" s="9" t="str">
        <f>VLOOKUP($A958,referencia!$D$2:$Z$640,20,0)</f>
        <v>Ministerio de Educación</v>
      </c>
      <c r="K958" s="9">
        <f>VLOOKUP($A958,referencia!$D$2:$Z$640,21,0)</f>
        <v>0</v>
      </c>
    </row>
    <row r="959" spans="1:11" ht="15.75" customHeight="1">
      <c r="A959" t="s">
        <v>1923</v>
      </c>
      <c r="B959" s="9">
        <f>VLOOKUP($A959,referencia!$D$2:$Z$640,4,0)</f>
        <v>10</v>
      </c>
      <c r="C959" s="9" t="str">
        <f>VLOOKUP($A959,referencia!$D$2:$Z$640,5,0)</f>
        <v>Jujuy</v>
      </c>
      <c r="D959" s="9">
        <f>VLOOKUP($A959,referencia!$D$2:$Z$640,13,0)</f>
        <v>2017</v>
      </c>
      <c r="E959" s="9" t="str">
        <f>VLOOKUP($A959,referencia!$D$2:$Z$640,6,0)</f>
        <v>Gerardo Rubén Morales</v>
      </c>
      <c r="F959" s="9" t="str">
        <f>VLOOKUP($A959,referencia!$D$2:$Z$640,9,0)</f>
        <v>Frente Cambia Jujuy</v>
      </c>
      <c r="G959" s="9" t="str">
        <f>VLOOKUP($A959,referencia!$D$2:$Z$640,8,0)</f>
        <v>Carlos Sadir</v>
      </c>
      <c r="H959" s="9" t="str">
        <f>VLOOKUP($A959,referencia!$D$2:$Z$640,18,0)</f>
        <v>M</v>
      </c>
      <c r="I959" s="9">
        <f>VLOOKUP($A959,referencia!$D$2:$Z$640,19,0)</f>
        <v>0</v>
      </c>
      <c r="J959" s="9" t="str">
        <f>VLOOKUP($A959,referencia!$D$2:$Z$640,20,0)</f>
        <v>Ministerio de Hacienda</v>
      </c>
      <c r="K959" s="9">
        <f>VLOOKUP($A959,referencia!$D$2:$Z$640,21,0)</f>
        <v>0</v>
      </c>
    </row>
    <row r="960" spans="1:11" ht="15.75" customHeight="1">
      <c r="A960" t="s">
        <v>2210</v>
      </c>
      <c r="B960" s="9">
        <f>VLOOKUP($A960,referencia!$C$2:$Z$640,5,0)</f>
        <v>10</v>
      </c>
      <c r="C960" s="9" t="str">
        <f>VLOOKUP($A960,referencia!$C$2:$Z$640,6,0)</f>
        <v>Jujuy</v>
      </c>
      <c r="D960" s="9">
        <f>VLOOKUP($A960,referencia!$C$2:$Z$640,15,0)</f>
        <v>2018</v>
      </c>
      <c r="E960" s="9" t="str">
        <f>VLOOKUP($A960,referencia!$C$2:$Z$640,7,0)</f>
        <v>Gerardo Rubén Morales</v>
      </c>
      <c r="F960" s="9" t="str">
        <f>VLOOKUP($A960,referencia!$C$2:$Z$640,10,0)</f>
        <v>Frente Cambia Jujuy</v>
      </c>
      <c r="G960" s="9" t="str">
        <f>VLOOKUP($A960,referencia!$C$2:$Z$640,9,0)</f>
        <v>Gustavo Bouhid</v>
      </c>
      <c r="H960" s="9" t="str">
        <f>VLOOKUP($A960,referencia!$C$2:$Z$640,19,0)</f>
        <v>M</v>
      </c>
      <c r="I960" s="9">
        <f>VLOOKUP($A960,referencia!$C$2:$Z$640,20,0)</f>
        <v>0</v>
      </c>
      <c r="J960" s="9" t="str">
        <f>VLOOKUP($A960,referencia!$C$2:$Z$640,21,0)</f>
        <v>Ministerio de Salud</v>
      </c>
      <c r="K960" s="9">
        <f>VLOOKUP($A960,referencia!$C$2:$Z$640,22,0)</f>
        <v>0</v>
      </c>
    </row>
    <row r="961" spans="1:11" ht="15.75" customHeight="1">
      <c r="A961" t="s">
        <v>2211</v>
      </c>
      <c r="B961" s="9">
        <f>VLOOKUP($A961,referencia!$C$2:$Z$640,5,0)</f>
        <v>10</v>
      </c>
      <c r="C961" s="9" t="str">
        <f>VLOOKUP($A961,referencia!$C$2:$Z$640,6,0)</f>
        <v>Jujuy</v>
      </c>
      <c r="D961" s="9">
        <f>VLOOKUP($A961,referencia!$C$2:$Z$640,15,0)</f>
        <v>2018</v>
      </c>
      <c r="E961" s="9" t="str">
        <f>VLOOKUP($A961,referencia!$C$2:$Z$640,7,0)</f>
        <v>Gerardo Rubén Morales</v>
      </c>
      <c r="F961" s="9" t="str">
        <f>VLOOKUP($A961,referencia!$C$2:$Z$640,10,0)</f>
        <v>Frente Cambia Jujuy</v>
      </c>
      <c r="G961" s="9" t="str">
        <f>VLOOKUP($A961,referencia!$C$2:$Z$640,9,0)</f>
        <v>Oscar Perassi</v>
      </c>
      <c r="H961" s="9" t="str">
        <f>VLOOKUP($A961,referencia!$C$2:$Z$640,19,0)</f>
        <v>M</v>
      </c>
      <c r="I961" s="9">
        <f>VLOOKUP($A961,referencia!$C$2:$Z$640,20,0)</f>
        <v>0</v>
      </c>
      <c r="J961" s="9" t="str">
        <f>VLOOKUP($A961,referencia!$C$2:$Z$640,21,0)</f>
        <v>Ministerio de Gobierno</v>
      </c>
      <c r="K961" s="9">
        <f>VLOOKUP($A961,referencia!$C$2:$Z$640,22,0)</f>
        <v>0</v>
      </c>
    </row>
    <row r="962" spans="1:11" ht="15.75" customHeight="1">
      <c r="A962" t="s">
        <v>2212</v>
      </c>
      <c r="B962" s="9">
        <f>VLOOKUP($A962,referencia!$C$2:$Z$640,5,0)</f>
        <v>10</v>
      </c>
      <c r="C962" s="9" t="str">
        <f>VLOOKUP($A962,referencia!$C$2:$Z$640,6,0)</f>
        <v>Jujuy</v>
      </c>
      <c r="D962" s="9">
        <f>VLOOKUP($A962,referencia!$C$2:$Z$640,15,0)</f>
        <v>2018</v>
      </c>
      <c r="E962" s="9" t="str">
        <f>VLOOKUP($A962,referencia!$C$2:$Z$640,7,0)</f>
        <v>Gerardo Rubén Morales</v>
      </c>
      <c r="F962" s="9" t="str">
        <f>VLOOKUP($A962,referencia!$C$2:$Z$640,10,0)</f>
        <v>Frente Cambia Jujuy</v>
      </c>
      <c r="G962" s="9" t="str">
        <f>VLOOKUP($A962,referencia!$C$2:$Z$640,9,0)</f>
        <v>Juan Carlos Abud Robles</v>
      </c>
      <c r="H962" s="9" t="str">
        <f>VLOOKUP($A962,referencia!$C$2:$Z$640,19,0)</f>
        <v>M</v>
      </c>
      <c r="I962" s="9">
        <f>VLOOKUP($A962,referencia!$C$2:$Z$640,20,0)</f>
        <v>0</v>
      </c>
      <c r="J962" s="9" t="str">
        <f>VLOOKUP($A962,referencia!$C$2:$Z$640,21,0)</f>
        <v>Ministerio de Desarrollo Económico y Producción</v>
      </c>
      <c r="K962" s="9">
        <f>VLOOKUP($A962,referencia!$C$2:$Z$640,22,0)</f>
        <v>0</v>
      </c>
    </row>
    <row r="963" spans="1:11" ht="15.75" customHeight="1">
      <c r="A963" t="s">
        <v>2213</v>
      </c>
      <c r="B963" s="9">
        <f>VLOOKUP($A963,referencia!$C$2:$Z$640,5,0)</f>
        <v>10</v>
      </c>
      <c r="C963" s="9" t="str">
        <f>VLOOKUP($A963,referencia!$C$2:$Z$640,6,0)</f>
        <v>Jujuy</v>
      </c>
      <c r="D963" s="9">
        <f>VLOOKUP($A963,referencia!$C$2:$Z$640,15,0)</f>
        <v>2018</v>
      </c>
      <c r="E963" s="9" t="str">
        <f>VLOOKUP($A963,referencia!$C$2:$Z$640,7,0)</f>
        <v>Gerardo Rubén Morales</v>
      </c>
      <c r="F963" s="9" t="str">
        <f>VLOOKUP($A963,referencia!$C$2:$Z$640,10,0)</f>
        <v>Frente Cambia Jujuy</v>
      </c>
      <c r="G963" s="9" t="str">
        <f>VLOOKUP($A963,referencia!$C$2:$Z$640,9,0)</f>
        <v>Jorge Rizzotti</v>
      </c>
      <c r="H963" s="9" t="str">
        <f>VLOOKUP($A963,referencia!$C$2:$Z$640,19,0)</f>
        <v>M</v>
      </c>
      <c r="I963" s="9">
        <f>VLOOKUP($A963,referencia!$C$2:$Z$640,20,0)</f>
        <v>0</v>
      </c>
      <c r="J963" s="9" t="str">
        <f>VLOOKUP($A963,referencia!$C$2:$Z$640,21,0)</f>
        <v>Ministerio de Infraestructura, Servicio Público, Tierra y Vivienda</v>
      </c>
      <c r="K963" s="9">
        <f>VLOOKUP($A963,referencia!$C$2:$Z$640,22,0)</f>
        <v>0</v>
      </c>
    </row>
    <row r="964" spans="1:11" ht="15.75" customHeight="1">
      <c r="A964" t="s">
        <v>2214</v>
      </c>
      <c r="B964" s="9">
        <f>VLOOKUP($A964,referencia!$C$2:$Z$640,5,0)</f>
        <v>10</v>
      </c>
      <c r="C964" s="9" t="str">
        <f>VLOOKUP($A964,referencia!$C$2:$Z$640,6,0)</f>
        <v>Jujuy</v>
      </c>
      <c r="D964" s="9">
        <f>VLOOKUP($A964,referencia!$C$2:$Z$640,15,0)</f>
        <v>2018</v>
      </c>
      <c r="E964" s="9" t="str">
        <f>VLOOKUP($A964,referencia!$C$2:$Z$640,7,0)</f>
        <v>Gerardo Rubén Morales</v>
      </c>
      <c r="F964" s="9" t="str">
        <f>VLOOKUP($A964,referencia!$C$2:$Z$640,10,0)</f>
        <v>Frente Cambia Jujuy</v>
      </c>
      <c r="G964" s="9" t="str">
        <f>VLOOKUP($A964,referencia!$C$2:$Z$640,9,0)</f>
        <v>Ada Galfre</v>
      </c>
      <c r="H964" s="9" t="str">
        <f>VLOOKUP($A964,referencia!$C$2:$Z$640,19,0)</f>
        <v>F</v>
      </c>
      <c r="I964" s="9">
        <f>VLOOKUP($A964,referencia!$C$2:$Z$640,20,0)</f>
        <v>1</v>
      </c>
      <c r="J964" s="9" t="str">
        <f>VLOOKUP($A964,referencia!$C$2:$Z$640,21,0)</f>
        <v>Ministerio de Desarrollo Humano</v>
      </c>
      <c r="K964" s="9">
        <f>VLOOKUP($A964,referencia!$C$2:$Z$640,22,0)</f>
        <v>0</v>
      </c>
    </row>
    <row r="965" spans="1:11" ht="15.75" customHeight="1">
      <c r="A965" t="s">
        <v>2215</v>
      </c>
      <c r="B965" s="9">
        <f>VLOOKUP($A965,referencia!$C$2:$Z$640,5,0)</f>
        <v>10</v>
      </c>
      <c r="C965" s="9" t="str">
        <f>VLOOKUP($A965,referencia!$C$2:$Z$640,6,0)</f>
        <v>Jujuy</v>
      </c>
      <c r="D965" s="9">
        <f>VLOOKUP($A965,referencia!$C$2:$Z$640,15,0)</f>
        <v>2018</v>
      </c>
      <c r="E965" s="9" t="str">
        <f>VLOOKUP($A965,referencia!$C$2:$Z$640,7,0)</f>
        <v>Gerardo Rubén Morales</v>
      </c>
      <c r="F965" s="9" t="str">
        <f>VLOOKUP($A965,referencia!$C$2:$Z$640,10,0)</f>
        <v>Frente Cambia Jujuy</v>
      </c>
      <c r="G965" s="9" t="str">
        <f>VLOOKUP($A965,referencia!$C$2:$Z$640,9,0)</f>
        <v>Jorge Cabana Fusz</v>
      </c>
      <c r="H965" s="9" t="str">
        <f>VLOOKUP($A965,referencia!$C$2:$Z$640,19,0)</f>
        <v>M</v>
      </c>
      <c r="I965" s="9">
        <f>VLOOKUP($A965,referencia!$C$2:$Z$640,20,0)</f>
        <v>0</v>
      </c>
      <c r="J965" s="9" t="str">
        <f>VLOOKUP($A965,referencia!$C$2:$Z$640,21,0)</f>
        <v>Ministerio de Trabajo</v>
      </c>
      <c r="K965" s="9">
        <f>VLOOKUP($A965,referencia!$C$2:$Z$640,22,0)</f>
        <v>0</v>
      </c>
    </row>
    <row r="966" spans="1:11" ht="15.75" customHeight="1">
      <c r="A966" t="s">
        <v>2216</v>
      </c>
      <c r="B966" s="9">
        <f>VLOOKUP($A966,referencia!$C$2:$Z$640,5,0)</f>
        <v>10</v>
      </c>
      <c r="C966" s="9" t="str">
        <f>VLOOKUP($A966,referencia!$C$2:$Z$640,6,0)</f>
        <v>Jujuy</v>
      </c>
      <c r="D966" s="9">
        <f>VLOOKUP($A966,referencia!$C$2:$Z$640,15,0)</f>
        <v>2018</v>
      </c>
      <c r="E966" s="9" t="str">
        <f>VLOOKUP($A966,referencia!$C$2:$Z$640,7,0)</f>
        <v>Gerardo Rubén Morales</v>
      </c>
      <c r="F966" s="9" t="str">
        <f>VLOOKUP($A966,referencia!$C$2:$Z$640,10,0)</f>
        <v>Frente Cambia Jujuy</v>
      </c>
      <c r="G966" s="9" t="str">
        <f>VLOOKUP($A966,referencia!$C$2:$Z$640,9,0)</f>
        <v>Carlos Oheler</v>
      </c>
      <c r="H966" s="9" t="str">
        <f>VLOOKUP($A966,referencia!$C$2:$Z$640,19,0)</f>
        <v>M</v>
      </c>
      <c r="I966" s="9">
        <f>VLOOKUP($A966,referencia!$C$2:$Z$640,20,0)</f>
        <v>0</v>
      </c>
      <c r="J966" s="9" t="str">
        <f>VLOOKUP($A966,referencia!$C$2:$Z$640,21,0)</f>
        <v>Ministerio de Cultura y Turismo</v>
      </c>
      <c r="K966" s="9">
        <f>VLOOKUP($A966,referencia!$C$2:$Z$640,22,0)</f>
        <v>0</v>
      </c>
    </row>
    <row r="967" spans="1:11" ht="15.75" customHeight="1">
      <c r="A967" t="s">
        <v>2217</v>
      </c>
      <c r="B967" s="9">
        <f>VLOOKUP($A967,referencia!$C$2:$Z$640,5,0)</f>
        <v>10</v>
      </c>
      <c r="C967" s="9" t="str">
        <f>VLOOKUP($A967,referencia!$C$2:$Z$640,6,0)</f>
        <v>Jujuy</v>
      </c>
      <c r="D967" s="9">
        <f>VLOOKUP($A967,referencia!$C$2:$Z$640,15,0)</f>
        <v>2018</v>
      </c>
      <c r="E967" s="9" t="str">
        <f>VLOOKUP($A967,referencia!$C$2:$Z$640,7,0)</f>
        <v>Gerardo Rubén Morales</v>
      </c>
      <c r="F967" s="9" t="str">
        <f>VLOOKUP($A967,referencia!$C$2:$Z$640,10,0)</f>
        <v>Frente Cambia Jujuy</v>
      </c>
      <c r="G967" s="9" t="str">
        <f>VLOOKUP($A967,referencia!$C$2:$Z$640,9,0)</f>
        <v>María Inés Zigarán</v>
      </c>
      <c r="H967" s="9" t="str">
        <f>VLOOKUP($A967,referencia!$C$2:$Z$640,19,0)</f>
        <v>F</v>
      </c>
      <c r="I967" s="9">
        <f>VLOOKUP($A967,referencia!$C$2:$Z$640,20,0)</f>
        <v>1</v>
      </c>
      <c r="J967" s="9" t="str">
        <f>VLOOKUP($A967,referencia!$C$2:$Z$640,21,0)</f>
        <v>Ministerio de Medio Ambiente</v>
      </c>
      <c r="K967" s="9">
        <f>VLOOKUP($A967,referencia!$C$2:$Z$640,22,0)</f>
        <v>0</v>
      </c>
    </row>
    <row r="968" spans="1:11" ht="15.75" customHeight="1">
      <c r="A968" t="s">
        <v>2218</v>
      </c>
      <c r="B968" s="9">
        <f>VLOOKUP($A968,referencia!$C$2:$Z$640,5,0)</f>
        <v>10</v>
      </c>
      <c r="C968" s="9" t="str">
        <f>VLOOKUP($A968,referencia!$C$2:$Z$640,6,0)</f>
        <v>Jujuy</v>
      </c>
      <c r="D968" s="9">
        <f>VLOOKUP($A968,referencia!$C$2:$Z$640,15,0)</f>
        <v>2018</v>
      </c>
      <c r="E968" s="9" t="str">
        <f>VLOOKUP($A968,referencia!$C$2:$Z$640,7,0)</f>
        <v>Gerardo Rubén Morales</v>
      </c>
      <c r="F968" s="9" t="str">
        <f>VLOOKUP($A968,referencia!$C$2:$Z$640,10,0)</f>
        <v>Frente Cambia Jujuy</v>
      </c>
      <c r="G968" s="9" t="str">
        <f>VLOOKUP($A968,referencia!$C$2:$Z$640,9,0)</f>
        <v>Ekel Meyer</v>
      </c>
      <c r="H968" s="9" t="str">
        <f>VLOOKUP($A968,referencia!$C$2:$Z$640,19,0)</f>
        <v>M</v>
      </c>
      <c r="I968" s="9">
        <f>VLOOKUP($A968,referencia!$C$2:$Z$640,20,0)</f>
        <v>0</v>
      </c>
      <c r="J968" s="9" t="str">
        <f>VLOOKUP($A968,referencia!$C$2:$Z$640,21,0)</f>
        <v>Ministerio de Seguridad</v>
      </c>
      <c r="K968" s="9">
        <f>VLOOKUP($A968,referencia!$C$2:$Z$640,22,0)</f>
        <v>0</v>
      </c>
    </row>
    <row r="969" spans="1:11" ht="15.75" customHeight="1">
      <c r="A969" t="s">
        <v>2219</v>
      </c>
      <c r="B969" s="9">
        <f>VLOOKUP($A969,referencia!$C$2:$Z$640,5,0)</f>
        <v>10</v>
      </c>
      <c r="C969" s="9" t="str">
        <f>VLOOKUP($A969,referencia!$C$2:$Z$640,6,0)</f>
        <v>Jujuy</v>
      </c>
      <c r="D969" s="9">
        <f>VLOOKUP($A969,referencia!$C$2:$Z$640,15,0)</f>
        <v>2018</v>
      </c>
      <c r="E969" s="9" t="str">
        <f>VLOOKUP($A969,referencia!$C$2:$Z$640,7,0)</f>
        <v>Gerardo Rubén Morales</v>
      </c>
      <c r="F969" s="9" t="str">
        <f>VLOOKUP($A969,referencia!$C$2:$Z$640,10,0)</f>
        <v>Frente Cambia Jujuy</v>
      </c>
      <c r="G969" s="9" t="str">
        <f>VLOOKUP($A969,referencia!$C$2:$Z$640,9,0)</f>
        <v>Freddy Morales</v>
      </c>
      <c r="H969" s="9" t="str">
        <f>VLOOKUP($A969,referencia!$C$2:$Z$640,19,0)</f>
        <v>M</v>
      </c>
      <c r="I969" s="9">
        <f>VLOOKUP($A969,referencia!$C$2:$Z$640,20,0)</f>
        <v>0</v>
      </c>
      <c r="J969" s="9" t="str">
        <f>VLOOKUP($A969,referencia!$C$2:$Z$640,21,0)</f>
        <v>Secretaría General de la Gobernación</v>
      </c>
      <c r="K969" s="9">
        <f>VLOOKUP($A969,referencia!$C$2:$Z$640,22,0)</f>
        <v>0</v>
      </c>
    </row>
    <row r="970" spans="1:11" ht="15.75" customHeight="1">
      <c r="A970" t="s">
        <v>2220</v>
      </c>
      <c r="B970" s="9">
        <f>VLOOKUP($A970,referencia!$C$2:$Z$640,5,0)</f>
        <v>10</v>
      </c>
      <c r="C970" s="9" t="str">
        <f>VLOOKUP($A970,referencia!$C$2:$Z$640,6,0)</f>
        <v>Jujuy</v>
      </c>
      <c r="D970" s="9">
        <f>VLOOKUP($A970,referencia!$C$2:$Z$640,15,0)</f>
        <v>2018</v>
      </c>
      <c r="E970" s="9" t="str">
        <f>VLOOKUP($A970,referencia!$C$2:$Z$640,7,0)</f>
        <v>Gerardo Rubén Morales</v>
      </c>
      <c r="F970" s="9" t="str">
        <f>VLOOKUP($A970,referencia!$C$2:$Z$640,10,0)</f>
        <v>Frente Cambia Jujuy</v>
      </c>
      <c r="G970" s="9" t="str">
        <f>VLOOKUP($A970,referencia!$C$2:$Z$640,9,0)</f>
        <v>Isolda Calsina</v>
      </c>
      <c r="H970" s="9" t="str">
        <f>VLOOKUP($A970,referencia!$C$2:$Z$640,19,0)</f>
        <v>F</v>
      </c>
      <c r="I970" s="9">
        <f>VLOOKUP($A970,referencia!$C$2:$Z$640,20,0)</f>
        <v>1</v>
      </c>
      <c r="J970" s="9" t="str">
        <f>VLOOKUP($A970,referencia!$C$2:$Z$640,21,0)</f>
        <v>Ministerio de Educación</v>
      </c>
      <c r="K970" s="9">
        <f>VLOOKUP($A970,referencia!$C$2:$Z$640,22,0)</f>
        <v>0</v>
      </c>
    </row>
    <row r="971" spans="1:11" ht="15.75" customHeight="1">
      <c r="A971" t="s">
        <v>2221</v>
      </c>
      <c r="B971" s="9">
        <f>VLOOKUP($A971,referencia!$C$2:$Z$640,5,0)</f>
        <v>10</v>
      </c>
      <c r="C971" s="9" t="str">
        <f>VLOOKUP($A971,referencia!$C$2:$Z$640,6,0)</f>
        <v>Jujuy</v>
      </c>
      <c r="D971" s="9">
        <f>VLOOKUP($A971,referencia!$C$2:$Z$640,15,0)</f>
        <v>2018</v>
      </c>
      <c r="E971" s="9" t="str">
        <f>VLOOKUP($A971,referencia!$C$2:$Z$640,7,0)</f>
        <v>Gerardo Rubén Morales</v>
      </c>
      <c r="F971" s="9" t="str">
        <f>VLOOKUP($A971,referencia!$C$2:$Z$640,10,0)</f>
        <v>Frente Cambia Jujuy</v>
      </c>
      <c r="G971" s="9" t="str">
        <f>VLOOKUP($A971,referencia!$C$2:$Z$640,9,0)</f>
        <v>Carlos Sadir</v>
      </c>
      <c r="H971" s="9" t="str">
        <f>VLOOKUP($A971,referencia!$C$2:$Z$640,19,0)</f>
        <v>M</v>
      </c>
      <c r="I971" s="9">
        <f>VLOOKUP($A971,referencia!$C$2:$Z$640,20,0)</f>
        <v>0</v>
      </c>
      <c r="J971" s="9" t="str">
        <f>VLOOKUP($A971,referencia!$C$2:$Z$640,21,0)</f>
        <v>Ministerio de Hacienda</v>
      </c>
      <c r="K971" s="9">
        <f>VLOOKUP($A971,referencia!$C$2:$Z$640,22,0)</f>
        <v>0</v>
      </c>
    </row>
    <row r="972" spans="1:11" ht="15.75" customHeight="1">
      <c r="A972" t="s">
        <v>2486</v>
      </c>
      <c r="B972" s="9">
        <f>VLOOKUP($A972,referencia!$B$2:$Z$640,6,0)</f>
        <v>10</v>
      </c>
      <c r="C972" s="9" t="str">
        <f>VLOOKUP($A972,referencia!$B$2:$Z$640,7,0)</f>
        <v>Jujuy</v>
      </c>
      <c r="D972" s="9">
        <f>VLOOKUP($A972,referencia!$B$2:$Z$640,17,0)</f>
        <v>2019</v>
      </c>
      <c r="E972" s="9" t="str">
        <f>VLOOKUP($A972,referencia!$B$2:$Z$640,8,0)</f>
        <v>Gerardo Rubén Morales</v>
      </c>
      <c r="F972" s="9" t="str">
        <f>VLOOKUP($A972,referencia!$B$2:$Z$640,11,0)</f>
        <v>Frente Cambia Jujuy</v>
      </c>
      <c r="G972" s="9" t="str">
        <f>VLOOKUP($A972,referencia!$B$2:$Z$640,10,0)</f>
        <v>Gustavo Bouhid</v>
      </c>
      <c r="H972" s="9" t="str">
        <f>VLOOKUP($A972,referencia!$B$2:$Z$640,20,0)</f>
        <v>M</v>
      </c>
      <c r="I972" s="9">
        <f>VLOOKUP($A972,referencia!$B$2:$Z$640,21,0)</f>
        <v>0</v>
      </c>
      <c r="J972" s="9" t="str">
        <f>VLOOKUP($A972,referencia!$B$2:$Z$640,22,0)</f>
        <v>Ministerio de Salud</v>
      </c>
      <c r="K972" s="9">
        <f>VLOOKUP($A972,referencia!$B$2:$Z$640,23,0)</f>
        <v>0</v>
      </c>
    </row>
    <row r="973" spans="1:11" ht="15.75" customHeight="1">
      <c r="A973" t="s">
        <v>2487</v>
      </c>
      <c r="B973" s="9">
        <f>VLOOKUP($A973,referencia!$B$2:$Z$640,6,0)</f>
        <v>10</v>
      </c>
      <c r="C973" s="9" t="str">
        <f>VLOOKUP($A973,referencia!$B$2:$Z$640,7,0)</f>
        <v>Jujuy</v>
      </c>
      <c r="D973" s="9">
        <f>VLOOKUP($A973,referencia!$B$2:$Z$640,17,0)</f>
        <v>2019</v>
      </c>
      <c r="E973" s="9" t="str">
        <f>VLOOKUP($A973,referencia!$B$2:$Z$640,8,0)</f>
        <v>Gerardo Rubén Morales</v>
      </c>
      <c r="F973" s="9" t="str">
        <f>VLOOKUP($A973,referencia!$B$2:$Z$640,11,0)</f>
        <v>Frente Cambia Jujuy</v>
      </c>
      <c r="G973" s="9" t="str">
        <f>VLOOKUP($A973,referencia!$B$2:$Z$640,10,0)</f>
        <v>Oscar Perassi</v>
      </c>
      <c r="H973" s="9" t="str">
        <f>VLOOKUP($A973,referencia!$B$2:$Z$640,20,0)</f>
        <v>M</v>
      </c>
      <c r="I973" s="9">
        <f>VLOOKUP($A973,referencia!$B$2:$Z$640,21,0)</f>
        <v>0</v>
      </c>
      <c r="J973" s="9" t="str">
        <f>VLOOKUP($A973,referencia!$B$2:$Z$640,22,0)</f>
        <v>Ministerio de Gobierno</v>
      </c>
      <c r="K973" s="9">
        <f>VLOOKUP($A973,referencia!$B$2:$Z$640,23,0)</f>
        <v>0</v>
      </c>
    </row>
    <row r="974" spans="1:11" ht="15.75" customHeight="1">
      <c r="A974" t="s">
        <v>2488</v>
      </c>
      <c r="B974" s="9">
        <f>VLOOKUP($A974,referencia!$B$2:$Z$640,6,0)</f>
        <v>10</v>
      </c>
      <c r="C974" s="9" t="str">
        <f>VLOOKUP($A974,referencia!$B$2:$Z$640,7,0)</f>
        <v>Jujuy</v>
      </c>
      <c r="D974" s="9">
        <f>VLOOKUP($A974,referencia!$B$2:$Z$640,17,0)</f>
        <v>2019</v>
      </c>
      <c r="E974" s="9" t="str">
        <f>VLOOKUP($A974,referencia!$B$2:$Z$640,8,0)</f>
        <v>Gerardo Rubén Morales</v>
      </c>
      <c r="F974" s="9" t="str">
        <f>VLOOKUP($A974,referencia!$B$2:$Z$640,11,0)</f>
        <v>Frente Cambia Jujuy</v>
      </c>
      <c r="G974" s="9" t="str">
        <f>VLOOKUP($A974,referencia!$B$2:$Z$640,10,0)</f>
        <v>Juan Carlos Abud Robles</v>
      </c>
      <c r="H974" s="9" t="str">
        <f>VLOOKUP($A974,referencia!$B$2:$Z$640,20,0)</f>
        <v>M</v>
      </c>
      <c r="I974" s="9">
        <f>VLOOKUP($A974,referencia!$B$2:$Z$640,21,0)</f>
        <v>0</v>
      </c>
      <c r="J974" s="9" t="str">
        <f>VLOOKUP($A974,referencia!$B$2:$Z$640,22,0)</f>
        <v>Ministerio de Desarrollo Económico y Producción</v>
      </c>
      <c r="K974" s="9">
        <f>VLOOKUP($A974,referencia!$B$2:$Z$640,23,0)</f>
        <v>0</v>
      </c>
    </row>
    <row r="975" spans="1:11" ht="15.75" customHeight="1">
      <c r="A975" t="s">
        <v>2489</v>
      </c>
      <c r="B975" s="9">
        <f>VLOOKUP($A975,referencia!$B$2:$Z$640,6,0)</f>
        <v>10</v>
      </c>
      <c r="C975" s="9" t="str">
        <f>VLOOKUP($A975,referencia!$B$2:$Z$640,7,0)</f>
        <v>Jujuy</v>
      </c>
      <c r="D975" s="9">
        <f>VLOOKUP($A975,referencia!$B$2:$Z$640,17,0)</f>
        <v>2019</v>
      </c>
      <c r="E975" s="9" t="str">
        <f>VLOOKUP($A975,referencia!$B$2:$Z$640,8,0)</f>
        <v>Gerardo Rubén Morales</v>
      </c>
      <c r="F975" s="9" t="str">
        <f>VLOOKUP($A975,referencia!$B$2:$Z$640,11,0)</f>
        <v>Frente Cambia Jujuy</v>
      </c>
      <c r="G975" s="9" t="str">
        <f>VLOOKUP($A975,referencia!$B$2:$Z$640,10,0)</f>
        <v>Jorge Rizzotti</v>
      </c>
      <c r="H975" s="9" t="str">
        <f>VLOOKUP($A975,referencia!$B$2:$Z$640,20,0)</f>
        <v>M</v>
      </c>
      <c r="I975" s="9">
        <f>VLOOKUP($A975,referencia!$B$2:$Z$640,21,0)</f>
        <v>0</v>
      </c>
      <c r="J975" s="9" t="str">
        <f>VLOOKUP($A975,referencia!$B$2:$Z$640,22,0)</f>
        <v>Ministerio de Infraestructura, Servicio Público, Tierra y Vivienda</v>
      </c>
      <c r="K975" s="9">
        <f>VLOOKUP($A975,referencia!$B$2:$Z$640,23,0)</f>
        <v>0</v>
      </c>
    </row>
    <row r="976" spans="1:11" ht="15.75" customHeight="1">
      <c r="A976" t="s">
        <v>2490</v>
      </c>
      <c r="B976" s="9">
        <f>VLOOKUP($A976,referencia!$B$2:$Z$640,6,0)</f>
        <v>10</v>
      </c>
      <c r="C976" s="9" t="str">
        <f>VLOOKUP($A976,referencia!$B$2:$Z$640,7,0)</f>
        <v>Jujuy</v>
      </c>
      <c r="D976" s="9">
        <f>VLOOKUP($A976,referencia!$B$2:$Z$640,17,0)</f>
        <v>2019</v>
      </c>
      <c r="E976" s="9" t="str">
        <f>VLOOKUP($A976,referencia!$B$2:$Z$640,8,0)</f>
        <v>Gerardo Rubén Morales</v>
      </c>
      <c r="F976" s="9" t="str">
        <f>VLOOKUP($A976,referencia!$B$2:$Z$640,11,0)</f>
        <v>Frente Cambia Jujuy</v>
      </c>
      <c r="G976" s="9" t="str">
        <f>VLOOKUP($A976,referencia!$B$2:$Z$640,10,0)</f>
        <v>Ada Galfre</v>
      </c>
      <c r="H976" s="9" t="str">
        <f>VLOOKUP($A976,referencia!$B$2:$Z$640,20,0)</f>
        <v>F</v>
      </c>
      <c r="I976" s="9">
        <f>VLOOKUP($A976,referencia!$B$2:$Z$640,21,0)</f>
        <v>1</v>
      </c>
      <c r="J976" s="9" t="str">
        <f>VLOOKUP($A976,referencia!$B$2:$Z$640,22,0)</f>
        <v>Ministerio de Desarrollo Humano</v>
      </c>
      <c r="K976" s="9">
        <f>VLOOKUP($A976,referencia!$B$2:$Z$640,23,0)</f>
        <v>0</v>
      </c>
    </row>
    <row r="977" spans="1:11" ht="15.75" customHeight="1">
      <c r="A977" t="s">
        <v>2491</v>
      </c>
      <c r="B977" s="9">
        <f>VLOOKUP($A977,referencia!$B$2:$Z$640,6,0)</f>
        <v>10</v>
      </c>
      <c r="C977" s="9" t="str">
        <f>VLOOKUP($A977,referencia!$B$2:$Z$640,7,0)</f>
        <v>Jujuy</v>
      </c>
      <c r="D977" s="9">
        <f>VLOOKUP($A977,referencia!$B$2:$Z$640,17,0)</f>
        <v>2019</v>
      </c>
      <c r="E977" s="9" t="str">
        <f>VLOOKUP($A977,referencia!$B$2:$Z$640,8,0)</f>
        <v>Gerardo Rubén Morales</v>
      </c>
      <c r="F977" s="9" t="str">
        <f>VLOOKUP($A977,referencia!$B$2:$Z$640,11,0)</f>
        <v>Frente Cambia Jujuy</v>
      </c>
      <c r="G977" s="9" t="str">
        <f>VLOOKUP($A977,referencia!$B$2:$Z$640,10,0)</f>
        <v>Jorge Cabana Fusz</v>
      </c>
      <c r="H977" s="9" t="str">
        <f>VLOOKUP($A977,referencia!$B$2:$Z$640,20,0)</f>
        <v>M</v>
      </c>
      <c r="I977" s="9">
        <f>VLOOKUP($A977,referencia!$B$2:$Z$640,21,0)</f>
        <v>0</v>
      </c>
      <c r="J977" s="9" t="str">
        <f>VLOOKUP($A977,referencia!$B$2:$Z$640,22,0)</f>
        <v>Ministerio de Trabajo</v>
      </c>
      <c r="K977" s="9">
        <f>VLOOKUP($A977,referencia!$B$2:$Z$640,23,0)</f>
        <v>0</v>
      </c>
    </row>
    <row r="978" spans="1:11" ht="15.75" customHeight="1">
      <c r="A978" t="s">
        <v>2492</v>
      </c>
      <c r="B978" s="9">
        <f>VLOOKUP($A978,referencia!$B$2:$Z$640,6,0)</f>
        <v>10</v>
      </c>
      <c r="C978" s="9" t="str">
        <f>VLOOKUP($A978,referencia!$B$2:$Z$640,7,0)</f>
        <v>Jujuy</v>
      </c>
      <c r="D978" s="9">
        <f>VLOOKUP($A978,referencia!$B$2:$Z$640,17,0)</f>
        <v>2019</v>
      </c>
      <c r="E978" s="9" t="str">
        <f>VLOOKUP($A978,referencia!$B$2:$Z$640,8,0)</f>
        <v>Gerardo Rubén Morales</v>
      </c>
      <c r="F978" s="9" t="str">
        <f>VLOOKUP($A978,referencia!$B$2:$Z$640,11,0)</f>
        <v>Frente Cambia Jujuy</v>
      </c>
      <c r="G978" s="9" t="str">
        <f>VLOOKUP($A978,referencia!$B$2:$Z$640,10,0)</f>
        <v>Carlos Oheler</v>
      </c>
      <c r="H978" s="9" t="str">
        <f>VLOOKUP($A978,referencia!$B$2:$Z$640,20,0)</f>
        <v>M</v>
      </c>
      <c r="I978" s="9">
        <f>VLOOKUP($A978,referencia!$B$2:$Z$640,21,0)</f>
        <v>0</v>
      </c>
      <c r="J978" s="9" t="str">
        <f>VLOOKUP($A978,referencia!$B$2:$Z$640,22,0)</f>
        <v>Ministerio de Cultura y Turismo</v>
      </c>
      <c r="K978" s="9">
        <f>VLOOKUP($A978,referencia!$B$2:$Z$640,23,0)</f>
        <v>0</v>
      </c>
    </row>
    <row r="979" spans="1:11" ht="15.75" customHeight="1">
      <c r="A979" t="s">
        <v>2493</v>
      </c>
      <c r="B979" s="9">
        <f>VLOOKUP($A979,referencia!$B$2:$Z$640,6,0)</f>
        <v>10</v>
      </c>
      <c r="C979" s="9" t="str">
        <f>VLOOKUP($A979,referencia!$B$2:$Z$640,7,0)</f>
        <v>Jujuy</v>
      </c>
      <c r="D979" s="9">
        <f>VLOOKUP($A979,referencia!$B$2:$Z$640,17,0)</f>
        <v>2019</v>
      </c>
      <c r="E979" s="9" t="str">
        <f>VLOOKUP($A979,referencia!$B$2:$Z$640,8,0)</f>
        <v>Gerardo Rubén Morales</v>
      </c>
      <c r="F979" s="9" t="str">
        <f>VLOOKUP($A979,referencia!$B$2:$Z$640,11,0)</f>
        <v>Frente Cambia Jujuy</v>
      </c>
      <c r="G979" s="9" t="str">
        <f>VLOOKUP($A979,referencia!$B$2:$Z$640,10,0)</f>
        <v>María Inés Zigarán</v>
      </c>
      <c r="H979" s="9" t="str">
        <f>VLOOKUP($A979,referencia!$B$2:$Z$640,20,0)</f>
        <v>F</v>
      </c>
      <c r="I979" s="9">
        <f>VLOOKUP($A979,referencia!$B$2:$Z$640,21,0)</f>
        <v>1</v>
      </c>
      <c r="J979" s="9" t="str">
        <f>VLOOKUP($A979,referencia!$B$2:$Z$640,22,0)</f>
        <v>Ministerio de Medio Ambiente</v>
      </c>
      <c r="K979" s="9">
        <f>VLOOKUP($A979,referencia!$B$2:$Z$640,23,0)</f>
        <v>0</v>
      </c>
    </row>
    <row r="980" spans="1:11" ht="15.75" customHeight="1">
      <c r="A980" t="s">
        <v>2494</v>
      </c>
      <c r="B980" s="9">
        <f>VLOOKUP($A980,referencia!$B$2:$Z$640,6,0)</f>
        <v>10</v>
      </c>
      <c r="C980" s="9" t="str">
        <f>VLOOKUP($A980,referencia!$B$2:$Z$640,7,0)</f>
        <v>Jujuy</v>
      </c>
      <c r="D980" s="9">
        <f>VLOOKUP($A980,referencia!$B$2:$Z$640,17,0)</f>
        <v>2019</v>
      </c>
      <c r="E980" s="9" t="str">
        <f>VLOOKUP($A980,referencia!$B$2:$Z$640,8,0)</f>
        <v>Gerardo Rubén Morales</v>
      </c>
      <c r="F980" s="9" t="str">
        <f>VLOOKUP($A980,referencia!$B$2:$Z$640,11,0)</f>
        <v>Frente Cambia Jujuy</v>
      </c>
      <c r="G980" s="9" t="str">
        <f>VLOOKUP($A980,referencia!$B$2:$Z$640,10,0)</f>
        <v>Ekel Meyer</v>
      </c>
      <c r="H980" s="9" t="str">
        <f>VLOOKUP($A980,referencia!$B$2:$Z$640,20,0)</f>
        <v>M</v>
      </c>
      <c r="I980" s="9">
        <f>VLOOKUP($A980,referencia!$B$2:$Z$640,21,0)</f>
        <v>0</v>
      </c>
      <c r="J980" s="9" t="str">
        <f>VLOOKUP($A980,referencia!$B$2:$Z$640,22,0)</f>
        <v>Ministerio de Seguridad</v>
      </c>
      <c r="K980" s="9">
        <f>VLOOKUP($A980,referencia!$B$2:$Z$640,23,0)</f>
        <v>0</v>
      </c>
    </row>
    <row r="981" spans="1:11" ht="15.75" customHeight="1">
      <c r="A981" t="s">
        <v>2495</v>
      </c>
      <c r="B981" s="9">
        <f>VLOOKUP($A981,referencia!$B$2:$Z$640,6,0)</f>
        <v>10</v>
      </c>
      <c r="C981" s="9" t="str">
        <f>VLOOKUP($A981,referencia!$B$2:$Z$640,7,0)</f>
        <v>Jujuy</v>
      </c>
      <c r="D981" s="9">
        <f>VLOOKUP($A981,referencia!$B$2:$Z$640,17,0)</f>
        <v>2019</v>
      </c>
      <c r="E981" s="9" t="str">
        <f>VLOOKUP($A981,referencia!$B$2:$Z$640,8,0)</f>
        <v>Gerardo Rubén Morales</v>
      </c>
      <c r="F981" s="9" t="str">
        <f>VLOOKUP($A981,referencia!$B$2:$Z$640,11,0)</f>
        <v>Frente Cambia Jujuy</v>
      </c>
      <c r="G981" s="9" t="str">
        <f>VLOOKUP($A981,referencia!$B$2:$Z$640,10,0)</f>
        <v>Freddy Morales</v>
      </c>
      <c r="H981" s="9" t="str">
        <f>VLOOKUP($A981,referencia!$B$2:$Z$640,20,0)</f>
        <v>M</v>
      </c>
      <c r="I981" s="9">
        <f>VLOOKUP($A981,referencia!$B$2:$Z$640,21,0)</f>
        <v>0</v>
      </c>
      <c r="J981" s="9" t="str">
        <f>VLOOKUP($A981,referencia!$B$2:$Z$640,22,0)</f>
        <v>Secretaría General de la Gobernación</v>
      </c>
      <c r="K981" s="9">
        <f>VLOOKUP($A981,referencia!$B$2:$Z$640,23,0)</f>
        <v>0</v>
      </c>
    </row>
    <row r="982" spans="1:11" ht="15.75" customHeight="1">
      <c r="A982" t="s">
        <v>2496</v>
      </c>
      <c r="B982" s="9">
        <f>VLOOKUP($A982,referencia!$B$2:$Z$640,6,0)</f>
        <v>10</v>
      </c>
      <c r="C982" s="9" t="str">
        <f>VLOOKUP($A982,referencia!$B$2:$Z$640,7,0)</f>
        <v>Jujuy</v>
      </c>
      <c r="D982" s="9">
        <f>VLOOKUP($A982,referencia!$B$2:$Z$640,17,0)</f>
        <v>2019</v>
      </c>
      <c r="E982" s="9" t="str">
        <f>VLOOKUP($A982,referencia!$B$2:$Z$640,8,0)</f>
        <v>Gerardo Rubén Morales</v>
      </c>
      <c r="F982" s="9" t="str">
        <f>VLOOKUP($A982,referencia!$B$2:$Z$640,11,0)</f>
        <v>Frente Cambia Jujuy</v>
      </c>
      <c r="G982" s="9" t="str">
        <f>VLOOKUP($A982,referencia!$B$2:$Z$640,10,0)</f>
        <v>Isolda Calsina</v>
      </c>
      <c r="H982" s="9" t="str">
        <f>VLOOKUP($A982,referencia!$B$2:$Z$640,20,0)</f>
        <v>F</v>
      </c>
      <c r="I982" s="9">
        <f>VLOOKUP($A982,referencia!$B$2:$Z$640,21,0)</f>
        <v>1</v>
      </c>
      <c r="J982" s="9" t="str">
        <f>VLOOKUP($A982,referencia!$B$2:$Z$640,22,0)</f>
        <v>Ministerio de Educación</v>
      </c>
      <c r="K982" s="9">
        <f>VLOOKUP($A982,referencia!$B$2:$Z$640,23,0)</f>
        <v>0</v>
      </c>
    </row>
    <row r="983" spans="1:11" ht="15.75" customHeight="1">
      <c r="A983" t="s">
        <v>2497</v>
      </c>
      <c r="B983" s="9">
        <f>VLOOKUP($A983,referencia!$B$2:$Z$640,6,0)</f>
        <v>10</v>
      </c>
      <c r="C983" s="9" t="str">
        <f>VLOOKUP($A983,referencia!$B$2:$Z$640,7,0)</f>
        <v>Jujuy</v>
      </c>
      <c r="D983" s="9">
        <f>VLOOKUP($A983,referencia!$B$2:$Z$640,17,0)</f>
        <v>2019</v>
      </c>
      <c r="E983" s="9" t="str">
        <f>VLOOKUP($A983,referencia!$B$2:$Z$640,8,0)</f>
        <v>Gerardo Rubén Morales</v>
      </c>
      <c r="F983" s="9" t="str">
        <f>VLOOKUP($A983,referencia!$B$2:$Z$640,11,0)</f>
        <v>Frente Cambia Jujuy</v>
      </c>
      <c r="G983" s="9" t="str">
        <f>VLOOKUP($A983,referencia!$B$2:$Z$640,10,0)</f>
        <v>Carlos Sadir</v>
      </c>
      <c r="H983" s="9" t="str">
        <f>VLOOKUP($A983,referencia!$B$2:$Z$640,20,0)</f>
        <v>M</v>
      </c>
      <c r="I983" s="9">
        <f>VLOOKUP($A983,referencia!$B$2:$Z$640,21,0)</f>
        <v>0</v>
      </c>
      <c r="J983" s="9" t="str">
        <f>VLOOKUP($A983,referencia!$B$2:$Z$640,22,0)</f>
        <v>Ministerio de Hacienda</v>
      </c>
      <c r="K983" s="9">
        <f>VLOOKUP($A983,referencia!$B$2:$Z$640,23,0)</f>
        <v>0</v>
      </c>
    </row>
    <row r="984" spans="1:11" ht="15.75" customHeight="1">
      <c r="A984" t="s">
        <v>2209</v>
      </c>
      <c r="B984" s="9">
        <f>VLOOKUP($A984,referencia!$B$2:$Z$640,6,0)</f>
        <v>10</v>
      </c>
      <c r="C984" s="9" t="str">
        <f>VLOOKUP($A984,referencia!$B$2:$Z$640,7,0)</f>
        <v>Jujuy</v>
      </c>
      <c r="D984" s="9" t="str">
        <f>VLOOKUP($A984,referencia!$B$2:$Z$640,17,0)</f>
        <v>no</v>
      </c>
      <c r="E984" s="9" t="str">
        <f>VLOOKUP($A984,referencia!$B$2:$Z$640,8,0)</f>
        <v>Gerardo Rubén Morales</v>
      </c>
      <c r="F984" s="9" t="str">
        <f>VLOOKUP($A984,referencia!$B$2:$Z$640,11,0)</f>
        <v>Frente Cambia Jujuy</v>
      </c>
      <c r="G984" s="9" t="str">
        <f>VLOOKUP($A984,referencia!$B$2:$Z$640,10,0)</f>
        <v>Mario Fiad</v>
      </c>
      <c r="H984" s="9" t="str">
        <f>VLOOKUP($A984,referencia!$B$2:$Z$640,20,0)</f>
        <v>M</v>
      </c>
      <c r="I984" s="9">
        <f>VLOOKUP($A984,referencia!$B$2:$Z$640,21,0)</f>
        <v>0</v>
      </c>
      <c r="J984" s="9" t="str">
        <f>VLOOKUP($A984,referencia!$B$2:$Z$640,22,0)</f>
        <v>Ministerio de Salud</v>
      </c>
      <c r="K984" s="9">
        <f>VLOOKUP($A984,referencia!$B$2:$Z$640,23,0)</f>
        <v>1</v>
      </c>
    </row>
    <row r="985" spans="1:11" ht="15.75" customHeight="1">
      <c r="A985" t="s">
        <v>1922</v>
      </c>
      <c r="B985" s="9">
        <f>VLOOKUP($A985,referencia!$B$2:$Z$640,6,0)</f>
        <v>10</v>
      </c>
      <c r="C985" s="9" t="str">
        <f>VLOOKUP($A985,referencia!$B$2:$Z$640,7,0)</f>
        <v>Jujuy</v>
      </c>
      <c r="D985" s="9" t="str">
        <f>VLOOKUP($A985,referencia!$B$2:$Z$640,17,0)</f>
        <v>no</v>
      </c>
      <c r="E985" s="9" t="str">
        <f>VLOOKUP($A985,referencia!$B$2:$Z$640,8,0)</f>
        <v>Gerardo Rubén Morales</v>
      </c>
      <c r="F985" s="9" t="str">
        <f>VLOOKUP($A985,referencia!$B$2:$Z$640,11,0)</f>
        <v>Frente Cambia Jujuy</v>
      </c>
      <c r="G985" s="9" t="str">
        <f>VLOOKUP($A985,referencia!$B$2:$Z$640,10,0)</f>
        <v>Carlos Alfonso</v>
      </c>
      <c r="H985" s="9" t="str">
        <f>VLOOKUP($A985,referencia!$B$2:$Z$640,20,0)</f>
        <v>M</v>
      </c>
      <c r="I985" s="9">
        <f>VLOOKUP($A985,referencia!$B$2:$Z$640,21,0)</f>
        <v>0</v>
      </c>
      <c r="J985" s="9" t="str">
        <f>VLOOKUP($A985,referencia!$B$2:$Z$640,22,0)</f>
        <v>Ministerio de Hacienda</v>
      </c>
      <c r="K985" s="9">
        <f>VLOOKUP($A985,referencia!$B$2:$Z$640,23,0)</f>
        <v>1</v>
      </c>
    </row>
    <row r="986" spans="1:11" ht="15.75" customHeight="1">
      <c r="A986" t="s">
        <v>1189</v>
      </c>
      <c r="B986" s="9">
        <f>VLOOKUP($A986,referencia!$B$2:$Z$640,6,0)</f>
        <v>10</v>
      </c>
      <c r="C986" s="9" t="str">
        <f>VLOOKUP($A986,referencia!$B$2:$Z$640,7,0)</f>
        <v>Jujuy</v>
      </c>
      <c r="D986" s="9" t="str">
        <f>VLOOKUP($A986,referencia!$B$2:$Z$640,17,0)</f>
        <v>no</v>
      </c>
      <c r="E986" s="9" t="str">
        <f>VLOOKUP($A986,referencia!$B$2:$Z$640,8,0)</f>
        <v>Gerardo Rubén Morales</v>
      </c>
      <c r="F986" s="9" t="str">
        <f>VLOOKUP($A986,referencia!$B$2:$Z$640,11,0)</f>
        <v>Frente Cambia Jujuy</v>
      </c>
      <c r="G986" s="9" t="str">
        <f>VLOOKUP($A986,referencia!$B$2:$Z$640,10,0)</f>
        <v>Agustín Perassi</v>
      </c>
      <c r="H986" s="9" t="str">
        <f>VLOOKUP($A986,referencia!$B$2:$Z$640,20,0)</f>
        <v>M</v>
      </c>
      <c r="I986" s="9">
        <f>VLOOKUP($A986,referencia!$B$2:$Z$640,21,0)</f>
        <v>0</v>
      </c>
      <c r="J986" s="9" t="str">
        <f>VLOOKUP($A986,referencia!$B$2:$Z$640,22,0)</f>
        <v>Ministerio de Gobierno y Justicia</v>
      </c>
      <c r="K986" s="9">
        <f>VLOOKUP($A986,referencia!$B$2:$Z$640,23,0)</f>
        <v>0</v>
      </c>
    </row>
    <row r="987" spans="1:11" ht="15.75" customHeight="1">
      <c r="A987" t="s">
        <v>1188</v>
      </c>
      <c r="B987" s="9">
        <f>VLOOKUP($A987,referencia!$B$2:$Z$640,6,0)</f>
        <v>10</v>
      </c>
      <c r="C987" s="9" t="str">
        <f>VLOOKUP($A987,referencia!$B$2:$Z$640,7,0)</f>
        <v>Jujuy</v>
      </c>
      <c r="D987" s="9" t="str">
        <f>VLOOKUP($A987,referencia!$B$2:$Z$640,17,0)</f>
        <v>no</v>
      </c>
      <c r="E987" s="9" t="str">
        <f>VLOOKUP($A987,referencia!$B$2:$Z$640,8,0)</f>
        <v>Gerardo Rubén Morales</v>
      </c>
      <c r="F987" s="9" t="str">
        <f>VLOOKUP($A987,referencia!$B$2:$Z$640,11,0)</f>
        <v>Frente Cambia Jujuy</v>
      </c>
      <c r="G987" s="9" t="str">
        <f>VLOOKUP($A987,referencia!$B$2:$Z$640,10,0)</f>
        <v>Carlos Sadir</v>
      </c>
      <c r="H987" s="9" t="str">
        <f>VLOOKUP($A987,referencia!$B$2:$Z$640,20,0)</f>
        <v>M</v>
      </c>
      <c r="I987" s="9">
        <f>VLOOKUP($A987,referencia!$B$2:$Z$640,21,0)</f>
        <v>0</v>
      </c>
      <c r="J987" s="9" t="str">
        <f>VLOOKUP($A987,referencia!$B$2:$Z$640,22,0)</f>
        <v>Ministerio de Hacienda y Finanzas</v>
      </c>
      <c r="K987" s="9">
        <f>VLOOKUP($A987,referencia!$B$2:$Z$640,23,0)</f>
        <v>0</v>
      </c>
    </row>
    <row r="988" spans="1:11" ht="15.75" customHeight="1">
      <c r="A988" t="s">
        <v>1190</v>
      </c>
      <c r="B988" s="9">
        <f>VLOOKUP($A988,referencia!$B$2:$Z$640,6,0)</f>
        <v>10</v>
      </c>
      <c r="C988" s="9" t="str">
        <f>VLOOKUP($A988,referencia!$B$2:$Z$640,7,0)</f>
        <v>Jujuy</v>
      </c>
      <c r="D988" s="9" t="str">
        <f>VLOOKUP($A988,referencia!$B$2:$Z$640,17,0)</f>
        <v>no</v>
      </c>
      <c r="E988" s="9" t="str">
        <f>VLOOKUP($A988,referencia!$B$2:$Z$640,8,0)</f>
        <v>Gerardo Rubén Morales</v>
      </c>
      <c r="F988" s="9" t="str">
        <f>VLOOKUP($A988,referencia!$B$2:$Z$640,11,0)</f>
        <v>Frente Cambia Jujuy</v>
      </c>
      <c r="G988" s="9" t="str">
        <f>VLOOKUP($A988,referencia!$B$2:$Z$640,10,0)</f>
        <v>Exequiel Lello Ivacevich</v>
      </c>
      <c r="H988" s="9" t="str">
        <f>VLOOKUP($A988,referencia!$B$2:$Z$640,20,0)</f>
        <v>M</v>
      </c>
      <c r="I988" s="9">
        <f>VLOOKUP($A988,referencia!$B$2:$Z$640,21,0)</f>
        <v>0</v>
      </c>
      <c r="J988" s="9" t="str">
        <f>VLOOKUP($A988,referencia!$B$2:$Z$640,22,0)</f>
        <v>Ministerio de Desarrollo Económico y Producción</v>
      </c>
      <c r="K988" s="9">
        <f>VLOOKUP($A988,referencia!$B$2:$Z$640,23,0)</f>
        <v>0</v>
      </c>
    </row>
    <row r="989" spans="1:11" ht="15.75" customHeight="1">
      <c r="A989" t="s">
        <v>1191</v>
      </c>
      <c r="B989" s="9">
        <f>VLOOKUP($A989,referencia!$B$2:$Z$640,6,0)</f>
        <v>10</v>
      </c>
      <c r="C989" s="9" t="str">
        <f>VLOOKUP($A989,referencia!$B$2:$Z$640,7,0)</f>
        <v>Jujuy</v>
      </c>
      <c r="D989" s="9" t="str">
        <f>VLOOKUP($A989,referencia!$B$2:$Z$640,17,0)</f>
        <v>no</v>
      </c>
      <c r="E989" s="9" t="str">
        <f>VLOOKUP($A989,referencia!$B$2:$Z$640,8,0)</f>
        <v>Gerardo Rubén Morales</v>
      </c>
      <c r="F989" s="9" t="str">
        <f>VLOOKUP($A989,referencia!$B$2:$Z$640,11,0)</f>
        <v>Frente Cambia Jujuy</v>
      </c>
      <c r="G989" s="9" t="str">
        <f>VLOOKUP($A989,referencia!$B$2:$Z$640,10,0)</f>
        <v>Carlos Stanic</v>
      </c>
      <c r="H989" s="9" t="str">
        <f>VLOOKUP($A989,referencia!$B$2:$Z$640,20,0)</f>
        <v>M</v>
      </c>
      <c r="I989" s="9">
        <f>VLOOKUP($A989,referencia!$B$2:$Z$640,21,0)</f>
        <v>0</v>
      </c>
      <c r="J989" s="9" t="str">
        <f>VLOOKUP($A989,referencia!$B$2:$Z$640,22,0)</f>
        <v>Ministerio de Infraestructura, Tierra, Servicios Públicos y Vivienda</v>
      </c>
      <c r="K989" s="9">
        <f>VLOOKUP($A989,referencia!$B$2:$Z$640,23,0)</f>
        <v>0</v>
      </c>
    </row>
    <row r="990" spans="1:11" ht="15.75" customHeight="1">
      <c r="A990" t="s">
        <v>1176</v>
      </c>
      <c r="B990" s="9">
        <f>VLOOKUP($A990,referencia!$B$2:$Z$640,6,0)</f>
        <v>10</v>
      </c>
      <c r="C990" s="9" t="str">
        <f>VLOOKUP($A990,referencia!$B$2:$Z$640,7,0)</f>
        <v>Jujuy</v>
      </c>
      <c r="D990" s="9" t="str">
        <f>VLOOKUP($A990,referencia!$B$2:$Z$640,17,0)</f>
        <v>no</v>
      </c>
      <c r="E990" s="9" t="str">
        <f>VLOOKUP($A990,referencia!$B$2:$Z$640,8,0)</f>
        <v>Gerardo Rubén Morales</v>
      </c>
      <c r="F990" s="9" t="str">
        <f>VLOOKUP($A990,referencia!$B$2:$Z$640,11,0)</f>
        <v>Frente Cambia Jujuy</v>
      </c>
      <c r="G990" s="9" t="str">
        <f>VLOOKUP($A990,referencia!$B$2:$Z$640,10,0)</f>
        <v>Gustavo Bouhid</v>
      </c>
      <c r="H990" s="9" t="str">
        <f>VLOOKUP($A990,referencia!$B$2:$Z$640,20,0)</f>
        <v>M</v>
      </c>
      <c r="I990" s="9">
        <f>VLOOKUP($A990,referencia!$B$2:$Z$640,21,0)</f>
        <v>0</v>
      </c>
      <c r="J990" s="9" t="str">
        <f>VLOOKUP($A990,referencia!$B$2:$Z$640,22,0)</f>
        <v>Ministerio de Salud</v>
      </c>
      <c r="K990" s="9">
        <f>VLOOKUP($A990,referencia!$B$2:$Z$640,23,0)</f>
        <v>0</v>
      </c>
    </row>
    <row r="991" spans="1:11" ht="15.75" customHeight="1">
      <c r="A991" t="s">
        <v>1192</v>
      </c>
      <c r="B991" s="9">
        <f>VLOOKUP($A991,referencia!$B$2:$Z$640,6,0)</f>
        <v>10</v>
      </c>
      <c r="C991" s="9" t="str">
        <f>VLOOKUP($A991,referencia!$B$2:$Z$640,7,0)</f>
        <v>Jujuy</v>
      </c>
      <c r="D991" s="9" t="str">
        <f>VLOOKUP($A991,referencia!$B$2:$Z$640,17,0)</f>
        <v>no</v>
      </c>
      <c r="E991" s="9" t="str">
        <f>VLOOKUP($A991,referencia!$B$2:$Z$640,8,0)</f>
        <v>Gerardo Rubén Morales</v>
      </c>
      <c r="F991" s="9" t="str">
        <f>VLOOKUP($A991,referencia!$B$2:$Z$640,11,0)</f>
        <v>Frente Cambia Jujuy</v>
      </c>
      <c r="G991" s="9" t="str">
        <f>VLOOKUP($A991,referencia!$B$2:$Z$640,10,0)</f>
        <v>Natalia Sarapura</v>
      </c>
      <c r="H991" s="9" t="str">
        <f>VLOOKUP($A991,referencia!$B$2:$Z$640,20,0)</f>
        <v>F</v>
      </c>
      <c r="I991" s="9">
        <f>VLOOKUP($A991,referencia!$B$2:$Z$640,21,0)</f>
        <v>1</v>
      </c>
      <c r="J991" s="9" t="str">
        <f>VLOOKUP($A991,referencia!$B$2:$Z$640,22,0)</f>
        <v>Ministerio de Desarrollo Humano</v>
      </c>
      <c r="K991" s="9">
        <f>VLOOKUP($A991,referencia!$B$2:$Z$640,23,0)</f>
        <v>0</v>
      </c>
    </row>
    <row r="992" spans="1:11" ht="15.75" customHeight="1">
      <c r="A992" t="s">
        <v>1193</v>
      </c>
      <c r="B992" s="9">
        <f>VLOOKUP($A992,referencia!$B$2:$Z$640,6,0)</f>
        <v>10</v>
      </c>
      <c r="C992" s="9" t="str">
        <f>VLOOKUP($A992,referencia!$B$2:$Z$640,7,0)</f>
        <v>Jujuy</v>
      </c>
      <c r="D992" s="9" t="str">
        <f>VLOOKUP($A992,referencia!$B$2:$Z$640,17,0)</f>
        <v>no</v>
      </c>
      <c r="E992" s="9" t="str">
        <f>VLOOKUP($A992,referencia!$B$2:$Z$640,8,0)</f>
        <v>Gerardo Rubén Morales</v>
      </c>
      <c r="F992" s="9" t="str">
        <f>VLOOKUP($A992,referencia!$B$2:$Z$640,11,0)</f>
        <v>Frente Cambia Jujuy</v>
      </c>
      <c r="G992" s="9" t="str">
        <f>VLOOKUP($A992,referencia!$B$2:$Z$640,10,0)</f>
        <v>Isolda Calsina</v>
      </c>
      <c r="H992" s="9" t="str">
        <f>VLOOKUP($A992,referencia!$B$2:$Z$640,20,0)</f>
        <v>F</v>
      </c>
      <c r="I992" s="9">
        <f>VLOOKUP($A992,referencia!$B$2:$Z$640,21,0)</f>
        <v>1</v>
      </c>
      <c r="J992" s="9" t="str">
        <f>VLOOKUP($A992,referencia!$B$2:$Z$640,22,0)</f>
        <v>Ministerio de Educación</v>
      </c>
      <c r="K992" s="9">
        <f>VLOOKUP($A992,referencia!$B$2:$Z$640,23,0)</f>
        <v>0</v>
      </c>
    </row>
    <row r="993" spans="1:11" ht="15.75" customHeight="1">
      <c r="A993" t="s">
        <v>1194</v>
      </c>
      <c r="B993" s="9">
        <f>VLOOKUP($A993,referencia!$B$2:$Z$640,6,0)</f>
        <v>10</v>
      </c>
      <c r="C993" s="9" t="str">
        <f>VLOOKUP($A993,referencia!$B$2:$Z$640,7,0)</f>
        <v>Jujuy</v>
      </c>
      <c r="D993" s="9" t="str">
        <f>VLOOKUP($A993,referencia!$B$2:$Z$640,17,0)</f>
        <v>no</v>
      </c>
      <c r="E993" s="9" t="str">
        <f>VLOOKUP($A993,referencia!$B$2:$Z$640,8,0)</f>
        <v>Gerardo Rubén Morales</v>
      </c>
      <c r="F993" s="9" t="str">
        <f>VLOOKUP($A993,referencia!$B$2:$Z$640,11,0)</f>
        <v>Frente Cambia Jujuy</v>
      </c>
      <c r="G993" s="9" t="str">
        <f>VLOOKUP($A993,referencia!$B$2:$Z$640,10,0)</f>
        <v>Jorge Cabana Fusz</v>
      </c>
      <c r="H993" s="9" t="str">
        <f>VLOOKUP($A993,referencia!$B$2:$Z$640,20,0)</f>
        <v>M</v>
      </c>
      <c r="I993" s="9">
        <f>VLOOKUP($A993,referencia!$B$2:$Z$640,21,0)</f>
        <v>0</v>
      </c>
      <c r="J993" s="9" t="str">
        <f>VLOOKUP($A993,referencia!$B$2:$Z$640,22,0)</f>
        <v>Ministerio de Trabajo y Empleo</v>
      </c>
      <c r="K993" s="9">
        <f>VLOOKUP($A993,referencia!$B$2:$Z$640,23,0)</f>
        <v>1</v>
      </c>
    </row>
    <row r="994" spans="1:11" ht="15.75" customHeight="1">
      <c r="A994" t="s">
        <v>1195</v>
      </c>
      <c r="B994" s="9">
        <f>VLOOKUP($A994,referencia!$B$2:$Z$640,6,0)</f>
        <v>10</v>
      </c>
      <c r="C994" s="9" t="str">
        <f>VLOOKUP($A994,referencia!$B$2:$Z$640,7,0)</f>
        <v>Jujuy</v>
      </c>
      <c r="D994" s="9" t="str">
        <f>VLOOKUP($A994,referencia!$B$2:$Z$640,17,0)</f>
        <v>no</v>
      </c>
      <c r="E994" s="9" t="str">
        <f>VLOOKUP($A994,referencia!$B$2:$Z$640,8,0)</f>
        <v>Gerardo Rubén Morales</v>
      </c>
      <c r="F994" s="9" t="str">
        <f>VLOOKUP($A994,referencia!$B$2:$Z$640,11,0)</f>
        <v>Frente Cambia Jujuy</v>
      </c>
      <c r="G994" s="9" t="str">
        <f>VLOOKUP($A994,referencia!$B$2:$Z$640,10,0)</f>
        <v>Normando Álvarez García</v>
      </c>
      <c r="H994" s="9" t="str">
        <f>VLOOKUP($A994,referencia!$B$2:$Z$640,20,0)</f>
        <v>M</v>
      </c>
      <c r="I994" s="9">
        <f>VLOOKUP($A994,referencia!$B$2:$Z$640,21,0)</f>
        <v>0</v>
      </c>
      <c r="J994" s="9" t="str">
        <f>VLOOKUP($A994,referencia!$B$2:$Z$640,22,0)</f>
        <v>Ministerio de Trabajo y Empleo</v>
      </c>
      <c r="K994" s="9">
        <f>VLOOKUP($A994,referencia!$B$2:$Z$640,23,0)</f>
        <v>0</v>
      </c>
    </row>
    <row r="995" spans="1:11" ht="15.75" customHeight="1">
      <c r="A995" t="s">
        <v>1196</v>
      </c>
      <c r="B995" s="9">
        <f>VLOOKUP($A995,referencia!$B$2:$Z$640,6,0)</f>
        <v>10</v>
      </c>
      <c r="C995" s="9" t="str">
        <f>VLOOKUP($A995,referencia!$B$2:$Z$640,7,0)</f>
        <v>Jujuy</v>
      </c>
      <c r="D995" s="9" t="str">
        <f>VLOOKUP($A995,referencia!$B$2:$Z$640,17,0)</f>
        <v>no</v>
      </c>
      <c r="E995" s="9" t="str">
        <f>VLOOKUP($A995,referencia!$B$2:$Z$640,8,0)</f>
        <v>Gerardo Rubén Morales</v>
      </c>
      <c r="F995" s="9" t="str">
        <f>VLOOKUP($A995,referencia!$B$2:$Z$640,11,0)</f>
        <v>Frente Cambia Jujuy</v>
      </c>
      <c r="G995" s="9" t="str">
        <f>VLOOKUP($A995,referencia!$B$2:$Z$640,10,0)</f>
        <v>Federico Posadas</v>
      </c>
      <c r="H995" s="9" t="str">
        <f>VLOOKUP($A995,referencia!$B$2:$Z$640,20,0)</f>
        <v>M</v>
      </c>
      <c r="I995" s="9">
        <f>VLOOKUP($A995,referencia!$B$2:$Z$640,21,0)</f>
        <v>0</v>
      </c>
      <c r="J995" s="9" t="str">
        <f>VLOOKUP($A995,referencia!$B$2:$Z$640,22,0)</f>
        <v>Ministerio de Cultura y Turismo</v>
      </c>
      <c r="K995" s="9">
        <f>VLOOKUP($A995,referencia!$B$2:$Z$640,23,0)</f>
        <v>0</v>
      </c>
    </row>
    <row r="996" spans="1:11" ht="15.75" customHeight="1">
      <c r="A996" t="s">
        <v>1197</v>
      </c>
      <c r="B996" s="9">
        <f>VLOOKUP($A996,referencia!$B$2:$Z$640,6,0)</f>
        <v>10</v>
      </c>
      <c r="C996" s="9" t="str">
        <f>VLOOKUP($A996,referencia!$B$2:$Z$640,7,0)</f>
        <v>Jujuy</v>
      </c>
      <c r="D996" s="9" t="str">
        <f>VLOOKUP($A996,referencia!$B$2:$Z$640,17,0)</f>
        <v>no</v>
      </c>
      <c r="E996" s="9" t="str">
        <f>VLOOKUP($A996,referencia!$B$2:$Z$640,8,0)</f>
        <v>Gerardo Rubén Morales</v>
      </c>
      <c r="F996" s="9" t="str">
        <f>VLOOKUP($A996,referencia!$B$2:$Z$640,11,0)</f>
        <v>Frente Cambia Jujuy</v>
      </c>
      <c r="G996" s="9" t="str">
        <f>VLOOKUP($A996,referencia!$B$2:$Z$640,10,0)</f>
        <v>María Inés Zigarán</v>
      </c>
      <c r="H996" s="9" t="str">
        <f>VLOOKUP($A996,referencia!$B$2:$Z$640,20,0)</f>
        <v>F</v>
      </c>
      <c r="I996" s="9">
        <f>VLOOKUP($A996,referencia!$B$2:$Z$640,21,0)</f>
        <v>1</v>
      </c>
      <c r="J996" s="9" t="str">
        <f>VLOOKUP($A996,referencia!$B$2:$Z$640,22,0)</f>
        <v>Ministerio de Ambiente</v>
      </c>
      <c r="K996" s="9">
        <f>VLOOKUP($A996,referencia!$B$2:$Z$640,23,0)</f>
        <v>0</v>
      </c>
    </row>
    <row r="997" spans="1:11" ht="15.75" customHeight="1">
      <c r="A997" t="s">
        <v>1198</v>
      </c>
      <c r="B997" s="9">
        <f>VLOOKUP($A997,referencia!$B$2:$Z$640,6,0)</f>
        <v>10</v>
      </c>
      <c r="C997" s="9" t="str">
        <f>VLOOKUP($A997,referencia!$B$2:$Z$640,7,0)</f>
        <v>Jujuy</v>
      </c>
      <c r="D997" s="9" t="str">
        <f>VLOOKUP($A997,referencia!$B$2:$Z$640,17,0)</f>
        <v>no</v>
      </c>
      <c r="E997" s="9" t="str">
        <f>VLOOKUP($A997,referencia!$B$2:$Z$640,8,0)</f>
        <v>Gerardo Rubén Morales</v>
      </c>
      <c r="F997" s="9" t="str">
        <f>VLOOKUP($A997,referencia!$B$2:$Z$640,11,0)</f>
        <v>Frente Cambia Jujuy</v>
      </c>
      <c r="G997" s="9" t="str">
        <f>VLOOKUP($A997,referencia!$B$2:$Z$640,10,0)</f>
        <v>Ekel Meyer</v>
      </c>
      <c r="H997" s="9" t="str">
        <f>VLOOKUP($A997,referencia!$B$2:$Z$640,20,0)</f>
        <v>M</v>
      </c>
      <c r="I997" s="9">
        <f>VLOOKUP($A997,referencia!$B$2:$Z$640,21,0)</f>
        <v>0</v>
      </c>
      <c r="J997" s="9" t="str">
        <f>VLOOKUP($A997,referencia!$B$2:$Z$640,22,0)</f>
        <v>Ministerio de Seguridad</v>
      </c>
      <c r="K997" s="9">
        <f>VLOOKUP($A997,referencia!$B$2:$Z$640,23,0)</f>
        <v>0</v>
      </c>
    </row>
    <row r="998" spans="1:11" ht="15.75" customHeight="1">
      <c r="A998" t="s">
        <v>1199</v>
      </c>
      <c r="B998" s="9">
        <f>VLOOKUP($A998,referencia!$B$2:$Z$640,6,0)</f>
        <v>10</v>
      </c>
      <c r="C998" s="9" t="str">
        <f>VLOOKUP($A998,referencia!$B$2:$Z$640,7,0)</f>
        <v>Jujuy</v>
      </c>
      <c r="D998" s="9" t="str">
        <f>VLOOKUP($A998,referencia!$B$2:$Z$640,17,0)</f>
        <v>no</v>
      </c>
      <c r="E998" s="9" t="str">
        <f>VLOOKUP($A998,referencia!$B$2:$Z$640,8,0)</f>
        <v>Gerardo Rubén Morales</v>
      </c>
      <c r="F998" s="9" t="str">
        <f>VLOOKUP($A998,referencia!$B$2:$Z$640,11,0)</f>
        <v>Frente Cambia Jujuy</v>
      </c>
      <c r="G998" s="9" t="str">
        <f>VLOOKUP($A998,referencia!$B$2:$Z$640,10,0)</f>
        <v>Freddy Morales</v>
      </c>
      <c r="H998" s="9" t="str">
        <f>VLOOKUP($A998,referencia!$B$2:$Z$640,20,0)</f>
        <v>M</v>
      </c>
      <c r="I998" s="9">
        <f>VLOOKUP($A998,referencia!$B$2:$Z$640,21,0)</f>
        <v>0</v>
      </c>
      <c r="J998" s="9" t="str">
        <f>VLOOKUP($A998,referencia!$B$2:$Z$640,22,0)</f>
        <v>Secretaría General de la Gobernación</v>
      </c>
      <c r="K998" s="9">
        <f>VLOOKUP($A998,referencia!$B$2:$Z$640,23,0)</f>
        <v>0</v>
      </c>
    </row>
    <row r="999" spans="1:11" ht="15.75" customHeight="1">
      <c r="A999" t="s">
        <v>2209</v>
      </c>
      <c r="B999" s="9">
        <f>VLOOKUP($A999,referencia!$A$2:$Z$640,7,0)</f>
        <v>10</v>
      </c>
      <c r="C999" s="9" t="str">
        <f>VLOOKUP($A999,referencia!$A$2:$Z$640,8,0)</f>
        <v>Jujuy</v>
      </c>
      <c r="D999" s="9" t="str">
        <f>VLOOKUP($A999,referencia!$A$2:$Z$640,19,0)</f>
        <v>no</v>
      </c>
      <c r="E999" s="9" t="str">
        <f>VLOOKUP($A999,referencia!$A$2:$Z$640,9,0)</f>
        <v>Gerardo Rubén Morales</v>
      </c>
      <c r="F999" s="9" t="str">
        <f>VLOOKUP($A999,referencia!$A$2:$Z$640,12,0)</f>
        <v>Frente Cambia Jujuy</v>
      </c>
      <c r="G999" s="9" t="str">
        <f>VLOOKUP($A999,referencia!$A$2:$Z$640,11,0)</f>
        <v>Mario Fiad</v>
      </c>
      <c r="H999" s="9" t="str">
        <f>VLOOKUP($A999,referencia!$A$2:$Z$640,21,0)</f>
        <v>M</v>
      </c>
      <c r="I999" s="9">
        <f>VLOOKUP($A999,referencia!$A$2:$Z$640,22,0)</f>
        <v>0</v>
      </c>
      <c r="J999" s="9" t="str">
        <f>VLOOKUP($A999,referencia!$A$2:$Z$640,23,0)</f>
        <v>Ministerio de Salud</v>
      </c>
      <c r="K999" s="9">
        <f>VLOOKUP($A999,referencia!$A$2:$Z$640,24,0)</f>
        <v>1</v>
      </c>
    </row>
    <row r="1000" spans="1:11" ht="15.75" customHeight="1">
      <c r="A1000" t="s">
        <v>1176</v>
      </c>
      <c r="B1000" s="9">
        <f>VLOOKUP($A1000,referencia!$A$2:$Z$640,7,0)</f>
        <v>10</v>
      </c>
      <c r="C1000" s="9" t="str">
        <f>VLOOKUP($A1000,referencia!$A$2:$Z$640,8,0)</f>
        <v>Jujuy</v>
      </c>
      <c r="D1000" s="9" t="str">
        <f>VLOOKUP($A1000,referencia!$A$2:$Z$640,19,0)</f>
        <v>no</v>
      </c>
      <c r="E1000" s="9" t="str">
        <f>VLOOKUP($A1000,referencia!$A$2:$Z$640,9,0)</f>
        <v>Gerardo Rubén Morales</v>
      </c>
      <c r="F1000" s="9" t="str">
        <f>VLOOKUP($A1000,referencia!$A$2:$Z$640,12,0)</f>
        <v>Frente Cambia Jujuy</v>
      </c>
      <c r="G1000" s="9" t="str">
        <f>VLOOKUP($A1000,referencia!$A$2:$Z$640,11,0)</f>
        <v>Gustavo Bouhid</v>
      </c>
      <c r="H1000" s="9" t="str">
        <f>VLOOKUP($A1000,referencia!$A$2:$Z$640,21,0)</f>
        <v>M</v>
      </c>
      <c r="I1000" s="9">
        <f>VLOOKUP($A1000,referencia!$A$2:$Z$640,22,0)</f>
        <v>0</v>
      </c>
      <c r="J1000" s="9" t="str">
        <f>VLOOKUP($A1000,referencia!$A$2:$Z$640,23,0)</f>
        <v>Ministerio de Salud</v>
      </c>
      <c r="K1000" s="9">
        <f>VLOOKUP($A1000,referencia!$A$2:$Z$640,24,0)</f>
        <v>0</v>
      </c>
    </row>
    <row r="1001" spans="1:11" ht="15.75" customHeight="1">
      <c r="A1001" t="s">
        <v>2755</v>
      </c>
      <c r="B1001" s="9">
        <f>VLOOKUP($A1001,referencia!$A$2:$Z$640,7,0)</f>
        <v>10</v>
      </c>
      <c r="C1001" s="9" t="str">
        <f>VLOOKUP($A1001,referencia!$A$2:$Z$640,8,0)</f>
        <v>Jujuy</v>
      </c>
      <c r="D1001" s="9" t="str">
        <f>VLOOKUP($A1001,referencia!$A$2:$Z$640,19,0)</f>
        <v>no</v>
      </c>
      <c r="E1001" s="9" t="str">
        <f>VLOOKUP($A1001,referencia!$A$2:$Z$640,9,0)</f>
        <v>Gerardo Rubén Morales</v>
      </c>
      <c r="F1001" s="9" t="str">
        <f>VLOOKUP($A1001,referencia!$A$2:$Z$640,12,0)</f>
        <v>Frente Cambia Jujuy</v>
      </c>
      <c r="G1001" s="9" t="str">
        <f>VLOOKUP($A1001,referencia!$A$2:$Z$640,11,0)</f>
        <v>Oscar Perassi</v>
      </c>
      <c r="H1001" s="9" t="str">
        <f>VLOOKUP($A1001,referencia!$A$2:$Z$640,21,0)</f>
        <v>M</v>
      </c>
      <c r="I1001" s="9">
        <f>VLOOKUP($A1001,referencia!$A$2:$Z$640,22,0)</f>
        <v>0</v>
      </c>
      <c r="J1001" s="9" t="str">
        <f>VLOOKUP($A1001,referencia!$A$2:$Z$640,23,0)</f>
        <v>Ministerio de Gobierno</v>
      </c>
      <c r="K1001" s="9">
        <f>VLOOKUP($A1001,referencia!$A$2:$Z$640,24,0)</f>
        <v>0</v>
      </c>
    </row>
    <row r="1002" spans="1:11" ht="15.75" customHeight="1">
      <c r="A1002" t="s">
        <v>2756</v>
      </c>
      <c r="B1002" s="9">
        <f>VLOOKUP($A1002,referencia!$A$2:$Z$640,7,0)</f>
        <v>10</v>
      </c>
      <c r="C1002" s="9" t="str">
        <f>VLOOKUP($A1002,referencia!$A$2:$Z$640,8,0)</f>
        <v>Jujuy</v>
      </c>
      <c r="D1002" s="9" t="str">
        <f>VLOOKUP($A1002,referencia!$A$2:$Z$640,19,0)</f>
        <v>no</v>
      </c>
      <c r="E1002" s="9" t="str">
        <f>VLOOKUP($A1002,referencia!$A$2:$Z$640,9,0)</f>
        <v>Gerardo Rubén Morales</v>
      </c>
      <c r="F1002" s="9" t="str">
        <f>VLOOKUP($A1002,referencia!$A$2:$Z$640,12,0)</f>
        <v>Frente Cambia Jujuy</v>
      </c>
      <c r="G1002" s="9" t="str">
        <f>VLOOKUP($A1002,referencia!$A$2:$Z$640,11,0)</f>
        <v>Juan Carlos Abud Robles</v>
      </c>
      <c r="H1002" s="9" t="str">
        <f>VLOOKUP($A1002,referencia!$A$2:$Z$640,21,0)</f>
        <v>M</v>
      </c>
      <c r="I1002" s="9">
        <f>VLOOKUP($A1002,referencia!$A$2:$Z$640,22,0)</f>
        <v>0</v>
      </c>
      <c r="J1002" s="9" t="str">
        <f>VLOOKUP($A1002,referencia!$A$2:$Z$640,23,0)</f>
        <v>Ministerio de Desarrollo Económico y Producción</v>
      </c>
      <c r="K1002" s="9">
        <f>VLOOKUP($A1002,referencia!$A$2:$Z$640,24,0)</f>
        <v>0</v>
      </c>
    </row>
    <row r="1003" spans="1:11" ht="15.75" customHeight="1">
      <c r="A1003" t="s">
        <v>2757</v>
      </c>
      <c r="B1003" s="9">
        <f>VLOOKUP($A1003,referencia!$A$2:$Z$640,7,0)</f>
        <v>10</v>
      </c>
      <c r="C1003" s="9" t="str">
        <f>VLOOKUP($A1003,referencia!$A$2:$Z$640,8,0)</f>
        <v>Jujuy</v>
      </c>
      <c r="D1003" s="9" t="str">
        <f>VLOOKUP($A1003,referencia!$A$2:$Z$640,19,0)</f>
        <v>no</v>
      </c>
      <c r="E1003" s="9" t="str">
        <f>VLOOKUP($A1003,referencia!$A$2:$Z$640,9,0)</f>
        <v>Gerardo Rubén Morales</v>
      </c>
      <c r="F1003" s="9" t="str">
        <f>VLOOKUP($A1003,referencia!$A$2:$Z$640,12,0)</f>
        <v>Frente Cambia Jujuy</v>
      </c>
      <c r="G1003" s="9" t="str">
        <f>VLOOKUP($A1003,referencia!$A$2:$Z$640,11,0)</f>
        <v>Jorge Rizzotti</v>
      </c>
      <c r="H1003" s="9" t="str">
        <f>VLOOKUP($A1003,referencia!$A$2:$Z$640,21,0)</f>
        <v>M</v>
      </c>
      <c r="I1003" s="9">
        <f>VLOOKUP($A1003,referencia!$A$2:$Z$640,22,0)</f>
        <v>0</v>
      </c>
      <c r="J1003" s="9" t="str">
        <f>VLOOKUP($A1003,referencia!$A$2:$Z$640,23,0)</f>
        <v>Ministerio de Infraestructura, Servicio Público, Tierra y Vivienda</v>
      </c>
      <c r="K1003" s="9">
        <f>VLOOKUP($A1003,referencia!$A$2:$Z$640,24,0)</f>
        <v>0</v>
      </c>
    </row>
    <row r="1004" spans="1:11" ht="15.75" customHeight="1">
      <c r="A1004" t="s">
        <v>2758</v>
      </c>
      <c r="B1004" s="9">
        <f>VLOOKUP($A1004,referencia!$A$2:$Z$640,7,0)</f>
        <v>10</v>
      </c>
      <c r="C1004" s="9" t="str">
        <f>VLOOKUP($A1004,referencia!$A$2:$Z$640,8,0)</f>
        <v>Jujuy</v>
      </c>
      <c r="D1004" s="9" t="str">
        <f>VLOOKUP($A1004,referencia!$A$2:$Z$640,19,0)</f>
        <v>no</v>
      </c>
      <c r="E1004" s="9" t="str">
        <f>VLOOKUP($A1004,referencia!$A$2:$Z$640,9,0)</f>
        <v>Gerardo Rubén Morales</v>
      </c>
      <c r="F1004" s="9" t="str">
        <f>VLOOKUP($A1004,referencia!$A$2:$Z$640,12,0)</f>
        <v>Frente Cambia Jujuy</v>
      </c>
      <c r="G1004" s="9" t="str">
        <f>VLOOKUP($A1004,referencia!$A$2:$Z$640,11,0)</f>
        <v>Ada Galfre</v>
      </c>
      <c r="H1004" s="9" t="str">
        <f>VLOOKUP($A1004,referencia!$A$2:$Z$640,21,0)</f>
        <v>F</v>
      </c>
      <c r="I1004" s="9">
        <f>VLOOKUP($A1004,referencia!$A$2:$Z$640,22,0)</f>
        <v>1</v>
      </c>
      <c r="J1004" s="9" t="str">
        <f>VLOOKUP($A1004,referencia!$A$2:$Z$640,23,0)</f>
        <v>Ministerio de Desarrollo Humano</v>
      </c>
      <c r="K1004" s="9">
        <f>VLOOKUP($A1004,referencia!$A$2:$Z$640,24,0)</f>
        <v>0</v>
      </c>
    </row>
    <row r="1005" spans="1:11" ht="15.75" customHeight="1">
      <c r="A1005" t="s">
        <v>1194</v>
      </c>
      <c r="B1005" s="9">
        <f>VLOOKUP($A1005,referencia!$A$2:$Z$640,7,0)</f>
        <v>10</v>
      </c>
      <c r="C1005" s="9" t="str">
        <f>VLOOKUP($A1005,referencia!$A$2:$Z$640,8,0)</f>
        <v>Jujuy</v>
      </c>
      <c r="D1005" s="9" t="str">
        <f>VLOOKUP($A1005,referencia!$A$2:$Z$640,19,0)</f>
        <v>no</v>
      </c>
      <c r="E1005" s="9" t="str">
        <f>VLOOKUP($A1005,referencia!$A$2:$Z$640,9,0)</f>
        <v>Gerardo Rubén Morales</v>
      </c>
      <c r="F1005" s="9" t="str">
        <f>VLOOKUP($A1005,referencia!$A$2:$Z$640,12,0)</f>
        <v>Frente Cambia Jujuy</v>
      </c>
      <c r="G1005" s="9" t="str">
        <f>VLOOKUP($A1005,referencia!$A$2:$Z$640,11,0)</f>
        <v>Jorge Cabana Fusz</v>
      </c>
      <c r="H1005" s="9" t="str">
        <f>VLOOKUP($A1005,referencia!$A$2:$Z$640,21,0)</f>
        <v>M</v>
      </c>
      <c r="I1005" s="9">
        <f>VLOOKUP($A1005,referencia!$A$2:$Z$640,22,0)</f>
        <v>0</v>
      </c>
      <c r="J1005" s="9" t="str">
        <f>VLOOKUP($A1005,referencia!$A$2:$Z$640,23,0)</f>
        <v>Ministerio de Trabajo</v>
      </c>
      <c r="K1005" s="9">
        <f>VLOOKUP($A1005,referencia!$A$2:$Z$640,24,0)</f>
        <v>0</v>
      </c>
    </row>
    <row r="1006" spans="1:11" ht="15.75" customHeight="1">
      <c r="A1006" t="s">
        <v>2759</v>
      </c>
      <c r="B1006" s="9">
        <f>VLOOKUP($A1006,referencia!$A$2:$Z$640,7,0)</f>
        <v>10</v>
      </c>
      <c r="C1006" s="9" t="str">
        <f>VLOOKUP($A1006,referencia!$A$2:$Z$640,8,0)</f>
        <v>Jujuy</v>
      </c>
      <c r="D1006" s="9" t="str">
        <f>VLOOKUP($A1006,referencia!$A$2:$Z$640,19,0)</f>
        <v>no</v>
      </c>
      <c r="E1006" s="9" t="str">
        <f>VLOOKUP($A1006,referencia!$A$2:$Z$640,9,0)</f>
        <v>Gerardo Rubén Morales</v>
      </c>
      <c r="F1006" s="9" t="str">
        <f>VLOOKUP($A1006,referencia!$A$2:$Z$640,12,0)</f>
        <v>Frente Cambia Jujuy</v>
      </c>
      <c r="G1006" s="9" t="str">
        <f>VLOOKUP($A1006,referencia!$A$2:$Z$640,11,0)</f>
        <v>Carlos Oheler</v>
      </c>
      <c r="H1006" s="9" t="str">
        <f>VLOOKUP($A1006,referencia!$A$2:$Z$640,21,0)</f>
        <v>M</v>
      </c>
      <c r="I1006" s="9">
        <f>VLOOKUP($A1006,referencia!$A$2:$Z$640,22,0)</f>
        <v>0</v>
      </c>
      <c r="J1006" s="9" t="str">
        <f>VLOOKUP($A1006,referencia!$A$2:$Z$640,23,0)</f>
        <v>Ministerio de Cultura y Turismo</v>
      </c>
      <c r="K1006" s="9">
        <f>VLOOKUP($A1006,referencia!$A$2:$Z$640,24,0)</f>
        <v>0</v>
      </c>
    </row>
    <row r="1007" spans="1:11" ht="15.75" customHeight="1">
      <c r="A1007" t="s">
        <v>1197</v>
      </c>
      <c r="B1007" s="9">
        <f>VLOOKUP($A1007,referencia!$A$2:$Z$640,7,0)</f>
        <v>10</v>
      </c>
      <c r="C1007" s="9" t="str">
        <f>VLOOKUP($A1007,referencia!$A$2:$Z$640,8,0)</f>
        <v>Jujuy</v>
      </c>
      <c r="D1007" s="9" t="str">
        <f>VLOOKUP($A1007,referencia!$A$2:$Z$640,19,0)</f>
        <v>no</v>
      </c>
      <c r="E1007" s="9" t="str">
        <f>VLOOKUP($A1007,referencia!$A$2:$Z$640,9,0)</f>
        <v>Gerardo Rubén Morales</v>
      </c>
      <c r="F1007" s="9" t="str">
        <f>VLOOKUP($A1007,referencia!$A$2:$Z$640,12,0)</f>
        <v>Frente Cambia Jujuy</v>
      </c>
      <c r="G1007" s="9" t="str">
        <f>VLOOKUP($A1007,referencia!$A$2:$Z$640,11,0)</f>
        <v>María Inés Zigarán</v>
      </c>
      <c r="H1007" s="9" t="str">
        <f>VLOOKUP($A1007,referencia!$A$2:$Z$640,21,0)</f>
        <v>F</v>
      </c>
      <c r="I1007" s="9">
        <f>VLOOKUP($A1007,referencia!$A$2:$Z$640,22,0)</f>
        <v>1</v>
      </c>
      <c r="J1007" s="9" t="str">
        <f>VLOOKUP($A1007,referencia!$A$2:$Z$640,23,0)</f>
        <v>Ministerio de Medio Ambiente</v>
      </c>
      <c r="K1007" s="9">
        <f>VLOOKUP($A1007,referencia!$A$2:$Z$640,24,0)</f>
        <v>0</v>
      </c>
    </row>
    <row r="1008" spans="1:11" ht="15.75" customHeight="1">
      <c r="A1008" t="s">
        <v>1198</v>
      </c>
      <c r="B1008" s="9">
        <f>VLOOKUP($A1008,referencia!$A$2:$Z$640,7,0)</f>
        <v>10</v>
      </c>
      <c r="C1008" s="9" t="str">
        <f>VLOOKUP($A1008,referencia!$A$2:$Z$640,8,0)</f>
        <v>Jujuy</v>
      </c>
      <c r="D1008" s="9" t="str">
        <f>VLOOKUP($A1008,referencia!$A$2:$Z$640,19,0)</f>
        <v>no</v>
      </c>
      <c r="E1008" s="9" t="str">
        <f>VLOOKUP($A1008,referencia!$A$2:$Z$640,9,0)</f>
        <v>Gerardo Rubén Morales</v>
      </c>
      <c r="F1008" s="9" t="str">
        <f>VLOOKUP($A1008,referencia!$A$2:$Z$640,12,0)</f>
        <v>Frente Cambia Jujuy</v>
      </c>
      <c r="G1008" s="9" t="str">
        <f>VLOOKUP($A1008,referencia!$A$2:$Z$640,11,0)</f>
        <v>Ekel Meyer</v>
      </c>
      <c r="H1008" s="9" t="str">
        <f>VLOOKUP($A1008,referencia!$A$2:$Z$640,21,0)</f>
        <v>M</v>
      </c>
      <c r="I1008" s="9">
        <f>VLOOKUP($A1008,referencia!$A$2:$Z$640,22,0)</f>
        <v>0</v>
      </c>
      <c r="J1008" s="9" t="str">
        <f>VLOOKUP($A1008,referencia!$A$2:$Z$640,23,0)</f>
        <v>Ministerio de Seguridad</v>
      </c>
      <c r="K1008" s="9">
        <f>VLOOKUP($A1008,referencia!$A$2:$Z$640,24,0)</f>
        <v>0</v>
      </c>
    </row>
    <row r="1009" spans="1:11" ht="15.75" customHeight="1">
      <c r="A1009" t="s">
        <v>1199</v>
      </c>
      <c r="B1009" s="9">
        <f>VLOOKUP($A1009,referencia!$A$2:$Z$640,7,0)</f>
        <v>10</v>
      </c>
      <c r="C1009" s="9" t="str">
        <f>VLOOKUP($A1009,referencia!$A$2:$Z$640,8,0)</f>
        <v>Jujuy</v>
      </c>
      <c r="D1009" s="9" t="str">
        <f>VLOOKUP($A1009,referencia!$A$2:$Z$640,19,0)</f>
        <v>no</v>
      </c>
      <c r="E1009" s="9" t="str">
        <f>VLOOKUP($A1009,referencia!$A$2:$Z$640,9,0)</f>
        <v>Gerardo Rubén Morales</v>
      </c>
      <c r="F1009" s="9" t="str">
        <f>VLOOKUP($A1009,referencia!$A$2:$Z$640,12,0)</f>
        <v>Frente Cambia Jujuy</v>
      </c>
      <c r="G1009" s="9" t="str">
        <f>VLOOKUP($A1009,referencia!$A$2:$Z$640,11,0)</f>
        <v>Freddy Morales</v>
      </c>
      <c r="H1009" s="9" t="str">
        <f>VLOOKUP($A1009,referencia!$A$2:$Z$640,21,0)</f>
        <v>M</v>
      </c>
      <c r="I1009" s="9">
        <f>VLOOKUP($A1009,referencia!$A$2:$Z$640,22,0)</f>
        <v>0</v>
      </c>
      <c r="J1009" s="9" t="str">
        <f>VLOOKUP($A1009,referencia!$A$2:$Z$640,23,0)</f>
        <v>Secretaría General de la Gobernación</v>
      </c>
      <c r="K1009" s="9">
        <f>VLOOKUP($A1009,referencia!$A$2:$Z$640,24,0)</f>
        <v>0</v>
      </c>
    </row>
    <row r="1010" spans="1:11" ht="15.75" customHeight="1">
      <c r="A1010" t="s">
        <v>1193</v>
      </c>
      <c r="B1010" s="9">
        <f>VLOOKUP($A1010,referencia!$A$2:$Z$640,7,0)</f>
        <v>10</v>
      </c>
      <c r="C1010" s="9" t="str">
        <f>VLOOKUP($A1010,referencia!$A$2:$Z$640,8,0)</f>
        <v>Jujuy</v>
      </c>
      <c r="D1010" s="9" t="str">
        <f>VLOOKUP($A1010,referencia!$A$2:$Z$640,19,0)</f>
        <v>no</v>
      </c>
      <c r="E1010" s="9" t="str">
        <f>VLOOKUP($A1010,referencia!$A$2:$Z$640,9,0)</f>
        <v>Gerardo Rubén Morales</v>
      </c>
      <c r="F1010" s="9" t="str">
        <f>VLOOKUP($A1010,referencia!$A$2:$Z$640,12,0)</f>
        <v>Frente Cambia Jujuy</v>
      </c>
      <c r="G1010" s="9" t="str">
        <f>VLOOKUP($A1010,referencia!$A$2:$Z$640,11,0)</f>
        <v>Isolda Calsina</v>
      </c>
      <c r="H1010" s="9" t="str">
        <f>VLOOKUP($A1010,referencia!$A$2:$Z$640,21,0)</f>
        <v>F</v>
      </c>
      <c r="I1010" s="9">
        <f>VLOOKUP($A1010,referencia!$A$2:$Z$640,22,0)</f>
        <v>1</v>
      </c>
      <c r="J1010" s="9" t="str">
        <f>VLOOKUP($A1010,referencia!$A$2:$Z$640,23,0)</f>
        <v>Ministerio de Educación</v>
      </c>
      <c r="K1010" s="9">
        <f>VLOOKUP($A1010,referencia!$A$2:$Z$640,24,0)</f>
        <v>0</v>
      </c>
    </row>
    <row r="1011" spans="1:11" ht="15.75" customHeight="1">
      <c r="A1011" t="s">
        <v>1922</v>
      </c>
      <c r="B1011" s="9">
        <f>VLOOKUP($A1011,referencia!$A$2:$Z$640,7,0)</f>
        <v>10</v>
      </c>
      <c r="C1011" s="9" t="str">
        <f>VLOOKUP($A1011,referencia!$A$2:$Z$640,8,0)</f>
        <v>Jujuy</v>
      </c>
      <c r="D1011" s="9" t="str">
        <f>VLOOKUP($A1011,referencia!$A$2:$Z$640,19,0)</f>
        <v>no</v>
      </c>
      <c r="E1011" s="9" t="str">
        <f>VLOOKUP($A1011,referencia!$A$2:$Z$640,9,0)</f>
        <v>Gerardo Rubén Morales</v>
      </c>
      <c r="F1011" s="9" t="str">
        <f>VLOOKUP($A1011,referencia!$A$2:$Z$640,12,0)</f>
        <v>Frente Cambia Jujuy</v>
      </c>
      <c r="G1011" s="9" t="str">
        <f>VLOOKUP($A1011,referencia!$A$2:$Z$640,11,0)</f>
        <v>Carlos Alfonso</v>
      </c>
      <c r="H1011" s="9" t="str">
        <f>VLOOKUP($A1011,referencia!$A$2:$Z$640,21,0)</f>
        <v>M</v>
      </c>
      <c r="I1011" s="9">
        <f>VLOOKUP($A1011,referencia!$A$2:$Z$640,22,0)</f>
        <v>0</v>
      </c>
      <c r="J1011" s="9" t="str">
        <f>VLOOKUP($A1011,referencia!$A$2:$Z$640,23,0)</f>
        <v>Ministerio de Hacienda</v>
      </c>
      <c r="K1011" s="9">
        <f>VLOOKUP($A1011,referencia!$A$2:$Z$640,24,0)</f>
        <v>1</v>
      </c>
    </row>
    <row r="1012" spans="1:11" ht="15.75" customHeight="1">
      <c r="A1012" t="s">
        <v>1188</v>
      </c>
      <c r="B1012" s="9">
        <f>VLOOKUP($A1012,referencia!$A$2:$Z$640,7,0)</f>
        <v>10</v>
      </c>
      <c r="C1012" s="9" t="str">
        <f>VLOOKUP($A1012,referencia!$A$2:$Z$640,8,0)</f>
        <v>Jujuy</v>
      </c>
      <c r="D1012" s="9" t="str">
        <f>VLOOKUP($A1012,referencia!$A$2:$Z$640,19,0)</f>
        <v>no</v>
      </c>
      <c r="E1012" s="9" t="str">
        <f>VLOOKUP($A1012,referencia!$A$2:$Z$640,9,0)</f>
        <v>Gerardo Rubén Morales</v>
      </c>
      <c r="F1012" s="9" t="str">
        <f>VLOOKUP($A1012,referencia!$A$2:$Z$640,12,0)</f>
        <v>Frente Cambia Jujuy</v>
      </c>
      <c r="G1012" s="9" t="str">
        <f>VLOOKUP($A1012,referencia!$A$2:$Z$640,11,0)</f>
        <v>Carlos Sadir</v>
      </c>
      <c r="H1012" s="9" t="str">
        <f>VLOOKUP($A1012,referencia!$A$2:$Z$640,21,0)</f>
        <v>M</v>
      </c>
      <c r="I1012" s="9">
        <f>VLOOKUP($A1012,referencia!$A$2:$Z$640,22,0)</f>
        <v>0</v>
      </c>
      <c r="J1012" s="9" t="str">
        <f>VLOOKUP($A1012,referencia!$A$2:$Z$640,23,0)</f>
        <v>Ministerio de Hacienda</v>
      </c>
      <c r="K1012" s="9">
        <f>VLOOKUP($A1012,referencia!$A$2:$Z$640,24,0)</f>
        <v>0</v>
      </c>
    </row>
    <row r="1013" spans="1:11" ht="15.75" customHeight="1">
      <c r="A1013" t="s">
        <v>2760</v>
      </c>
      <c r="B1013" s="9">
        <f>VLOOKUP($A1013,referencia!$A$2:$Z$640,7,0)</f>
        <v>10</v>
      </c>
      <c r="C1013" s="9" t="str">
        <f>VLOOKUP($A1013,referencia!$A$2:$Z$640,8,0)</f>
        <v>Jujuy</v>
      </c>
      <c r="D1013" s="9">
        <f>VLOOKUP($A1013,referencia!$A$2:$Z$640,19,0)</f>
        <v>2020</v>
      </c>
      <c r="E1013" s="9" t="str">
        <f>VLOOKUP($A1013,referencia!$A$2:$Z$640,9,0)</f>
        <v>Gerardo Rubén Morales</v>
      </c>
      <c r="F1013" s="9" t="str">
        <f>VLOOKUP($A1013,referencia!$A$2:$Z$640,12,0)</f>
        <v>Frente Cambia Jujuy</v>
      </c>
      <c r="G1013" s="9" t="str">
        <f>VLOOKUP($A1013,referencia!$A$2:$Z$640,11,0)</f>
        <v>Agustín Perassi</v>
      </c>
      <c r="H1013" s="9" t="str">
        <f>VLOOKUP($A1013,referencia!$A$2:$Z$640,21,0)</f>
        <v>M</v>
      </c>
      <c r="I1013" s="9">
        <f>VLOOKUP($A1013,referencia!$A$2:$Z$640,22,0)</f>
        <v>0</v>
      </c>
      <c r="J1013" s="9" t="str">
        <f>VLOOKUP($A1013,referencia!$A$2:$Z$640,23,0)</f>
        <v>Ministerio de Gobierno y Justicia</v>
      </c>
      <c r="K1013" s="9">
        <f>VLOOKUP($A1013,referencia!$A$2:$Z$640,24,0)</f>
        <v>0</v>
      </c>
    </row>
    <row r="1014" spans="1:11" ht="15.75" customHeight="1">
      <c r="A1014" t="s">
        <v>2761</v>
      </c>
      <c r="B1014" s="9">
        <f>VLOOKUP($A1014,referencia!$A$2:$Z$640,7,0)</f>
        <v>10</v>
      </c>
      <c r="C1014" s="9" t="str">
        <f>VLOOKUP($A1014,referencia!$A$2:$Z$640,8,0)</f>
        <v>Jujuy</v>
      </c>
      <c r="D1014" s="9">
        <f>VLOOKUP($A1014,referencia!$A$2:$Z$640,19,0)</f>
        <v>2020</v>
      </c>
      <c r="E1014" s="9" t="str">
        <f>VLOOKUP($A1014,referencia!$A$2:$Z$640,9,0)</f>
        <v>Gerardo Rubén Morales</v>
      </c>
      <c r="F1014" s="9" t="str">
        <f>VLOOKUP($A1014,referencia!$A$2:$Z$640,12,0)</f>
        <v>Frente Cambia Jujuy</v>
      </c>
      <c r="G1014" s="9" t="str">
        <f>VLOOKUP($A1014,referencia!$A$2:$Z$640,11,0)</f>
        <v>Carlos Sadir</v>
      </c>
      <c r="H1014" s="9" t="str">
        <f>VLOOKUP($A1014,referencia!$A$2:$Z$640,21,0)</f>
        <v>M</v>
      </c>
      <c r="I1014" s="9">
        <f>VLOOKUP($A1014,referencia!$A$2:$Z$640,22,0)</f>
        <v>0</v>
      </c>
      <c r="J1014" s="9" t="str">
        <f>VLOOKUP($A1014,referencia!$A$2:$Z$640,23,0)</f>
        <v>Ministerio de Hacienda y Finanzas</v>
      </c>
      <c r="K1014" s="9">
        <f>VLOOKUP($A1014,referencia!$A$2:$Z$640,24,0)</f>
        <v>0</v>
      </c>
    </row>
    <row r="1015" spans="1:11" ht="15.75" customHeight="1">
      <c r="A1015" t="s">
        <v>2762</v>
      </c>
      <c r="B1015" s="9">
        <f>VLOOKUP($A1015,referencia!$A$2:$Z$640,7,0)</f>
        <v>10</v>
      </c>
      <c r="C1015" s="9" t="str">
        <f>VLOOKUP($A1015,referencia!$A$2:$Z$640,8,0)</f>
        <v>Jujuy</v>
      </c>
      <c r="D1015" s="9">
        <f>VLOOKUP($A1015,referencia!$A$2:$Z$640,19,0)</f>
        <v>2020</v>
      </c>
      <c r="E1015" s="9" t="str">
        <f>VLOOKUP($A1015,referencia!$A$2:$Z$640,9,0)</f>
        <v>Gerardo Rubén Morales</v>
      </c>
      <c r="F1015" s="9" t="str">
        <f>VLOOKUP($A1015,referencia!$A$2:$Z$640,12,0)</f>
        <v>Frente Cambia Jujuy</v>
      </c>
      <c r="G1015" s="9" t="str">
        <f>VLOOKUP($A1015,referencia!$A$2:$Z$640,11,0)</f>
        <v>Exequiel Lello Ivacevich</v>
      </c>
      <c r="H1015" s="9" t="str">
        <f>VLOOKUP($A1015,referencia!$A$2:$Z$640,21,0)</f>
        <v>M</v>
      </c>
      <c r="I1015" s="9">
        <f>VLOOKUP($A1015,referencia!$A$2:$Z$640,22,0)</f>
        <v>0</v>
      </c>
      <c r="J1015" s="9" t="str">
        <f>VLOOKUP($A1015,referencia!$A$2:$Z$640,23,0)</f>
        <v>Ministerio de Desarrollo Económico y Producción</v>
      </c>
      <c r="K1015" s="9">
        <f>VLOOKUP($A1015,referencia!$A$2:$Z$640,24,0)</f>
        <v>0</v>
      </c>
    </row>
    <row r="1016" spans="1:11" ht="15.75" customHeight="1">
      <c r="A1016" t="s">
        <v>2763</v>
      </c>
      <c r="B1016" s="9">
        <f>VLOOKUP($A1016,referencia!$A$2:$Z$640,7,0)</f>
        <v>10</v>
      </c>
      <c r="C1016" s="9" t="str">
        <f>VLOOKUP($A1016,referencia!$A$2:$Z$640,8,0)</f>
        <v>Jujuy</v>
      </c>
      <c r="D1016" s="9">
        <f>VLOOKUP($A1016,referencia!$A$2:$Z$640,19,0)</f>
        <v>2020</v>
      </c>
      <c r="E1016" s="9" t="str">
        <f>VLOOKUP($A1016,referencia!$A$2:$Z$640,9,0)</f>
        <v>Gerardo Rubén Morales</v>
      </c>
      <c r="F1016" s="9" t="str">
        <f>VLOOKUP($A1016,referencia!$A$2:$Z$640,12,0)</f>
        <v>Frente Cambia Jujuy</v>
      </c>
      <c r="G1016" s="9" t="str">
        <f>VLOOKUP($A1016,referencia!$A$2:$Z$640,11,0)</f>
        <v>Carlos Stanic</v>
      </c>
      <c r="H1016" s="9" t="str">
        <f>VLOOKUP($A1016,referencia!$A$2:$Z$640,21,0)</f>
        <v>M</v>
      </c>
      <c r="I1016" s="9">
        <f>VLOOKUP($A1016,referencia!$A$2:$Z$640,22,0)</f>
        <v>0</v>
      </c>
      <c r="J1016" s="9" t="str">
        <f>VLOOKUP($A1016,referencia!$A$2:$Z$640,23,0)</f>
        <v>Ministerio de Infraestructura, Tierra, Servicios Públicos y Vivienda</v>
      </c>
      <c r="K1016" s="9">
        <f>VLOOKUP($A1016,referencia!$A$2:$Z$640,24,0)</f>
        <v>0</v>
      </c>
    </row>
    <row r="1017" spans="1:11" ht="15.75" customHeight="1">
      <c r="A1017" t="s">
        <v>2764</v>
      </c>
      <c r="B1017" s="9">
        <f>VLOOKUP($A1017,referencia!$A$2:$Z$640,7,0)</f>
        <v>10</v>
      </c>
      <c r="C1017" s="9" t="str">
        <f>VLOOKUP($A1017,referencia!$A$2:$Z$640,8,0)</f>
        <v>Jujuy</v>
      </c>
      <c r="D1017" s="9">
        <f>VLOOKUP($A1017,referencia!$A$2:$Z$640,19,0)</f>
        <v>2020</v>
      </c>
      <c r="E1017" s="9" t="str">
        <f>VLOOKUP($A1017,referencia!$A$2:$Z$640,9,0)</f>
        <v>Gerardo Rubén Morales</v>
      </c>
      <c r="F1017" s="9" t="str">
        <f>VLOOKUP($A1017,referencia!$A$2:$Z$640,12,0)</f>
        <v>Frente Cambia Jujuy</v>
      </c>
      <c r="G1017" s="9" t="str">
        <f>VLOOKUP($A1017,referencia!$A$2:$Z$640,11,0)</f>
        <v>Gustavo Bouhid</v>
      </c>
      <c r="H1017" s="9" t="str">
        <f>VLOOKUP($A1017,referencia!$A$2:$Z$640,21,0)</f>
        <v>M</v>
      </c>
      <c r="I1017" s="9">
        <f>VLOOKUP($A1017,referencia!$A$2:$Z$640,22,0)</f>
        <v>0</v>
      </c>
      <c r="J1017" s="9" t="str">
        <f>VLOOKUP($A1017,referencia!$A$2:$Z$640,23,0)</f>
        <v>Ministerio de Salud</v>
      </c>
      <c r="K1017" s="9">
        <f>VLOOKUP($A1017,referencia!$A$2:$Z$640,24,0)</f>
        <v>0</v>
      </c>
    </row>
    <row r="1018" spans="1:11" ht="15.75" customHeight="1">
      <c r="A1018" t="s">
        <v>2765</v>
      </c>
      <c r="B1018" s="9">
        <f>VLOOKUP($A1018,referencia!$A$2:$Z$640,7,0)</f>
        <v>10</v>
      </c>
      <c r="C1018" s="9" t="str">
        <f>VLOOKUP($A1018,referencia!$A$2:$Z$640,8,0)</f>
        <v>Jujuy</v>
      </c>
      <c r="D1018" s="9">
        <f>VLOOKUP($A1018,referencia!$A$2:$Z$640,19,0)</f>
        <v>2020</v>
      </c>
      <c r="E1018" s="9" t="str">
        <f>VLOOKUP($A1018,referencia!$A$2:$Z$640,9,0)</f>
        <v>Gerardo Rubén Morales</v>
      </c>
      <c r="F1018" s="9" t="str">
        <f>VLOOKUP($A1018,referencia!$A$2:$Z$640,12,0)</f>
        <v>Frente Cambia Jujuy</v>
      </c>
      <c r="G1018" s="9" t="str">
        <f>VLOOKUP($A1018,referencia!$A$2:$Z$640,11,0)</f>
        <v>Natalia Sarapura</v>
      </c>
      <c r="H1018" s="9" t="str">
        <f>VLOOKUP($A1018,referencia!$A$2:$Z$640,21,0)</f>
        <v>F</v>
      </c>
      <c r="I1018" s="9">
        <f>VLOOKUP($A1018,referencia!$A$2:$Z$640,22,0)</f>
        <v>1</v>
      </c>
      <c r="J1018" s="9" t="str">
        <f>VLOOKUP($A1018,referencia!$A$2:$Z$640,23,0)</f>
        <v>Ministerio de Desarrollo Humano</v>
      </c>
      <c r="K1018" s="9">
        <f>VLOOKUP($A1018,referencia!$A$2:$Z$640,24,0)</f>
        <v>0</v>
      </c>
    </row>
    <row r="1019" spans="1:11" ht="15.75" customHeight="1">
      <c r="A1019" t="s">
        <v>2766</v>
      </c>
      <c r="B1019" s="9">
        <f>VLOOKUP($A1019,referencia!$A$2:$Z$640,7,0)</f>
        <v>10</v>
      </c>
      <c r="C1019" s="9" t="str">
        <f>VLOOKUP($A1019,referencia!$A$2:$Z$640,8,0)</f>
        <v>Jujuy</v>
      </c>
      <c r="D1019" s="9">
        <f>VLOOKUP($A1019,referencia!$A$2:$Z$640,19,0)</f>
        <v>2020</v>
      </c>
      <c r="E1019" s="9" t="str">
        <f>VLOOKUP($A1019,referencia!$A$2:$Z$640,9,0)</f>
        <v>Gerardo Rubén Morales</v>
      </c>
      <c r="F1019" s="9" t="str">
        <f>VLOOKUP($A1019,referencia!$A$2:$Z$640,12,0)</f>
        <v>Frente Cambia Jujuy</v>
      </c>
      <c r="G1019" s="9" t="str">
        <f>VLOOKUP($A1019,referencia!$A$2:$Z$640,11,0)</f>
        <v>Isolda Calsina</v>
      </c>
      <c r="H1019" s="9" t="str">
        <f>VLOOKUP($A1019,referencia!$A$2:$Z$640,21,0)</f>
        <v>F</v>
      </c>
      <c r="I1019" s="9">
        <f>VLOOKUP($A1019,referencia!$A$2:$Z$640,22,0)</f>
        <v>1</v>
      </c>
      <c r="J1019" s="9" t="str">
        <f>VLOOKUP($A1019,referencia!$A$2:$Z$640,23,0)</f>
        <v>Ministerio de Educación</v>
      </c>
      <c r="K1019" s="9">
        <f>VLOOKUP($A1019,referencia!$A$2:$Z$640,24,0)</f>
        <v>0</v>
      </c>
    </row>
    <row r="1020" spans="1:11" ht="15.75" customHeight="1">
      <c r="A1020" t="s">
        <v>2767</v>
      </c>
      <c r="B1020" s="9">
        <f>VLOOKUP($A1020,referencia!$A$2:$Z$640,7,0)</f>
        <v>10</v>
      </c>
      <c r="C1020" s="9" t="str">
        <f>VLOOKUP($A1020,referencia!$A$2:$Z$640,8,0)</f>
        <v>Jujuy</v>
      </c>
      <c r="D1020" s="9">
        <f>VLOOKUP($A1020,referencia!$A$2:$Z$640,19,0)</f>
        <v>2020</v>
      </c>
      <c r="E1020" s="9" t="str">
        <f>VLOOKUP($A1020,referencia!$A$2:$Z$640,9,0)</f>
        <v>Gerardo Rubén Morales</v>
      </c>
      <c r="F1020" s="9" t="str">
        <f>VLOOKUP($A1020,referencia!$A$2:$Z$640,12,0)</f>
        <v>Frente Cambia Jujuy</v>
      </c>
      <c r="G1020" s="9" t="str">
        <f>VLOOKUP($A1020,referencia!$A$2:$Z$640,11,0)</f>
        <v>Jorge Cabana Fusz</v>
      </c>
      <c r="H1020" s="9" t="str">
        <f>VLOOKUP($A1020,referencia!$A$2:$Z$640,21,0)</f>
        <v>M</v>
      </c>
      <c r="I1020" s="9">
        <f>VLOOKUP($A1020,referencia!$A$2:$Z$640,22,0)</f>
        <v>0</v>
      </c>
      <c r="J1020" s="9" t="str">
        <f>VLOOKUP($A1020,referencia!$A$2:$Z$640,23,0)</f>
        <v>Ministerio de Trabajo y Empleo</v>
      </c>
      <c r="K1020" s="9">
        <f>VLOOKUP($A1020,referencia!$A$2:$Z$640,24,0)</f>
        <v>1</v>
      </c>
    </row>
    <row r="1021" spans="1:11" ht="15.75" customHeight="1">
      <c r="A1021" t="s">
        <v>2768</v>
      </c>
      <c r="B1021" s="9">
        <f>VLOOKUP($A1021,referencia!$A$2:$Z$640,7,0)</f>
        <v>10</v>
      </c>
      <c r="C1021" s="9" t="str">
        <f>VLOOKUP($A1021,referencia!$A$2:$Z$640,8,0)</f>
        <v>Jujuy</v>
      </c>
      <c r="D1021" s="9">
        <f>VLOOKUP($A1021,referencia!$A$2:$Z$640,19,0)</f>
        <v>2020</v>
      </c>
      <c r="E1021" s="9" t="str">
        <f>VLOOKUP($A1021,referencia!$A$2:$Z$640,9,0)</f>
        <v>Gerardo Rubén Morales</v>
      </c>
      <c r="F1021" s="9" t="str">
        <f>VLOOKUP($A1021,referencia!$A$2:$Z$640,12,0)</f>
        <v>Frente Cambia Jujuy</v>
      </c>
      <c r="G1021" s="9" t="str">
        <f>VLOOKUP($A1021,referencia!$A$2:$Z$640,11,0)</f>
        <v>Normando Álvarez García</v>
      </c>
      <c r="H1021" s="9" t="str">
        <f>VLOOKUP($A1021,referencia!$A$2:$Z$640,21,0)</f>
        <v>M</v>
      </c>
      <c r="I1021" s="9">
        <f>VLOOKUP($A1021,referencia!$A$2:$Z$640,22,0)</f>
        <v>0</v>
      </c>
      <c r="J1021" s="9" t="str">
        <f>VLOOKUP($A1021,referencia!$A$2:$Z$640,23,0)</f>
        <v>Ministerio de Trabajo y Empleo</v>
      </c>
      <c r="K1021" s="9">
        <f>VLOOKUP($A1021,referencia!$A$2:$Z$640,24,0)</f>
        <v>0</v>
      </c>
    </row>
    <row r="1022" spans="1:11" ht="15.75" customHeight="1">
      <c r="A1022" t="s">
        <v>2769</v>
      </c>
      <c r="B1022" s="9">
        <f>VLOOKUP($A1022,referencia!$A$2:$Z$640,7,0)</f>
        <v>10</v>
      </c>
      <c r="C1022" s="9" t="str">
        <f>VLOOKUP($A1022,referencia!$A$2:$Z$640,8,0)</f>
        <v>Jujuy</v>
      </c>
      <c r="D1022" s="9">
        <f>VLOOKUP($A1022,referencia!$A$2:$Z$640,19,0)</f>
        <v>2020</v>
      </c>
      <c r="E1022" s="9" t="str">
        <f>VLOOKUP($A1022,referencia!$A$2:$Z$640,9,0)</f>
        <v>Gerardo Rubén Morales</v>
      </c>
      <c r="F1022" s="9" t="str">
        <f>VLOOKUP($A1022,referencia!$A$2:$Z$640,12,0)</f>
        <v>Frente Cambia Jujuy</v>
      </c>
      <c r="G1022" s="9" t="str">
        <f>VLOOKUP($A1022,referencia!$A$2:$Z$640,11,0)</f>
        <v>Federico Posadas</v>
      </c>
      <c r="H1022" s="9" t="str">
        <f>VLOOKUP($A1022,referencia!$A$2:$Z$640,21,0)</f>
        <v>M</v>
      </c>
      <c r="I1022" s="9">
        <f>VLOOKUP($A1022,referencia!$A$2:$Z$640,22,0)</f>
        <v>0</v>
      </c>
      <c r="J1022" s="9" t="str">
        <f>VLOOKUP($A1022,referencia!$A$2:$Z$640,23,0)</f>
        <v>Ministerio de Cultura y Turismo</v>
      </c>
      <c r="K1022" s="9">
        <f>VLOOKUP($A1022,referencia!$A$2:$Z$640,24,0)</f>
        <v>0</v>
      </c>
    </row>
    <row r="1023" spans="1:11" ht="15.75" customHeight="1">
      <c r="A1023" t="s">
        <v>2770</v>
      </c>
      <c r="B1023" s="9">
        <f>VLOOKUP($A1023,referencia!$A$2:$Z$640,7,0)</f>
        <v>10</v>
      </c>
      <c r="C1023" s="9" t="str">
        <f>VLOOKUP($A1023,referencia!$A$2:$Z$640,8,0)</f>
        <v>Jujuy</v>
      </c>
      <c r="D1023" s="9">
        <f>VLOOKUP($A1023,referencia!$A$2:$Z$640,19,0)</f>
        <v>2020</v>
      </c>
      <c r="E1023" s="9" t="str">
        <f>VLOOKUP($A1023,referencia!$A$2:$Z$640,9,0)</f>
        <v>Gerardo Rubén Morales</v>
      </c>
      <c r="F1023" s="9" t="str">
        <f>VLOOKUP($A1023,referencia!$A$2:$Z$640,12,0)</f>
        <v>Frente Cambia Jujuy</v>
      </c>
      <c r="G1023" s="9" t="str">
        <f>VLOOKUP($A1023,referencia!$A$2:$Z$640,11,0)</f>
        <v>María Inés Zigarán</v>
      </c>
      <c r="H1023" s="9" t="str">
        <f>VLOOKUP($A1023,referencia!$A$2:$Z$640,21,0)</f>
        <v>F</v>
      </c>
      <c r="I1023" s="9">
        <f>VLOOKUP($A1023,referencia!$A$2:$Z$640,22,0)</f>
        <v>1</v>
      </c>
      <c r="J1023" s="9" t="str">
        <f>VLOOKUP($A1023,referencia!$A$2:$Z$640,23,0)</f>
        <v>Ministerio de Ambiente</v>
      </c>
      <c r="K1023" s="9">
        <f>VLOOKUP($A1023,referencia!$A$2:$Z$640,24,0)</f>
        <v>0</v>
      </c>
    </row>
    <row r="1024" spans="1:11" ht="15.75" customHeight="1">
      <c r="A1024" t="s">
        <v>2771</v>
      </c>
      <c r="B1024" s="9">
        <f>VLOOKUP($A1024,referencia!$A$2:$Z$640,7,0)</f>
        <v>10</v>
      </c>
      <c r="C1024" s="9" t="str">
        <f>VLOOKUP($A1024,referencia!$A$2:$Z$640,8,0)</f>
        <v>Jujuy</v>
      </c>
      <c r="D1024" s="9">
        <f>VLOOKUP($A1024,referencia!$A$2:$Z$640,19,0)</f>
        <v>2020</v>
      </c>
      <c r="E1024" s="9" t="str">
        <f>VLOOKUP($A1024,referencia!$A$2:$Z$640,9,0)</f>
        <v>Gerardo Rubén Morales</v>
      </c>
      <c r="F1024" s="9" t="str">
        <f>VLOOKUP($A1024,referencia!$A$2:$Z$640,12,0)</f>
        <v>Frente Cambia Jujuy</v>
      </c>
      <c r="G1024" s="9" t="str">
        <f>VLOOKUP($A1024,referencia!$A$2:$Z$640,11,0)</f>
        <v>Ekel Meyer</v>
      </c>
      <c r="H1024" s="9" t="str">
        <f>VLOOKUP($A1024,referencia!$A$2:$Z$640,21,0)</f>
        <v>M</v>
      </c>
      <c r="I1024" s="9">
        <f>VLOOKUP($A1024,referencia!$A$2:$Z$640,22,0)</f>
        <v>0</v>
      </c>
      <c r="J1024" s="9" t="str">
        <f>VLOOKUP($A1024,referencia!$A$2:$Z$640,23,0)</f>
        <v>Ministerio de Seguridad</v>
      </c>
      <c r="K1024" s="9">
        <f>VLOOKUP($A1024,referencia!$A$2:$Z$640,24,0)</f>
        <v>0</v>
      </c>
    </row>
    <row r="1025" spans="1:11" ht="15.75" customHeight="1">
      <c r="A1025" t="s">
        <v>2772</v>
      </c>
      <c r="B1025" s="9">
        <f>VLOOKUP($A1025,referencia!$A$2:$Z$640,7,0)</f>
        <v>10</v>
      </c>
      <c r="C1025" s="9" t="str">
        <f>VLOOKUP($A1025,referencia!$A$2:$Z$640,8,0)</f>
        <v>Jujuy</v>
      </c>
      <c r="D1025" s="9">
        <f>VLOOKUP($A1025,referencia!$A$2:$Z$640,19,0)</f>
        <v>2020</v>
      </c>
      <c r="E1025" s="9" t="str">
        <f>VLOOKUP($A1025,referencia!$A$2:$Z$640,9,0)</f>
        <v>Gerardo Rubén Morales</v>
      </c>
      <c r="F1025" s="9" t="str">
        <f>VLOOKUP($A1025,referencia!$A$2:$Z$640,12,0)</f>
        <v>Frente Cambia Jujuy</v>
      </c>
      <c r="G1025" s="9" t="str">
        <f>VLOOKUP($A1025,referencia!$A$2:$Z$640,11,0)</f>
        <v>Freddy Morales</v>
      </c>
      <c r="H1025" s="9" t="str">
        <f>VLOOKUP($A1025,referencia!$A$2:$Z$640,21,0)</f>
        <v>M</v>
      </c>
      <c r="I1025" s="9">
        <f>VLOOKUP($A1025,referencia!$A$2:$Z$640,22,0)</f>
        <v>0</v>
      </c>
      <c r="J1025" s="9" t="str">
        <f>VLOOKUP($A1025,referencia!$A$2:$Z$640,23,0)</f>
        <v>Secretaría General de la Gobernación</v>
      </c>
      <c r="K1025" s="9">
        <f>VLOOKUP($A1025,referencia!$A$2:$Z$640,24,0)</f>
        <v>0</v>
      </c>
    </row>
    <row r="1026" spans="1:11" ht="15.75" customHeight="1">
      <c r="A1026" t="s">
        <v>1206</v>
      </c>
      <c r="B1026" s="9">
        <f>VLOOKUP($A1026,referencia!$F$2:$Z$640,2,0)</f>
        <v>11</v>
      </c>
      <c r="C1026" s="9" t="str">
        <f>VLOOKUP($A1026,referencia!$F$2:$Z$640,3,0)</f>
        <v>La Pampa</v>
      </c>
      <c r="D1026" s="9">
        <f>VLOOKUP($A1026,referencia!$F$2:$Z$640,9,0)</f>
        <v>2015</v>
      </c>
      <c r="E1026" s="9" t="str">
        <f>VLOOKUP($A1026,referencia!$F$2:$Z$640,4,0)</f>
        <v>Carlos Verna</v>
      </c>
      <c r="F1026" s="9" t="str">
        <f>VLOOKUP($A1026,referencia!$F$2:$Z$640,7,0)</f>
        <v>Partido Justicialista</v>
      </c>
      <c r="G1026" s="9" t="str">
        <f>VLOOKUP($A1026,referencia!$F$2:$Z$640,6,0)</f>
        <v>Carlos Martín Borthiry</v>
      </c>
      <c r="H1026" s="9" t="str">
        <f>VLOOKUP($A1026,referencia!$F$2:$Z$640,16,0)</f>
        <v>M</v>
      </c>
      <c r="I1026" s="9">
        <f>VLOOKUP($A1026,referencia!$F$2:$Z$640,17,0)</f>
        <v>0</v>
      </c>
      <c r="J1026" s="9" t="str">
        <f>VLOOKUP($A1026,referencia!$F$2:$Z$640,18,0)</f>
        <v>Ministerio de Desarrollo Territorial</v>
      </c>
      <c r="K1026" s="9">
        <f>VLOOKUP($A1026,referencia!$F$2:$Z$640,19,0)</f>
        <v>0</v>
      </c>
    </row>
    <row r="1027" spans="1:11" ht="15.75" customHeight="1">
      <c r="A1027" t="s">
        <v>1200</v>
      </c>
      <c r="B1027" s="9">
        <f>VLOOKUP($A1027,referencia!$F$2:$Z$640,2,0)</f>
        <v>11</v>
      </c>
      <c r="C1027" s="9" t="str">
        <f>VLOOKUP($A1027,referencia!$F$2:$Z$640,3,0)</f>
        <v>La Pampa</v>
      </c>
      <c r="D1027" s="9">
        <f>VLOOKUP($A1027,referencia!$F$2:$Z$640,9,0)</f>
        <v>2015</v>
      </c>
      <c r="E1027" s="9" t="str">
        <f>VLOOKUP($A1027,referencia!$F$2:$Z$640,4,0)</f>
        <v>Carlos Verna</v>
      </c>
      <c r="F1027" s="9" t="str">
        <f>VLOOKUP($A1027,referencia!$F$2:$Z$640,7,0)</f>
        <v>Partido Justicialista</v>
      </c>
      <c r="G1027" s="9" t="str">
        <f>VLOOKUP($A1027,referencia!$F$2:$Z$640,6,0)</f>
        <v>Daniel Pablo Bensusan</v>
      </c>
      <c r="H1027" s="9" t="str">
        <f>VLOOKUP($A1027,referencia!$F$2:$Z$640,16,0)</f>
        <v>M</v>
      </c>
      <c r="I1027" s="9">
        <f>VLOOKUP($A1027,referencia!$F$2:$Z$640,17,0)</f>
        <v>0</v>
      </c>
      <c r="J1027" s="9" t="str">
        <f>VLOOKUP($A1027,referencia!$F$2:$Z$640,18,0)</f>
        <v>Ministerio de Gobierno y Justicia</v>
      </c>
      <c r="K1027" s="9">
        <f>VLOOKUP($A1027,referencia!$F$2:$Z$640,19,0)</f>
        <v>0</v>
      </c>
    </row>
    <row r="1028" spans="1:11" ht="15.75" customHeight="1">
      <c r="A1028" t="s">
        <v>1207</v>
      </c>
      <c r="B1028" s="9">
        <f>VLOOKUP($A1028,referencia!$F$2:$Z$640,2,0)</f>
        <v>11</v>
      </c>
      <c r="C1028" s="9" t="str">
        <f>VLOOKUP($A1028,referencia!$F$2:$Z$640,3,0)</f>
        <v>La Pampa</v>
      </c>
      <c r="D1028" s="9">
        <f>VLOOKUP($A1028,referencia!$F$2:$Z$640,9,0)</f>
        <v>2015</v>
      </c>
      <c r="E1028" s="9" t="str">
        <f>VLOOKUP($A1028,referencia!$F$2:$Z$640,4,0)</f>
        <v>Carlos Verna</v>
      </c>
      <c r="F1028" s="9" t="str">
        <f>VLOOKUP($A1028,referencia!$F$2:$Z$640,7,0)</f>
        <v>Partido Justicialista</v>
      </c>
      <c r="G1028" s="9" t="str">
        <f>VLOOKUP($A1028,referencia!$F$2:$Z$640,6,0)</f>
        <v>Ernesto Osvaldo Franco</v>
      </c>
      <c r="H1028" s="9" t="str">
        <f>VLOOKUP($A1028,referencia!$F$2:$Z$640,16,0)</f>
        <v>M</v>
      </c>
      <c r="I1028" s="9">
        <f>VLOOKUP($A1028,referencia!$F$2:$Z$640,17,0)</f>
        <v>0</v>
      </c>
      <c r="J1028" s="9" t="str">
        <f>VLOOKUP($A1028,referencia!$F$2:$Z$640,18,0)</f>
        <v>Ministerio de Hacienda y Finanzas</v>
      </c>
      <c r="K1028" s="9">
        <f>VLOOKUP($A1028,referencia!$F$2:$Z$640,19,0)</f>
        <v>0</v>
      </c>
    </row>
    <row r="1029" spans="1:11" ht="15.75" customHeight="1">
      <c r="A1029" t="s">
        <v>1202</v>
      </c>
      <c r="B1029" s="9">
        <f>VLOOKUP($A1029,referencia!$F$2:$Z$640,2,0)</f>
        <v>11</v>
      </c>
      <c r="C1029" s="9" t="str">
        <f>VLOOKUP($A1029,referencia!$F$2:$Z$640,3,0)</f>
        <v>La Pampa</v>
      </c>
      <c r="D1029" s="9">
        <f>VLOOKUP($A1029,referencia!$F$2:$Z$640,9,0)</f>
        <v>2015</v>
      </c>
      <c r="E1029" s="9" t="str">
        <f>VLOOKUP($A1029,referencia!$F$2:$Z$640,4,0)</f>
        <v>Carlos Verna</v>
      </c>
      <c r="F1029" s="9" t="str">
        <f>VLOOKUP($A1029,referencia!$F$2:$Z$640,7,0)</f>
        <v>Partido Justicialista</v>
      </c>
      <c r="G1029" s="9" t="str">
        <f>VLOOKUP($A1029,referencia!$F$2:$Z$640,6,0)</f>
        <v>Fernanda Estefanía Alonso</v>
      </c>
      <c r="H1029" s="9" t="str">
        <f>VLOOKUP($A1029,referencia!$F$2:$Z$640,16,0)</f>
        <v>F</v>
      </c>
      <c r="I1029" s="9">
        <f>VLOOKUP($A1029,referencia!$F$2:$Z$640,17,0)</f>
        <v>1</v>
      </c>
      <c r="J1029" s="9" t="str">
        <f>VLOOKUP($A1029,referencia!$F$2:$Z$640,18,0)</f>
        <v>Ministerio de Desarrollo Social</v>
      </c>
      <c r="K1029" s="9">
        <f>VLOOKUP($A1029,referencia!$F$2:$Z$640,19,0)</f>
        <v>0</v>
      </c>
    </row>
    <row r="1030" spans="1:11" ht="15.75" customHeight="1">
      <c r="A1030" t="s">
        <v>1201</v>
      </c>
      <c r="B1030" s="9">
        <f>VLOOKUP($A1030,referencia!$F$2:$Z$640,2,0)</f>
        <v>11</v>
      </c>
      <c r="C1030" s="9" t="str">
        <f>VLOOKUP($A1030,referencia!$F$2:$Z$640,3,0)</f>
        <v>La Pampa</v>
      </c>
      <c r="D1030" s="9">
        <f>VLOOKUP($A1030,referencia!$F$2:$Z$640,9,0)</f>
        <v>2015</v>
      </c>
      <c r="E1030" s="9" t="str">
        <f>VLOOKUP($A1030,referencia!$F$2:$Z$640,4,0)</f>
        <v>Carlos Verna</v>
      </c>
      <c r="F1030" s="9" t="str">
        <f>VLOOKUP($A1030,referencia!$F$2:$Z$640,7,0)</f>
        <v>Partido Justicialista</v>
      </c>
      <c r="G1030" s="9" t="str">
        <f>VLOOKUP($A1030,referencia!$F$2:$Z$640,6,0)</f>
        <v>Juan Carlos Tierno</v>
      </c>
      <c r="H1030" s="9" t="str">
        <f>VLOOKUP($A1030,referencia!$F$2:$Z$640,16,0)</f>
        <v>M</v>
      </c>
      <c r="I1030" s="9">
        <f>VLOOKUP($A1030,referencia!$F$2:$Z$640,17,0)</f>
        <v>0</v>
      </c>
      <c r="J1030" s="9" t="str">
        <f>VLOOKUP($A1030,referencia!$F$2:$Z$640,18,0)</f>
        <v>Ministerio de Seguridad</v>
      </c>
      <c r="K1030" s="9">
        <f>VLOOKUP($A1030,referencia!$F$2:$Z$640,19,0)</f>
        <v>1</v>
      </c>
    </row>
    <row r="1031" spans="1:11" ht="15.75" customHeight="1">
      <c r="A1031" t="s">
        <v>1209</v>
      </c>
      <c r="B1031" s="9">
        <f>VLOOKUP($A1031,referencia!$F$2:$Z$640,2,0)</f>
        <v>11</v>
      </c>
      <c r="C1031" s="9" t="str">
        <f>VLOOKUP($A1031,referencia!$F$2:$Z$640,3,0)</f>
        <v>La Pampa</v>
      </c>
      <c r="D1031" s="9">
        <f>VLOOKUP($A1031,referencia!$F$2:$Z$640,9,0)</f>
        <v>2015</v>
      </c>
      <c r="E1031" s="9" t="str">
        <f>VLOOKUP($A1031,referencia!$F$2:$Z$640,4,0)</f>
        <v>Carlos Verna</v>
      </c>
      <c r="F1031" s="9" t="str">
        <f>VLOOKUP($A1031,referencia!$F$2:$Z$640,7,0)</f>
        <v>Partido Justicialista</v>
      </c>
      <c r="G1031" s="9" t="str">
        <f>VLOOKUP($A1031,referencia!$F$2:$Z$640,6,0)</f>
        <v>Juan Ramón Garay</v>
      </c>
      <c r="H1031" s="9" t="str">
        <f>VLOOKUP($A1031,referencia!$F$2:$Z$640,16,0)</f>
        <v>M</v>
      </c>
      <c r="I1031" s="9">
        <f>VLOOKUP($A1031,referencia!$F$2:$Z$640,17,0)</f>
        <v>0</v>
      </c>
      <c r="J1031" s="9" t="str">
        <f>VLOOKUP($A1031,referencia!$F$2:$Z$640,18,0)</f>
        <v>Secretaría General de la Gobernación</v>
      </c>
      <c r="K1031" s="9">
        <f>VLOOKUP($A1031,referencia!$F$2:$Z$640,19,0)</f>
        <v>0</v>
      </c>
    </row>
    <row r="1032" spans="1:11" ht="15.75" customHeight="1">
      <c r="A1032" t="s">
        <v>1208</v>
      </c>
      <c r="B1032" s="9">
        <f>VLOOKUP($A1032,referencia!$F$2:$Z$640,2,0)</f>
        <v>11</v>
      </c>
      <c r="C1032" s="9" t="str">
        <f>VLOOKUP($A1032,referencia!$F$2:$Z$640,3,0)</f>
        <v>La Pampa</v>
      </c>
      <c r="D1032" s="9">
        <f>VLOOKUP($A1032,referencia!$F$2:$Z$640,9,0)</f>
        <v>2015</v>
      </c>
      <c r="E1032" s="9" t="str">
        <f>VLOOKUP($A1032,referencia!$F$2:$Z$640,4,0)</f>
        <v>Carlos Verna</v>
      </c>
      <c r="F1032" s="9" t="str">
        <f>VLOOKUP($A1032,referencia!$F$2:$Z$640,7,0)</f>
        <v>Partido Justicialista</v>
      </c>
      <c r="G1032" s="9" t="str">
        <f>VLOOKUP($A1032,referencia!$F$2:$Z$640,6,0)</f>
        <v>Julio Néstor Bargero</v>
      </c>
      <c r="H1032" s="9" t="str">
        <f>VLOOKUP($A1032,referencia!$F$2:$Z$640,16,0)</f>
        <v>M</v>
      </c>
      <c r="I1032" s="9">
        <f>VLOOKUP($A1032,referencia!$F$2:$Z$640,17,0)</f>
        <v>0</v>
      </c>
      <c r="J1032" s="9" t="str">
        <f>VLOOKUP($A1032,referencia!$F$2:$Z$640,18,0)</f>
        <v>Ministerio de Obras y Servicios Públicos</v>
      </c>
      <c r="K1032" s="9">
        <f>VLOOKUP($A1032,referencia!$F$2:$Z$640,19,0)</f>
        <v>0</v>
      </c>
    </row>
    <row r="1033" spans="1:11" ht="15.75" customHeight="1">
      <c r="A1033" t="s">
        <v>1204</v>
      </c>
      <c r="B1033" s="9">
        <f>VLOOKUP($A1033,referencia!$F$2:$Z$640,2,0)</f>
        <v>11</v>
      </c>
      <c r="C1033" s="9" t="str">
        <f>VLOOKUP($A1033,referencia!$F$2:$Z$640,3,0)</f>
        <v>La Pampa</v>
      </c>
      <c r="D1033" s="9">
        <f>VLOOKUP($A1033,referencia!$F$2:$Z$640,9,0)</f>
        <v>2015</v>
      </c>
      <c r="E1033" s="9" t="str">
        <f>VLOOKUP($A1033,referencia!$F$2:$Z$640,4,0)</f>
        <v>Carlos Verna</v>
      </c>
      <c r="F1033" s="9" t="str">
        <f>VLOOKUP($A1033,referencia!$F$2:$Z$640,7,0)</f>
        <v>Partido Justicialista</v>
      </c>
      <c r="G1033" s="9" t="str">
        <f>VLOOKUP($A1033,referencia!$F$2:$Z$640,6,0)</f>
        <v>María Cristina Garello</v>
      </c>
      <c r="H1033" s="9" t="str">
        <f>VLOOKUP($A1033,referencia!$F$2:$Z$640,16,0)</f>
        <v>F</v>
      </c>
      <c r="I1033" s="9">
        <f>VLOOKUP($A1033,referencia!$F$2:$Z$640,17,0)</f>
        <v>1</v>
      </c>
      <c r="J1033" s="9" t="str">
        <f>VLOOKUP($A1033,referencia!$F$2:$Z$640,18,0)</f>
        <v>Ministerio de Educación</v>
      </c>
      <c r="K1033" s="9">
        <f>VLOOKUP($A1033,referencia!$F$2:$Z$640,19,0)</f>
        <v>0</v>
      </c>
    </row>
    <row r="1034" spans="1:11" ht="15.75" customHeight="1">
      <c r="A1034" t="s">
        <v>1205</v>
      </c>
      <c r="B1034" s="9">
        <f>VLOOKUP($A1034,referencia!$F$2:$Z$640,2,0)</f>
        <v>11</v>
      </c>
      <c r="C1034" s="9" t="str">
        <f>VLOOKUP($A1034,referencia!$F$2:$Z$640,3,0)</f>
        <v>La Pampa</v>
      </c>
      <c r="D1034" s="9">
        <f>VLOOKUP($A1034,referencia!$F$2:$Z$640,9,0)</f>
        <v>2015</v>
      </c>
      <c r="E1034" s="9" t="str">
        <f>VLOOKUP($A1034,referencia!$F$2:$Z$640,4,0)</f>
        <v>Carlos Verna</v>
      </c>
      <c r="F1034" s="9" t="str">
        <f>VLOOKUP($A1034,referencia!$F$2:$Z$640,7,0)</f>
        <v>Partido Justicialista</v>
      </c>
      <c r="G1034" s="9" t="str">
        <f>VLOOKUP($A1034,referencia!$F$2:$Z$640,6,0)</f>
        <v>Ricardo Horacio Moralejo</v>
      </c>
      <c r="H1034" s="9" t="str">
        <f>VLOOKUP($A1034,referencia!$F$2:$Z$640,16,0)</f>
        <v>M</v>
      </c>
      <c r="I1034" s="9">
        <f>VLOOKUP($A1034,referencia!$F$2:$Z$640,17,0)</f>
        <v>0</v>
      </c>
      <c r="J1034" s="9" t="str">
        <f>VLOOKUP($A1034,referencia!$F$2:$Z$640,18,0)</f>
        <v>Ministerio de Producción</v>
      </c>
      <c r="K1034" s="9">
        <f>VLOOKUP($A1034,referencia!$F$2:$Z$640,19,0)</f>
        <v>0</v>
      </c>
    </row>
    <row r="1035" spans="1:11" ht="15.75" customHeight="1">
      <c r="A1035" t="s">
        <v>1203</v>
      </c>
      <c r="B1035" s="9">
        <f>VLOOKUP($A1035,referencia!$F$2:$Z$640,2,0)</f>
        <v>11</v>
      </c>
      <c r="C1035" s="9" t="str">
        <f>VLOOKUP($A1035,referencia!$F$2:$Z$640,3,0)</f>
        <v>La Pampa</v>
      </c>
      <c r="D1035" s="9">
        <f>VLOOKUP($A1035,referencia!$F$2:$Z$640,9,0)</f>
        <v>2015</v>
      </c>
      <c r="E1035" s="9" t="str">
        <f>VLOOKUP($A1035,referencia!$F$2:$Z$640,4,0)</f>
        <v>Carlos Verna</v>
      </c>
      <c r="F1035" s="9" t="str">
        <f>VLOOKUP($A1035,referencia!$F$2:$Z$640,7,0)</f>
        <v>Partido Justicialista</v>
      </c>
      <c r="G1035" s="9" t="str">
        <f>VLOOKUP($A1035,referencia!$F$2:$Z$640,6,0)</f>
        <v>Rubén Oscar Ojuez</v>
      </c>
      <c r="H1035" s="9" t="str">
        <f>VLOOKUP($A1035,referencia!$F$2:$Z$640,16,0)</f>
        <v>M</v>
      </c>
      <c r="I1035" s="9">
        <f>VLOOKUP($A1035,referencia!$F$2:$Z$640,17,0)</f>
        <v>0</v>
      </c>
      <c r="J1035" s="9" t="str">
        <f>VLOOKUP($A1035,referencia!$F$2:$Z$640,18,0)</f>
        <v>Ministerio de Salud</v>
      </c>
      <c r="K1035" s="9">
        <f>VLOOKUP($A1035,referencia!$F$2:$Z$640,19,0)</f>
        <v>1</v>
      </c>
    </row>
    <row r="1036" spans="1:11" ht="15.75" customHeight="1">
      <c r="A1036" t="s">
        <v>1645</v>
      </c>
      <c r="B1036" s="9">
        <f>VLOOKUP($A1036,referencia!$E$2:$Z$640,3,0)</f>
        <v>11</v>
      </c>
      <c r="C1036" s="9" t="str">
        <f>VLOOKUP($A1036,referencia!$E$2:$Z$640,4,0)</f>
        <v>La Pampa</v>
      </c>
      <c r="D1036" s="9">
        <f>VLOOKUP($A1036,referencia!$E$2:$Z$640,11,0)</f>
        <v>2016</v>
      </c>
      <c r="E1036" s="9" t="str">
        <f>VLOOKUP($A1036,referencia!$E$2:$Z$640,5,0)</f>
        <v>Carlos Verna</v>
      </c>
      <c r="F1036" s="9" t="str">
        <f>VLOOKUP($A1036,referencia!$E$2:$Z$640,8,0)</f>
        <v>Partido Justicialista</v>
      </c>
      <c r="G1036" s="9" t="str">
        <f>VLOOKUP($A1036,referencia!$E$2:$Z$640,7,0)</f>
        <v>Daniel Pablo Bensusan</v>
      </c>
      <c r="H1036" s="9" t="str">
        <f>VLOOKUP($A1036,referencia!$E$2:$Z$640,17,0)</f>
        <v>M</v>
      </c>
      <c r="I1036" s="9">
        <f>VLOOKUP($A1036,referencia!$E$2:$Z$640,18,0)</f>
        <v>0</v>
      </c>
      <c r="J1036" s="9" t="str">
        <f>VLOOKUP($A1036,referencia!$E$2:$Z$640,19,0)</f>
        <v>Ministerio de Gobierno y Justicia</v>
      </c>
      <c r="K1036" s="9">
        <f>VLOOKUP($A1036,referencia!$E$2:$Z$640,20,0)</f>
        <v>0</v>
      </c>
    </row>
    <row r="1037" spans="1:11" ht="15.75" customHeight="1">
      <c r="A1037" t="s">
        <v>1646</v>
      </c>
      <c r="B1037" s="9">
        <f>VLOOKUP($A1037,referencia!$E$2:$Z$640,3,0)</f>
        <v>11</v>
      </c>
      <c r="C1037" s="9" t="str">
        <f>VLOOKUP($A1037,referencia!$E$2:$Z$640,4,0)</f>
        <v>La Pampa</v>
      </c>
      <c r="D1037" s="9">
        <f>VLOOKUP($A1037,referencia!$E$2:$Z$640,11,0)</f>
        <v>2016</v>
      </c>
      <c r="E1037" s="9" t="str">
        <f>VLOOKUP($A1037,referencia!$E$2:$Z$640,5,0)</f>
        <v>Carlos Verna</v>
      </c>
      <c r="F1037" s="9" t="str">
        <f>VLOOKUP($A1037,referencia!$E$2:$Z$640,8,0)</f>
        <v>Partido Justicialista</v>
      </c>
      <c r="G1037" s="9" t="str">
        <f>VLOOKUP($A1037,referencia!$E$2:$Z$640,7,0)</f>
        <v>Juan Carlos Tierno</v>
      </c>
      <c r="H1037" s="9" t="str">
        <f>VLOOKUP($A1037,referencia!$E$2:$Z$640,17,0)</f>
        <v>M</v>
      </c>
      <c r="I1037" s="9">
        <f>VLOOKUP($A1037,referencia!$E$2:$Z$640,18,0)</f>
        <v>0</v>
      </c>
      <c r="J1037" s="9" t="str">
        <f>VLOOKUP($A1037,referencia!$E$2:$Z$640,19,0)</f>
        <v>Ministerio de Seguridad</v>
      </c>
      <c r="K1037" s="9">
        <f>VLOOKUP($A1037,referencia!$E$2:$Z$640,20,0)</f>
        <v>1</v>
      </c>
    </row>
    <row r="1038" spans="1:11" ht="15.75" customHeight="1">
      <c r="A1038" t="s">
        <v>1647</v>
      </c>
      <c r="B1038" s="9">
        <f>VLOOKUP($A1038,referencia!$E$2:$Z$640,3,0)</f>
        <v>11</v>
      </c>
      <c r="C1038" s="9" t="str">
        <f>VLOOKUP($A1038,referencia!$E$2:$Z$640,4,0)</f>
        <v>La Pampa</v>
      </c>
      <c r="D1038" s="9">
        <f>VLOOKUP($A1038,referencia!$E$2:$Z$640,11,0)</f>
        <v>2016</v>
      </c>
      <c r="E1038" s="9" t="str">
        <f>VLOOKUP($A1038,referencia!$E$2:$Z$640,5,0)</f>
        <v>Carlos Verna</v>
      </c>
      <c r="F1038" s="9" t="str">
        <f>VLOOKUP($A1038,referencia!$E$2:$Z$640,8,0)</f>
        <v>Partido Justicialista</v>
      </c>
      <c r="G1038" s="9" t="str">
        <f>VLOOKUP($A1038,referencia!$E$2:$Z$640,7,0)</f>
        <v>Fernanda Estefanía Alonso</v>
      </c>
      <c r="H1038" s="9" t="str">
        <f>VLOOKUP($A1038,referencia!$E$2:$Z$640,17,0)</f>
        <v>F</v>
      </c>
      <c r="I1038" s="9">
        <f>VLOOKUP($A1038,referencia!$E$2:$Z$640,18,0)</f>
        <v>1</v>
      </c>
      <c r="J1038" s="9" t="str">
        <f>VLOOKUP($A1038,referencia!$E$2:$Z$640,19,0)</f>
        <v>Ministerio de Desarrollo Social</v>
      </c>
      <c r="K1038" s="9">
        <f>VLOOKUP($A1038,referencia!$E$2:$Z$640,20,0)</f>
        <v>0</v>
      </c>
    </row>
    <row r="1039" spans="1:11" ht="15.75" customHeight="1">
      <c r="A1039" t="s">
        <v>1648</v>
      </c>
      <c r="B1039" s="9">
        <f>VLOOKUP($A1039,referencia!$E$2:$Z$640,3,0)</f>
        <v>11</v>
      </c>
      <c r="C1039" s="9" t="str">
        <f>VLOOKUP($A1039,referencia!$E$2:$Z$640,4,0)</f>
        <v>La Pampa</v>
      </c>
      <c r="D1039" s="9">
        <f>VLOOKUP($A1039,referencia!$E$2:$Z$640,11,0)</f>
        <v>2016</v>
      </c>
      <c r="E1039" s="9" t="str">
        <f>VLOOKUP($A1039,referencia!$E$2:$Z$640,5,0)</f>
        <v>Carlos Verna</v>
      </c>
      <c r="F1039" s="9" t="str">
        <f>VLOOKUP($A1039,referencia!$E$2:$Z$640,8,0)</f>
        <v>Partido Justicialista</v>
      </c>
      <c r="G1039" s="9" t="str">
        <f>VLOOKUP($A1039,referencia!$E$2:$Z$640,7,0)</f>
        <v>Rubén Oscar Ojuez</v>
      </c>
      <c r="H1039" s="9" t="str">
        <f>VLOOKUP($A1039,referencia!$E$2:$Z$640,17,0)</f>
        <v>M</v>
      </c>
      <c r="I1039" s="9">
        <f>VLOOKUP($A1039,referencia!$E$2:$Z$640,18,0)</f>
        <v>0</v>
      </c>
      <c r="J1039" s="9" t="str">
        <f>VLOOKUP($A1039,referencia!$E$2:$Z$640,19,0)</f>
        <v>Ministerio de Salud</v>
      </c>
      <c r="K1039" s="9">
        <f>VLOOKUP($A1039,referencia!$E$2:$Z$640,20,0)</f>
        <v>1</v>
      </c>
    </row>
    <row r="1040" spans="1:11" ht="15.75" customHeight="1">
      <c r="A1040" t="s">
        <v>1649</v>
      </c>
      <c r="B1040" s="9">
        <f>VLOOKUP($A1040,referencia!$E$2:$Z$640,3,0)</f>
        <v>11</v>
      </c>
      <c r="C1040" s="9" t="str">
        <f>VLOOKUP($A1040,referencia!$E$2:$Z$640,4,0)</f>
        <v>La Pampa</v>
      </c>
      <c r="D1040" s="9">
        <f>VLOOKUP($A1040,referencia!$E$2:$Z$640,11,0)</f>
        <v>2016</v>
      </c>
      <c r="E1040" s="9" t="str">
        <f>VLOOKUP($A1040,referencia!$E$2:$Z$640,5,0)</f>
        <v>Carlos Verna</v>
      </c>
      <c r="F1040" s="9" t="str">
        <f>VLOOKUP($A1040,referencia!$E$2:$Z$640,8,0)</f>
        <v>Partido Justicialista</v>
      </c>
      <c r="G1040" s="9" t="str">
        <f>VLOOKUP($A1040,referencia!$E$2:$Z$640,7,0)</f>
        <v>María Cristina Garello</v>
      </c>
      <c r="H1040" s="9" t="str">
        <f>VLOOKUP($A1040,referencia!$E$2:$Z$640,17,0)</f>
        <v>F</v>
      </c>
      <c r="I1040" s="9">
        <f>VLOOKUP($A1040,referencia!$E$2:$Z$640,18,0)</f>
        <v>1</v>
      </c>
      <c r="J1040" s="9" t="str">
        <f>VLOOKUP($A1040,referencia!$E$2:$Z$640,19,0)</f>
        <v>Ministerio de Educación</v>
      </c>
      <c r="K1040" s="9">
        <f>VLOOKUP($A1040,referencia!$E$2:$Z$640,20,0)</f>
        <v>0</v>
      </c>
    </row>
    <row r="1041" spans="1:11" ht="15.75" customHeight="1">
      <c r="A1041" t="s">
        <v>1650</v>
      </c>
      <c r="B1041" s="9">
        <f>VLOOKUP($A1041,referencia!$E$2:$Z$640,3,0)</f>
        <v>11</v>
      </c>
      <c r="C1041" s="9" t="str">
        <f>VLOOKUP($A1041,referencia!$E$2:$Z$640,4,0)</f>
        <v>La Pampa</v>
      </c>
      <c r="D1041" s="9">
        <f>VLOOKUP($A1041,referencia!$E$2:$Z$640,11,0)</f>
        <v>2016</v>
      </c>
      <c r="E1041" s="9" t="str">
        <f>VLOOKUP($A1041,referencia!$E$2:$Z$640,5,0)</f>
        <v>Carlos Verna</v>
      </c>
      <c r="F1041" s="9" t="str">
        <f>VLOOKUP($A1041,referencia!$E$2:$Z$640,8,0)</f>
        <v>Partido Justicialista</v>
      </c>
      <c r="G1041" s="9" t="str">
        <f>VLOOKUP($A1041,referencia!$E$2:$Z$640,7,0)</f>
        <v>Ricardo Horacio Moralejo</v>
      </c>
      <c r="H1041" s="9" t="str">
        <f>VLOOKUP($A1041,referencia!$E$2:$Z$640,17,0)</f>
        <v>M</v>
      </c>
      <c r="I1041" s="9">
        <f>VLOOKUP($A1041,referencia!$E$2:$Z$640,18,0)</f>
        <v>0</v>
      </c>
      <c r="J1041" s="9" t="str">
        <f>VLOOKUP($A1041,referencia!$E$2:$Z$640,19,0)</f>
        <v>Ministerio de Producción</v>
      </c>
      <c r="K1041" s="9">
        <f>VLOOKUP($A1041,referencia!$E$2:$Z$640,20,0)</f>
        <v>0</v>
      </c>
    </row>
    <row r="1042" spans="1:11" ht="15.75" customHeight="1">
      <c r="A1042" t="s">
        <v>1651</v>
      </c>
      <c r="B1042" s="9">
        <f>VLOOKUP($A1042,referencia!$E$2:$Z$640,3,0)</f>
        <v>11</v>
      </c>
      <c r="C1042" s="9" t="str">
        <f>VLOOKUP($A1042,referencia!$E$2:$Z$640,4,0)</f>
        <v>La Pampa</v>
      </c>
      <c r="D1042" s="9">
        <f>VLOOKUP($A1042,referencia!$E$2:$Z$640,11,0)</f>
        <v>2016</v>
      </c>
      <c r="E1042" s="9" t="str">
        <f>VLOOKUP($A1042,referencia!$E$2:$Z$640,5,0)</f>
        <v>Carlos Verna</v>
      </c>
      <c r="F1042" s="9" t="str">
        <f>VLOOKUP($A1042,referencia!$E$2:$Z$640,8,0)</f>
        <v>Partido Justicialista</v>
      </c>
      <c r="G1042" s="9" t="str">
        <f>VLOOKUP($A1042,referencia!$E$2:$Z$640,7,0)</f>
        <v>Carlos Martín Borthiry</v>
      </c>
      <c r="H1042" s="9" t="str">
        <f>VLOOKUP($A1042,referencia!$E$2:$Z$640,17,0)</f>
        <v>M</v>
      </c>
      <c r="I1042" s="9">
        <f>VLOOKUP($A1042,referencia!$E$2:$Z$640,18,0)</f>
        <v>0</v>
      </c>
      <c r="J1042" s="9" t="str">
        <f>VLOOKUP($A1042,referencia!$E$2:$Z$640,19,0)</f>
        <v>Ministerio de Desarrollo Territorial</v>
      </c>
      <c r="K1042" s="9">
        <f>VLOOKUP($A1042,referencia!$E$2:$Z$640,20,0)</f>
        <v>0</v>
      </c>
    </row>
    <row r="1043" spans="1:11" ht="15.75" customHeight="1">
      <c r="A1043" t="s">
        <v>1652</v>
      </c>
      <c r="B1043" s="9">
        <f>VLOOKUP($A1043,referencia!$E$2:$Z$640,3,0)</f>
        <v>11</v>
      </c>
      <c r="C1043" s="9" t="str">
        <f>VLOOKUP($A1043,referencia!$E$2:$Z$640,4,0)</f>
        <v>La Pampa</v>
      </c>
      <c r="D1043" s="9">
        <f>VLOOKUP($A1043,referencia!$E$2:$Z$640,11,0)</f>
        <v>2016</v>
      </c>
      <c r="E1043" s="9" t="str">
        <f>VLOOKUP($A1043,referencia!$E$2:$Z$640,5,0)</f>
        <v>Carlos Verna</v>
      </c>
      <c r="F1043" s="9" t="str">
        <f>VLOOKUP($A1043,referencia!$E$2:$Z$640,8,0)</f>
        <v>Partido Justicialista</v>
      </c>
      <c r="G1043" s="9" t="str">
        <f>VLOOKUP($A1043,referencia!$E$2:$Z$640,7,0)</f>
        <v>Ernesto Osvaldo Franco</v>
      </c>
      <c r="H1043" s="9" t="str">
        <f>VLOOKUP($A1043,referencia!$E$2:$Z$640,17,0)</f>
        <v>M</v>
      </c>
      <c r="I1043" s="9">
        <f>VLOOKUP($A1043,referencia!$E$2:$Z$640,18,0)</f>
        <v>0</v>
      </c>
      <c r="J1043" s="9" t="str">
        <f>VLOOKUP($A1043,referencia!$E$2:$Z$640,19,0)</f>
        <v>Ministerio de Hacienda y Finanzas</v>
      </c>
      <c r="K1043" s="9">
        <f>VLOOKUP($A1043,referencia!$E$2:$Z$640,20,0)</f>
        <v>0</v>
      </c>
    </row>
    <row r="1044" spans="1:11" ht="15.75" customHeight="1">
      <c r="A1044" t="s">
        <v>1653</v>
      </c>
      <c r="B1044" s="9">
        <f>VLOOKUP($A1044,referencia!$E$2:$Z$640,3,0)</f>
        <v>11</v>
      </c>
      <c r="C1044" s="9" t="str">
        <f>VLOOKUP($A1044,referencia!$E$2:$Z$640,4,0)</f>
        <v>La Pampa</v>
      </c>
      <c r="D1044" s="9">
        <f>VLOOKUP($A1044,referencia!$E$2:$Z$640,11,0)</f>
        <v>2016</v>
      </c>
      <c r="E1044" s="9" t="str">
        <f>VLOOKUP($A1044,referencia!$E$2:$Z$640,5,0)</f>
        <v>Carlos Verna</v>
      </c>
      <c r="F1044" s="9" t="str">
        <f>VLOOKUP($A1044,referencia!$E$2:$Z$640,8,0)</f>
        <v>Partido Justicialista</v>
      </c>
      <c r="G1044" s="9" t="str">
        <f>VLOOKUP($A1044,referencia!$E$2:$Z$640,7,0)</f>
        <v>Julio Néstor Bargero</v>
      </c>
      <c r="H1044" s="9" t="str">
        <f>VLOOKUP($A1044,referencia!$E$2:$Z$640,17,0)</f>
        <v>M</v>
      </c>
      <c r="I1044" s="9">
        <f>VLOOKUP($A1044,referencia!$E$2:$Z$640,18,0)</f>
        <v>0</v>
      </c>
      <c r="J1044" s="9" t="str">
        <f>VLOOKUP($A1044,referencia!$E$2:$Z$640,19,0)</f>
        <v>Ministerio de Obras y Servicios Públicos</v>
      </c>
      <c r="K1044" s="9">
        <f>VLOOKUP($A1044,referencia!$E$2:$Z$640,20,0)</f>
        <v>0</v>
      </c>
    </row>
    <row r="1045" spans="1:11" ht="15.75" customHeight="1">
      <c r="A1045" t="s">
        <v>1654</v>
      </c>
      <c r="B1045" s="9">
        <f>VLOOKUP($A1045,referencia!$E$2:$Z$640,3,0)</f>
        <v>11</v>
      </c>
      <c r="C1045" s="9" t="str">
        <f>VLOOKUP($A1045,referencia!$E$2:$Z$640,4,0)</f>
        <v>La Pampa</v>
      </c>
      <c r="D1045" s="9">
        <f>VLOOKUP($A1045,referencia!$E$2:$Z$640,11,0)</f>
        <v>2016</v>
      </c>
      <c r="E1045" s="9" t="str">
        <f>VLOOKUP($A1045,referencia!$E$2:$Z$640,5,0)</f>
        <v>Carlos Verna</v>
      </c>
      <c r="F1045" s="9" t="str">
        <f>VLOOKUP($A1045,referencia!$E$2:$Z$640,8,0)</f>
        <v>Partido Justicialista</v>
      </c>
      <c r="G1045" s="9" t="str">
        <f>VLOOKUP($A1045,referencia!$E$2:$Z$640,7,0)</f>
        <v>Juan Ramón Garay</v>
      </c>
      <c r="H1045" s="9" t="str">
        <f>VLOOKUP($A1045,referencia!$E$2:$Z$640,17,0)</f>
        <v>M</v>
      </c>
      <c r="I1045" s="9">
        <f>VLOOKUP($A1045,referencia!$E$2:$Z$640,18,0)</f>
        <v>0</v>
      </c>
      <c r="J1045" s="9" t="str">
        <f>VLOOKUP($A1045,referencia!$E$2:$Z$640,19,0)</f>
        <v>Secretaría General de la Gobernación</v>
      </c>
      <c r="K1045" s="9">
        <f>VLOOKUP($A1045,referencia!$E$2:$Z$640,20,0)</f>
        <v>0</v>
      </c>
    </row>
    <row r="1046" spans="1:11" ht="15.75" customHeight="1">
      <c r="A1046" t="s">
        <v>1924</v>
      </c>
      <c r="B1046" s="9">
        <f>VLOOKUP($A1046,referencia!$D$2:$Z$640,4,0)</f>
        <v>11</v>
      </c>
      <c r="C1046" s="9" t="str">
        <f>VLOOKUP($A1046,referencia!$D$2:$Z$640,5,0)</f>
        <v>La Pampa</v>
      </c>
      <c r="D1046" s="9">
        <f>VLOOKUP($A1046,referencia!$D$2:$Z$640,13,0)</f>
        <v>2017</v>
      </c>
      <c r="E1046" s="9" t="str">
        <f>VLOOKUP($A1046,referencia!$D$2:$Z$640,6,0)</f>
        <v>Carlos Verna</v>
      </c>
      <c r="F1046" s="9" t="str">
        <f>VLOOKUP($A1046,referencia!$D$2:$Z$640,9,0)</f>
        <v>Partido Justicialista</v>
      </c>
      <c r="G1046" s="9" t="str">
        <f>VLOOKUP($A1046,referencia!$D$2:$Z$640,8,0)</f>
        <v>Daniel Pablo Bensusan</v>
      </c>
      <c r="H1046" s="9" t="str">
        <f>VLOOKUP($A1046,referencia!$D$2:$Z$640,18,0)</f>
        <v>M</v>
      </c>
      <c r="I1046" s="9">
        <f>VLOOKUP($A1046,referencia!$D$2:$Z$640,19,0)</f>
        <v>0</v>
      </c>
      <c r="J1046" s="9" t="str">
        <f>VLOOKUP($A1046,referencia!$D$2:$Z$640,20,0)</f>
        <v>Ministerio de Gobierno y Justicia</v>
      </c>
      <c r="K1046" s="9">
        <f>VLOOKUP($A1046,referencia!$D$2:$Z$640,21,0)</f>
        <v>0</v>
      </c>
    </row>
    <row r="1047" spans="1:11" ht="15.75" customHeight="1">
      <c r="A1047" t="s">
        <v>1925</v>
      </c>
      <c r="B1047" s="9">
        <f>VLOOKUP($A1047,referencia!$D$2:$Z$640,4,0)</f>
        <v>11</v>
      </c>
      <c r="C1047" s="9" t="str">
        <f>VLOOKUP($A1047,referencia!$D$2:$Z$640,5,0)</f>
        <v>La Pampa</v>
      </c>
      <c r="D1047" s="9">
        <f>VLOOKUP($A1047,referencia!$D$2:$Z$640,13,0)</f>
        <v>2017</v>
      </c>
      <c r="E1047" s="9" t="str">
        <f>VLOOKUP($A1047,referencia!$D$2:$Z$640,6,0)</f>
        <v>Carlos Verna</v>
      </c>
      <c r="F1047" s="9" t="str">
        <f>VLOOKUP($A1047,referencia!$D$2:$Z$640,9,0)</f>
        <v>Partido Justicialista</v>
      </c>
      <c r="G1047" s="9" t="str">
        <f>VLOOKUP($A1047,referencia!$D$2:$Z$640,8,0)</f>
        <v>Juan Carlos Tierno</v>
      </c>
      <c r="H1047" s="9" t="str">
        <f>VLOOKUP($A1047,referencia!$D$2:$Z$640,18,0)</f>
        <v>M</v>
      </c>
      <c r="I1047" s="9">
        <f>VLOOKUP($A1047,referencia!$D$2:$Z$640,19,0)</f>
        <v>0</v>
      </c>
      <c r="J1047" s="9" t="str">
        <f>VLOOKUP($A1047,referencia!$D$2:$Z$640,20,0)</f>
        <v>Ministerio de Seguridad</v>
      </c>
      <c r="K1047" s="9">
        <f>VLOOKUP($A1047,referencia!$D$2:$Z$640,21,0)</f>
        <v>1</v>
      </c>
    </row>
    <row r="1048" spans="1:11" ht="15.75" customHeight="1">
      <c r="A1048" t="s">
        <v>1926</v>
      </c>
      <c r="B1048" s="9">
        <f>VLOOKUP($A1048,referencia!$D$2:$Z$640,4,0)</f>
        <v>11</v>
      </c>
      <c r="C1048" s="9" t="str">
        <f>VLOOKUP($A1048,referencia!$D$2:$Z$640,5,0)</f>
        <v>La Pampa</v>
      </c>
      <c r="D1048" s="9">
        <f>VLOOKUP($A1048,referencia!$D$2:$Z$640,13,0)</f>
        <v>2017</v>
      </c>
      <c r="E1048" s="9" t="str">
        <f>VLOOKUP($A1048,referencia!$D$2:$Z$640,6,0)</f>
        <v>Carlos Verna</v>
      </c>
      <c r="F1048" s="9" t="str">
        <f>VLOOKUP($A1048,referencia!$D$2:$Z$640,9,0)</f>
        <v>Partido Justicialista</v>
      </c>
      <c r="G1048" s="9" t="str">
        <f>VLOOKUP($A1048,referencia!$D$2:$Z$640,8,0)</f>
        <v>Fernanda Estefanía Alonso</v>
      </c>
      <c r="H1048" s="9" t="str">
        <f>VLOOKUP($A1048,referencia!$D$2:$Z$640,18,0)</f>
        <v>F</v>
      </c>
      <c r="I1048" s="9">
        <f>VLOOKUP($A1048,referencia!$D$2:$Z$640,19,0)</f>
        <v>1</v>
      </c>
      <c r="J1048" s="9" t="str">
        <f>VLOOKUP($A1048,referencia!$D$2:$Z$640,20,0)</f>
        <v>Ministerio de Desarrollo Social</v>
      </c>
      <c r="K1048" s="9">
        <f>VLOOKUP($A1048,referencia!$D$2:$Z$640,21,0)</f>
        <v>0</v>
      </c>
    </row>
    <row r="1049" spans="1:11" ht="15.75" customHeight="1">
      <c r="A1049" t="s">
        <v>1927</v>
      </c>
      <c r="B1049" s="9">
        <f>VLOOKUP($A1049,referencia!$D$2:$Z$640,4,0)</f>
        <v>11</v>
      </c>
      <c r="C1049" s="9" t="str">
        <f>VLOOKUP($A1049,referencia!$D$2:$Z$640,5,0)</f>
        <v>La Pampa</v>
      </c>
      <c r="D1049" s="9">
        <f>VLOOKUP($A1049,referencia!$D$2:$Z$640,13,0)</f>
        <v>2017</v>
      </c>
      <c r="E1049" s="9" t="str">
        <f>VLOOKUP($A1049,referencia!$D$2:$Z$640,6,0)</f>
        <v>Carlos Verna</v>
      </c>
      <c r="F1049" s="9" t="str">
        <f>VLOOKUP($A1049,referencia!$D$2:$Z$640,9,0)</f>
        <v>Partido Justicialista</v>
      </c>
      <c r="G1049" s="9" t="str">
        <f>VLOOKUP($A1049,referencia!$D$2:$Z$640,8,0)</f>
        <v>Rubén Oscar Ojuez</v>
      </c>
      <c r="H1049" s="9" t="str">
        <f>VLOOKUP($A1049,referencia!$D$2:$Z$640,18,0)</f>
        <v>M</v>
      </c>
      <c r="I1049" s="9">
        <f>VLOOKUP($A1049,referencia!$D$2:$Z$640,19,0)</f>
        <v>0</v>
      </c>
      <c r="J1049" s="9" t="str">
        <f>VLOOKUP($A1049,referencia!$D$2:$Z$640,20,0)</f>
        <v>Ministerio de Salud</v>
      </c>
      <c r="K1049" s="9">
        <f>VLOOKUP($A1049,referencia!$D$2:$Z$640,21,0)</f>
        <v>1</v>
      </c>
    </row>
    <row r="1050" spans="1:11" ht="15.75" customHeight="1">
      <c r="A1050" t="s">
        <v>1928</v>
      </c>
      <c r="B1050" s="9">
        <f>VLOOKUP($A1050,referencia!$D$2:$Z$640,4,0)</f>
        <v>11</v>
      </c>
      <c r="C1050" s="9" t="str">
        <f>VLOOKUP($A1050,referencia!$D$2:$Z$640,5,0)</f>
        <v>La Pampa</v>
      </c>
      <c r="D1050" s="9">
        <f>VLOOKUP($A1050,referencia!$D$2:$Z$640,13,0)</f>
        <v>2017</v>
      </c>
      <c r="E1050" s="9" t="str">
        <f>VLOOKUP($A1050,referencia!$D$2:$Z$640,6,0)</f>
        <v>Carlos Verna</v>
      </c>
      <c r="F1050" s="9" t="str">
        <f>VLOOKUP($A1050,referencia!$D$2:$Z$640,9,0)</f>
        <v>Partido Justicialista</v>
      </c>
      <c r="G1050" s="9" t="str">
        <f>VLOOKUP($A1050,referencia!$D$2:$Z$640,8,0)</f>
        <v>María Cristina Garello</v>
      </c>
      <c r="H1050" s="9" t="str">
        <f>VLOOKUP($A1050,referencia!$D$2:$Z$640,18,0)</f>
        <v>F</v>
      </c>
      <c r="I1050" s="9">
        <f>VLOOKUP($A1050,referencia!$D$2:$Z$640,19,0)</f>
        <v>1</v>
      </c>
      <c r="J1050" s="9" t="str">
        <f>VLOOKUP($A1050,referencia!$D$2:$Z$640,20,0)</f>
        <v>Ministerio de Educación</v>
      </c>
      <c r="K1050" s="9">
        <f>VLOOKUP($A1050,referencia!$D$2:$Z$640,21,0)</f>
        <v>0</v>
      </c>
    </row>
    <row r="1051" spans="1:11" ht="15.75" customHeight="1">
      <c r="A1051" t="s">
        <v>1929</v>
      </c>
      <c r="B1051" s="9">
        <f>VLOOKUP($A1051,referencia!$D$2:$Z$640,4,0)</f>
        <v>11</v>
      </c>
      <c r="C1051" s="9" t="str">
        <f>VLOOKUP($A1051,referencia!$D$2:$Z$640,5,0)</f>
        <v>La Pampa</v>
      </c>
      <c r="D1051" s="9">
        <f>VLOOKUP($A1051,referencia!$D$2:$Z$640,13,0)</f>
        <v>2017</v>
      </c>
      <c r="E1051" s="9" t="str">
        <f>VLOOKUP($A1051,referencia!$D$2:$Z$640,6,0)</f>
        <v>Carlos Verna</v>
      </c>
      <c r="F1051" s="9" t="str">
        <f>VLOOKUP($A1051,referencia!$D$2:$Z$640,9,0)</f>
        <v>Partido Justicialista</v>
      </c>
      <c r="G1051" s="9" t="str">
        <f>VLOOKUP($A1051,referencia!$D$2:$Z$640,8,0)</f>
        <v>Ricardo Horacio Moralejo</v>
      </c>
      <c r="H1051" s="9" t="str">
        <f>VLOOKUP($A1051,referencia!$D$2:$Z$640,18,0)</f>
        <v>M</v>
      </c>
      <c r="I1051" s="9">
        <f>VLOOKUP($A1051,referencia!$D$2:$Z$640,19,0)</f>
        <v>0</v>
      </c>
      <c r="J1051" s="9" t="str">
        <f>VLOOKUP($A1051,referencia!$D$2:$Z$640,20,0)</f>
        <v>Ministerio de Producción</v>
      </c>
      <c r="K1051" s="9">
        <f>VLOOKUP($A1051,referencia!$D$2:$Z$640,21,0)</f>
        <v>0</v>
      </c>
    </row>
    <row r="1052" spans="1:11" ht="15.75" customHeight="1">
      <c r="A1052" t="s">
        <v>1930</v>
      </c>
      <c r="B1052" s="9">
        <f>VLOOKUP($A1052,referencia!$D$2:$Z$640,4,0)</f>
        <v>11</v>
      </c>
      <c r="C1052" s="9" t="str">
        <f>VLOOKUP($A1052,referencia!$D$2:$Z$640,5,0)</f>
        <v>La Pampa</v>
      </c>
      <c r="D1052" s="9">
        <f>VLOOKUP($A1052,referencia!$D$2:$Z$640,13,0)</f>
        <v>2017</v>
      </c>
      <c r="E1052" s="9" t="str">
        <f>VLOOKUP($A1052,referencia!$D$2:$Z$640,6,0)</f>
        <v>Carlos Verna</v>
      </c>
      <c r="F1052" s="9" t="str">
        <f>VLOOKUP($A1052,referencia!$D$2:$Z$640,9,0)</f>
        <v>Partido Justicialista</v>
      </c>
      <c r="G1052" s="9" t="str">
        <f>VLOOKUP($A1052,referencia!$D$2:$Z$640,8,0)</f>
        <v>Carlos Martín Borthiry</v>
      </c>
      <c r="H1052" s="9" t="str">
        <f>VLOOKUP($A1052,referencia!$D$2:$Z$640,18,0)</f>
        <v>M</v>
      </c>
      <c r="I1052" s="9">
        <f>VLOOKUP($A1052,referencia!$D$2:$Z$640,19,0)</f>
        <v>0</v>
      </c>
      <c r="J1052" s="9" t="str">
        <f>VLOOKUP($A1052,referencia!$D$2:$Z$640,20,0)</f>
        <v>Ministerio de Desarrollo Territorial</v>
      </c>
      <c r="K1052" s="9">
        <f>VLOOKUP($A1052,referencia!$D$2:$Z$640,21,0)</f>
        <v>0</v>
      </c>
    </row>
    <row r="1053" spans="1:11" ht="15.75" customHeight="1">
      <c r="A1053" t="s">
        <v>1931</v>
      </c>
      <c r="B1053" s="9">
        <f>VLOOKUP($A1053,referencia!$D$2:$Z$640,4,0)</f>
        <v>11</v>
      </c>
      <c r="C1053" s="9" t="str">
        <f>VLOOKUP($A1053,referencia!$D$2:$Z$640,5,0)</f>
        <v>La Pampa</v>
      </c>
      <c r="D1053" s="9">
        <f>VLOOKUP($A1053,referencia!$D$2:$Z$640,13,0)</f>
        <v>2017</v>
      </c>
      <c r="E1053" s="9" t="str">
        <f>VLOOKUP($A1053,referencia!$D$2:$Z$640,6,0)</f>
        <v>Carlos Verna</v>
      </c>
      <c r="F1053" s="9" t="str">
        <f>VLOOKUP($A1053,referencia!$D$2:$Z$640,9,0)</f>
        <v>Partido Justicialista</v>
      </c>
      <c r="G1053" s="9" t="str">
        <f>VLOOKUP($A1053,referencia!$D$2:$Z$640,8,0)</f>
        <v>Ernesto Osvaldo Franco</v>
      </c>
      <c r="H1053" s="9" t="str">
        <f>VLOOKUP($A1053,referencia!$D$2:$Z$640,18,0)</f>
        <v>M</v>
      </c>
      <c r="I1053" s="9">
        <f>VLOOKUP($A1053,referencia!$D$2:$Z$640,19,0)</f>
        <v>0</v>
      </c>
      <c r="J1053" s="9" t="str">
        <f>VLOOKUP($A1053,referencia!$D$2:$Z$640,20,0)</f>
        <v>Ministerio de Hacienda y Finanzas</v>
      </c>
      <c r="K1053" s="9">
        <f>VLOOKUP($A1053,referencia!$D$2:$Z$640,21,0)</f>
        <v>0</v>
      </c>
    </row>
    <row r="1054" spans="1:11" ht="15.75" customHeight="1">
      <c r="A1054" t="s">
        <v>1932</v>
      </c>
      <c r="B1054" s="9">
        <f>VLOOKUP($A1054,referencia!$D$2:$Z$640,4,0)</f>
        <v>11</v>
      </c>
      <c r="C1054" s="9" t="str">
        <f>VLOOKUP($A1054,referencia!$D$2:$Z$640,5,0)</f>
        <v>La Pampa</v>
      </c>
      <c r="D1054" s="9">
        <f>VLOOKUP($A1054,referencia!$D$2:$Z$640,13,0)</f>
        <v>2017</v>
      </c>
      <c r="E1054" s="9" t="str">
        <f>VLOOKUP($A1054,referencia!$D$2:$Z$640,6,0)</f>
        <v>Carlos Verna</v>
      </c>
      <c r="F1054" s="9" t="str">
        <f>VLOOKUP($A1054,referencia!$D$2:$Z$640,9,0)</f>
        <v>Partido Justicialista</v>
      </c>
      <c r="G1054" s="9" t="str">
        <f>VLOOKUP($A1054,referencia!$D$2:$Z$640,8,0)</f>
        <v>Julio Néstor Bargero</v>
      </c>
      <c r="H1054" s="9" t="str">
        <f>VLOOKUP($A1054,referencia!$D$2:$Z$640,18,0)</f>
        <v>M</v>
      </c>
      <c r="I1054" s="9">
        <f>VLOOKUP($A1054,referencia!$D$2:$Z$640,19,0)</f>
        <v>0</v>
      </c>
      <c r="J1054" s="9" t="str">
        <f>VLOOKUP($A1054,referencia!$D$2:$Z$640,20,0)</f>
        <v>Ministerio de Obras y Servicios Públicos</v>
      </c>
      <c r="K1054" s="9">
        <f>VLOOKUP($A1054,referencia!$D$2:$Z$640,21,0)</f>
        <v>0</v>
      </c>
    </row>
    <row r="1055" spans="1:11" ht="15.75" customHeight="1">
      <c r="A1055" t="s">
        <v>1933</v>
      </c>
      <c r="B1055" s="9">
        <f>VLOOKUP($A1055,referencia!$D$2:$Z$640,4,0)</f>
        <v>11</v>
      </c>
      <c r="C1055" s="9" t="str">
        <f>VLOOKUP($A1055,referencia!$D$2:$Z$640,5,0)</f>
        <v>La Pampa</v>
      </c>
      <c r="D1055" s="9">
        <f>VLOOKUP($A1055,referencia!$D$2:$Z$640,13,0)</f>
        <v>2017</v>
      </c>
      <c r="E1055" s="9" t="str">
        <f>VLOOKUP($A1055,referencia!$D$2:$Z$640,6,0)</f>
        <v>Carlos Verna</v>
      </c>
      <c r="F1055" s="9" t="str">
        <f>VLOOKUP($A1055,referencia!$D$2:$Z$640,9,0)</f>
        <v>Partido Justicialista</v>
      </c>
      <c r="G1055" s="9" t="str">
        <f>VLOOKUP($A1055,referencia!$D$2:$Z$640,8,0)</f>
        <v>Juan Ramón Garay</v>
      </c>
      <c r="H1055" s="9" t="str">
        <f>VLOOKUP($A1055,referencia!$D$2:$Z$640,18,0)</f>
        <v>M</v>
      </c>
      <c r="I1055" s="9">
        <f>VLOOKUP($A1055,referencia!$D$2:$Z$640,19,0)</f>
        <v>0</v>
      </c>
      <c r="J1055" s="9" t="str">
        <f>VLOOKUP($A1055,referencia!$D$2:$Z$640,20,0)</f>
        <v>Secretaría General de la Gobernación</v>
      </c>
      <c r="K1055" s="9">
        <f>VLOOKUP($A1055,referencia!$D$2:$Z$640,21,0)</f>
        <v>0</v>
      </c>
    </row>
    <row r="1056" spans="1:11" ht="15.75" customHeight="1">
      <c r="A1056" t="s">
        <v>1934</v>
      </c>
      <c r="B1056" s="9">
        <f>VLOOKUP($A1056,referencia!$D$2:$Z$640,4,0)</f>
        <v>11</v>
      </c>
      <c r="C1056" s="9" t="str">
        <f>VLOOKUP($A1056,referencia!$D$2:$Z$640,5,0)</f>
        <v>La Pampa</v>
      </c>
      <c r="D1056" s="9">
        <f>VLOOKUP($A1056,referencia!$D$2:$Z$640,13,0)</f>
        <v>2017</v>
      </c>
      <c r="E1056" s="9" t="str">
        <f>VLOOKUP($A1056,referencia!$D$2:$Z$640,6,0)</f>
        <v>Carlos Verna</v>
      </c>
      <c r="F1056" s="9" t="str">
        <f>VLOOKUP($A1056,referencia!$D$2:$Z$640,9,0)</f>
        <v>Partido Justicialista</v>
      </c>
      <c r="G1056" s="9" t="str">
        <f>VLOOKUP($A1056,referencia!$D$2:$Z$640,8,0)</f>
        <v>Mario Kohan</v>
      </c>
      <c r="H1056" s="9" t="str">
        <f>VLOOKUP($A1056,referencia!$D$2:$Z$640,18,0)</f>
        <v>M</v>
      </c>
      <c r="I1056" s="9">
        <f>VLOOKUP($A1056,referencia!$D$2:$Z$640,19,0)</f>
        <v>0</v>
      </c>
      <c r="J1056" s="9" t="str">
        <f>VLOOKUP($A1056,referencia!$D$2:$Z$640,20,0)</f>
        <v>Ministerio de Salud</v>
      </c>
      <c r="K1056" s="9">
        <f>VLOOKUP($A1056,referencia!$D$2:$Z$640,21,0)</f>
        <v>0</v>
      </c>
    </row>
    <row r="1057" spans="1:11" ht="15.75" customHeight="1">
      <c r="A1057" t="s">
        <v>2222</v>
      </c>
      <c r="B1057" s="9">
        <f>VLOOKUP($A1057,referencia!$C$2:$Z$640,5,0)</f>
        <v>11</v>
      </c>
      <c r="C1057" s="9" t="str">
        <f>VLOOKUP($A1057,referencia!$C$2:$Z$640,6,0)</f>
        <v>La Pampa</v>
      </c>
      <c r="D1057" s="9">
        <f>VLOOKUP($A1057,referencia!$C$2:$Z$640,15,0)</f>
        <v>2018</v>
      </c>
      <c r="E1057" s="9" t="str">
        <f>VLOOKUP($A1057,referencia!$C$2:$Z$640,7,0)</f>
        <v>Carlos Verna</v>
      </c>
      <c r="F1057" s="9" t="str">
        <f>VLOOKUP($A1057,referencia!$C$2:$Z$640,10,0)</f>
        <v>Partido Justicialista</v>
      </c>
      <c r="G1057" s="9" t="str">
        <f>VLOOKUP($A1057,referencia!$C$2:$Z$640,9,0)</f>
        <v>Daniel Pablo Bensusan</v>
      </c>
      <c r="H1057" s="9" t="str">
        <f>VLOOKUP($A1057,referencia!$C$2:$Z$640,19,0)</f>
        <v>M</v>
      </c>
      <c r="I1057" s="9">
        <f>VLOOKUP($A1057,referencia!$C$2:$Z$640,20,0)</f>
        <v>0</v>
      </c>
      <c r="J1057" s="9" t="str">
        <f>VLOOKUP($A1057,referencia!$C$2:$Z$640,21,0)</f>
        <v>Ministerio de Gobierno y Justicia</v>
      </c>
      <c r="K1057" s="9">
        <f>VLOOKUP($A1057,referencia!$C$2:$Z$640,22,0)</f>
        <v>0</v>
      </c>
    </row>
    <row r="1058" spans="1:11" ht="15.75" customHeight="1">
      <c r="A1058" t="s">
        <v>2223</v>
      </c>
      <c r="B1058" s="9">
        <f>VLOOKUP($A1058,referencia!$C$2:$Z$640,5,0)</f>
        <v>11</v>
      </c>
      <c r="C1058" s="9" t="str">
        <f>VLOOKUP($A1058,referencia!$C$2:$Z$640,6,0)</f>
        <v>La Pampa</v>
      </c>
      <c r="D1058" s="9">
        <f>VLOOKUP($A1058,referencia!$C$2:$Z$640,15,0)</f>
        <v>2018</v>
      </c>
      <c r="E1058" s="9" t="str">
        <f>VLOOKUP($A1058,referencia!$C$2:$Z$640,7,0)</f>
        <v>Carlos Verna</v>
      </c>
      <c r="F1058" s="9" t="str">
        <f>VLOOKUP($A1058,referencia!$C$2:$Z$640,10,0)</f>
        <v>Partido Justicialista</v>
      </c>
      <c r="G1058" s="9" t="str">
        <f>VLOOKUP($A1058,referencia!$C$2:$Z$640,9,0)</f>
        <v>Juan Carlos Tierno</v>
      </c>
      <c r="H1058" s="9" t="str">
        <f>VLOOKUP($A1058,referencia!$C$2:$Z$640,19,0)</f>
        <v>M</v>
      </c>
      <c r="I1058" s="9">
        <f>VLOOKUP($A1058,referencia!$C$2:$Z$640,20,0)</f>
        <v>0</v>
      </c>
      <c r="J1058" s="9" t="str">
        <f>VLOOKUP($A1058,referencia!$C$2:$Z$640,21,0)</f>
        <v>Ministerio de Seguridad</v>
      </c>
      <c r="K1058" s="9">
        <f>VLOOKUP($A1058,referencia!$C$2:$Z$640,22,0)</f>
        <v>1</v>
      </c>
    </row>
    <row r="1059" spans="1:11" ht="15.75" customHeight="1">
      <c r="A1059" t="s">
        <v>2224</v>
      </c>
      <c r="B1059" s="9">
        <f>VLOOKUP($A1059,referencia!$C$2:$Z$640,5,0)</f>
        <v>11</v>
      </c>
      <c r="C1059" s="9" t="str">
        <f>VLOOKUP($A1059,referencia!$C$2:$Z$640,6,0)</f>
        <v>La Pampa</v>
      </c>
      <c r="D1059" s="9">
        <f>VLOOKUP($A1059,referencia!$C$2:$Z$640,15,0)</f>
        <v>2018</v>
      </c>
      <c r="E1059" s="9" t="str">
        <f>VLOOKUP($A1059,referencia!$C$2:$Z$640,7,0)</f>
        <v>Carlos Verna</v>
      </c>
      <c r="F1059" s="9" t="str">
        <f>VLOOKUP($A1059,referencia!$C$2:$Z$640,10,0)</f>
        <v>Partido Justicialista</v>
      </c>
      <c r="G1059" s="9" t="str">
        <f>VLOOKUP($A1059,referencia!$C$2:$Z$640,9,0)</f>
        <v>Fernanda Estefanía Alonso</v>
      </c>
      <c r="H1059" s="9" t="str">
        <f>VLOOKUP($A1059,referencia!$C$2:$Z$640,19,0)</f>
        <v>F</v>
      </c>
      <c r="I1059" s="9">
        <f>VLOOKUP($A1059,referencia!$C$2:$Z$640,20,0)</f>
        <v>1</v>
      </c>
      <c r="J1059" s="9" t="str">
        <f>VLOOKUP($A1059,referencia!$C$2:$Z$640,21,0)</f>
        <v>Ministerio de Desarrollo Social</v>
      </c>
      <c r="K1059" s="9">
        <f>VLOOKUP($A1059,referencia!$C$2:$Z$640,22,0)</f>
        <v>0</v>
      </c>
    </row>
    <row r="1060" spans="1:11" ht="15.75" customHeight="1">
      <c r="A1060" t="s">
        <v>2226</v>
      </c>
      <c r="B1060" s="9">
        <f>VLOOKUP($A1060,referencia!$C$2:$Z$640,5,0)</f>
        <v>11</v>
      </c>
      <c r="C1060" s="9" t="str">
        <f>VLOOKUP($A1060,referencia!$C$2:$Z$640,6,0)</f>
        <v>La Pampa</v>
      </c>
      <c r="D1060" s="9">
        <f>VLOOKUP($A1060,referencia!$C$2:$Z$640,15,0)</f>
        <v>2018</v>
      </c>
      <c r="E1060" s="9" t="str">
        <f>VLOOKUP($A1060,referencia!$C$2:$Z$640,7,0)</f>
        <v>Carlos Verna</v>
      </c>
      <c r="F1060" s="9" t="str">
        <f>VLOOKUP($A1060,referencia!$C$2:$Z$640,10,0)</f>
        <v>Partido Justicialista</v>
      </c>
      <c r="G1060" s="9" t="str">
        <f>VLOOKUP($A1060,referencia!$C$2:$Z$640,9,0)</f>
        <v>María Cristina Garello</v>
      </c>
      <c r="H1060" s="9" t="str">
        <f>VLOOKUP($A1060,referencia!$C$2:$Z$640,19,0)</f>
        <v>F</v>
      </c>
      <c r="I1060" s="9">
        <f>VLOOKUP($A1060,referencia!$C$2:$Z$640,20,0)</f>
        <v>1</v>
      </c>
      <c r="J1060" s="9" t="str">
        <f>VLOOKUP($A1060,referencia!$C$2:$Z$640,21,0)</f>
        <v>Ministerio de Educación</v>
      </c>
      <c r="K1060" s="9">
        <f>VLOOKUP($A1060,referencia!$C$2:$Z$640,22,0)</f>
        <v>0</v>
      </c>
    </row>
    <row r="1061" spans="1:11" ht="15.75" customHeight="1">
      <c r="A1061" t="s">
        <v>2227</v>
      </c>
      <c r="B1061" s="9">
        <f>VLOOKUP($A1061,referencia!$C$2:$Z$640,5,0)</f>
        <v>11</v>
      </c>
      <c r="C1061" s="9" t="str">
        <f>VLOOKUP($A1061,referencia!$C$2:$Z$640,6,0)</f>
        <v>La Pampa</v>
      </c>
      <c r="D1061" s="9">
        <f>VLOOKUP($A1061,referencia!$C$2:$Z$640,15,0)</f>
        <v>2018</v>
      </c>
      <c r="E1061" s="9" t="str">
        <f>VLOOKUP($A1061,referencia!$C$2:$Z$640,7,0)</f>
        <v>Carlos Verna</v>
      </c>
      <c r="F1061" s="9" t="str">
        <f>VLOOKUP($A1061,referencia!$C$2:$Z$640,10,0)</f>
        <v>Partido Justicialista</v>
      </c>
      <c r="G1061" s="9" t="str">
        <f>VLOOKUP($A1061,referencia!$C$2:$Z$640,9,0)</f>
        <v>Ricardo Horacio Moralejo</v>
      </c>
      <c r="H1061" s="9" t="str">
        <f>VLOOKUP($A1061,referencia!$C$2:$Z$640,19,0)</f>
        <v>M</v>
      </c>
      <c r="I1061" s="9">
        <f>VLOOKUP($A1061,referencia!$C$2:$Z$640,20,0)</f>
        <v>0</v>
      </c>
      <c r="J1061" s="9" t="str">
        <f>VLOOKUP($A1061,referencia!$C$2:$Z$640,21,0)</f>
        <v>Ministerio de Producción</v>
      </c>
      <c r="K1061" s="9">
        <f>VLOOKUP($A1061,referencia!$C$2:$Z$640,22,0)</f>
        <v>0</v>
      </c>
    </row>
    <row r="1062" spans="1:11" ht="15.75" customHeight="1">
      <c r="A1062" t="s">
        <v>2228</v>
      </c>
      <c r="B1062" s="9">
        <f>VLOOKUP($A1062,referencia!$C$2:$Z$640,5,0)</f>
        <v>11</v>
      </c>
      <c r="C1062" s="9" t="str">
        <f>VLOOKUP($A1062,referencia!$C$2:$Z$640,6,0)</f>
        <v>La Pampa</v>
      </c>
      <c r="D1062" s="9">
        <f>VLOOKUP($A1062,referencia!$C$2:$Z$640,15,0)</f>
        <v>2018</v>
      </c>
      <c r="E1062" s="9" t="str">
        <f>VLOOKUP($A1062,referencia!$C$2:$Z$640,7,0)</f>
        <v>Carlos Verna</v>
      </c>
      <c r="F1062" s="9" t="str">
        <f>VLOOKUP($A1062,referencia!$C$2:$Z$640,10,0)</f>
        <v>Partido Justicialista</v>
      </c>
      <c r="G1062" s="9" t="str">
        <f>VLOOKUP($A1062,referencia!$C$2:$Z$640,9,0)</f>
        <v>Carlos Martín Borthiry</v>
      </c>
      <c r="H1062" s="9" t="str">
        <f>VLOOKUP($A1062,referencia!$C$2:$Z$640,19,0)</f>
        <v>M</v>
      </c>
      <c r="I1062" s="9">
        <f>VLOOKUP($A1062,referencia!$C$2:$Z$640,20,0)</f>
        <v>0</v>
      </c>
      <c r="J1062" s="9" t="str">
        <f>VLOOKUP($A1062,referencia!$C$2:$Z$640,21,0)</f>
        <v>Ministerio de Desarrollo Territorial</v>
      </c>
      <c r="K1062" s="9">
        <f>VLOOKUP($A1062,referencia!$C$2:$Z$640,22,0)</f>
        <v>0</v>
      </c>
    </row>
    <row r="1063" spans="1:11" ht="15.75" customHeight="1">
      <c r="A1063" t="s">
        <v>2229</v>
      </c>
      <c r="B1063" s="9">
        <f>VLOOKUP($A1063,referencia!$C$2:$Z$640,5,0)</f>
        <v>11</v>
      </c>
      <c r="C1063" s="9" t="str">
        <f>VLOOKUP($A1063,referencia!$C$2:$Z$640,6,0)</f>
        <v>La Pampa</v>
      </c>
      <c r="D1063" s="9">
        <f>VLOOKUP($A1063,referencia!$C$2:$Z$640,15,0)</f>
        <v>2018</v>
      </c>
      <c r="E1063" s="9" t="str">
        <f>VLOOKUP($A1063,referencia!$C$2:$Z$640,7,0)</f>
        <v>Carlos Verna</v>
      </c>
      <c r="F1063" s="9" t="str">
        <f>VLOOKUP($A1063,referencia!$C$2:$Z$640,10,0)</f>
        <v>Partido Justicialista</v>
      </c>
      <c r="G1063" s="9" t="str">
        <f>VLOOKUP($A1063,referencia!$C$2:$Z$640,9,0)</f>
        <v>Ernesto Osvaldo Franco</v>
      </c>
      <c r="H1063" s="9" t="str">
        <f>VLOOKUP($A1063,referencia!$C$2:$Z$640,19,0)</f>
        <v>M</v>
      </c>
      <c r="I1063" s="9">
        <f>VLOOKUP($A1063,referencia!$C$2:$Z$640,20,0)</f>
        <v>0</v>
      </c>
      <c r="J1063" s="9" t="str">
        <f>VLOOKUP($A1063,referencia!$C$2:$Z$640,21,0)</f>
        <v>Ministerio de Hacienda y Finanzas</v>
      </c>
      <c r="K1063" s="9">
        <f>VLOOKUP($A1063,referencia!$C$2:$Z$640,22,0)</f>
        <v>0</v>
      </c>
    </row>
    <row r="1064" spans="1:11" ht="15.75" customHeight="1">
      <c r="A1064" t="s">
        <v>2230</v>
      </c>
      <c r="B1064" s="9">
        <f>VLOOKUP($A1064,referencia!$C$2:$Z$640,5,0)</f>
        <v>11</v>
      </c>
      <c r="C1064" s="9" t="str">
        <f>VLOOKUP($A1064,referencia!$C$2:$Z$640,6,0)</f>
        <v>La Pampa</v>
      </c>
      <c r="D1064" s="9">
        <f>VLOOKUP($A1064,referencia!$C$2:$Z$640,15,0)</f>
        <v>2018</v>
      </c>
      <c r="E1064" s="9" t="str">
        <f>VLOOKUP($A1064,referencia!$C$2:$Z$640,7,0)</f>
        <v>Carlos Verna</v>
      </c>
      <c r="F1064" s="9" t="str">
        <f>VLOOKUP($A1064,referencia!$C$2:$Z$640,10,0)</f>
        <v>Partido Justicialista</v>
      </c>
      <c r="G1064" s="9" t="str">
        <f>VLOOKUP($A1064,referencia!$C$2:$Z$640,9,0)</f>
        <v>Julio Néstor Bargero</v>
      </c>
      <c r="H1064" s="9" t="str">
        <f>VLOOKUP($A1064,referencia!$C$2:$Z$640,19,0)</f>
        <v>M</v>
      </c>
      <c r="I1064" s="9">
        <f>VLOOKUP($A1064,referencia!$C$2:$Z$640,20,0)</f>
        <v>0</v>
      </c>
      <c r="J1064" s="9" t="str">
        <f>VLOOKUP($A1064,referencia!$C$2:$Z$640,21,0)</f>
        <v>Ministerio de Obras y Servicios Públicos</v>
      </c>
      <c r="K1064" s="9">
        <f>VLOOKUP($A1064,referencia!$C$2:$Z$640,22,0)</f>
        <v>0</v>
      </c>
    </row>
    <row r="1065" spans="1:11" ht="15.75" customHeight="1">
      <c r="A1065" t="s">
        <v>2231</v>
      </c>
      <c r="B1065" s="9">
        <f>VLOOKUP($A1065,referencia!$C$2:$Z$640,5,0)</f>
        <v>11</v>
      </c>
      <c r="C1065" s="9" t="str">
        <f>VLOOKUP($A1065,referencia!$C$2:$Z$640,6,0)</f>
        <v>La Pampa</v>
      </c>
      <c r="D1065" s="9">
        <f>VLOOKUP($A1065,referencia!$C$2:$Z$640,15,0)</f>
        <v>2018</v>
      </c>
      <c r="E1065" s="9" t="str">
        <f>VLOOKUP($A1065,referencia!$C$2:$Z$640,7,0)</f>
        <v>Carlos Verna</v>
      </c>
      <c r="F1065" s="9" t="str">
        <f>VLOOKUP($A1065,referencia!$C$2:$Z$640,10,0)</f>
        <v>Partido Justicialista</v>
      </c>
      <c r="G1065" s="9" t="str">
        <f>VLOOKUP($A1065,referencia!$C$2:$Z$640,9,0)</f>
        <v>Juan Ramón Garay</v>
      </c>
      <c r="H1065" s="9" t="str">
        <f>VLOOKUP($A1065,referencia!$C$2:$Z$640,19,0)</f>
        <v>M</v>
      </c>
      <c r="I1065" s="9">
        <f>VLOOKUP($A1065,referencia!$C$2:$Z$640,20,0)</f>
        <v>0</v>
      </c>
      <c r="J1065" s="9" t="str">
        <f>VLOOKUP($A1065,referencia!$C$2:$Z$640,21,0)</f>
        <v>Secretaría General de la Gobernación</v>
      </c>
      <c r="K1065" s="9">
        <f>VLOOKUP($A1065,referencia!$C$2:$Z$640,22,0)</f>
        <v>0</v>
      </c>
    </row>
    <row r="1066" spans="1:11" ht="15.75" customHeight="1">
      <c r="A1066" t="s">
        <v>2232</v>
      </c>
      <c r="B1066" s="9">
        <f>VLOOKUP($A1066,referencia!$C$2:$Z$640,5,0)</f>
        <v>11</v>
      </c>
      <c r="C1066" s="9" t="str">
        <f>VLOOKUP($A1066,referencia!$C$2:$Z$640,6,0)</f>
        <v>La Pampa</v>
      </c>
      <c r="D1066" s="9">
        <f>VLOOKUP($A1066,referencia!$C$2:$Z$640,15,0)</f>
        <v>2018</v>
      </c>
      <c r="E1066" s="9" t="str">
        <f>VLOOKUP($A1066,referencia!$C$2:$Z$640,7,0)</f>
        <v>Carlos Verna</v>
      </c>
      <c r="F1066" s="9" t="str">
        <f>VLOOKUP($A1066,referencia!$C$2:$Z$640,10,0)</f>
        <v>Partido Justicialista</v>
      </c>
      <c r="G1066" s="9" t="str">
        <f>VLOOKUP($A1066,referencia!$C$2:$Z$640,9,0)</f>
        <v>Julio González</v>
      </c>
      <c r="H1066" s="9" t="str">
        <f>VLOOKUP($A1066,referencia!$C$2:$Z$640,19,0)</f>
        <v>M</v>
      </c>
      <c r="I1066" s="9">
        <f>VLOOKUP($A1066,referencia!$C$2:$Z$640,20,0)</f>
        <v>0</v>
      </c>
      <c r="J1066" s="9" t="str">
        <f>VLOOKUP($A1066,referencia!$C$2:$Z$640,21,0)</f>
        <v>Ministerio de Seguridad</v>
      </c>
      <c r="K1066" s="9">
        <f>VLOOKUP($A1066,referencia!$C$2:$Z$640,22,0)</f>
        <v>0</v>
      </c>
    </row>
    <row r="1067" spans="1:11" ht="15.75" customHeight="1">
      <c r="A1067" t="s">
        <v>2233</v>
      </c>
      <c r="B1067" s="9">
        <f>VLOOKUP($A1067,referencia!$C$2:$Z$640,5,0)</f>
        <v>11</v>
      </c>
      <c r="C1067" s="9" t="str">
        <f>VLOOKUP($A1067,referencia!$C$2:$Z$640,6,0)</f>
        <v>La Pampa</v>
      </c>
      <c r="D1067" s="9">
        <f>VLOOKUP($A1067,referencia!$C$2:$Z$640,15,0)</f>
        <v>2018</v>
      </c>
      <c r="E1067" s="9" t="str">
        <f>VLOOKUP($A1067,referencia!$C$2:$Z$640,7,0)</f>
        <v>Carlos Verna</v>
      </c>
      <c r="F1067" s="9" t="str">
        <f>VLOOKUP($A1067,referencia!$C$2:$Z$640,10,0)</f>
        <v>Partido Justicialista</v>
      </c>
      <c r="G1067" s="9" t="str">
        <f>VLOOKUP($A1067,referencia!$C$2:$Z$640,9,0)</f>
        <v>Mario Kohan</v>
      </c>
      <c r="H1067" s="9" t="str">
        <f>VLOOKUP($A1067,referencia!$C$2:$Z$640,19,0)</f>
        <v>M</v>
      </c>
      <c r="I1067" s="9">
        <f>VLOOKUP($A1067,referencia!$C$2:$Z$640,20,0)</f>
        <v>0</v>
      </c>
      <c r="J1067" s="9" t="str">
        <f>VLOOKUP($A1067,referencia!$C$2:$Z$640,21,0)</f>
        <v>Ministerio de Salud</v>
      </c>
      <c r="K1067" s="9">
        <f>VLOOKUP($A1067,referencia!$C$2:$Z$640,22,0)</f>
        <v>0</v>
      </c>
    </row>
    <row r="1068" spans="1:11" ht="15.75" customHeight="1">
      <c r="A1068" t="s">
        <v>2498</v>
      </c>
      <c r="B1068" s="9">
        <f>VLOOKUP($A1068,referencia!$B$2:$Z$640,6,0)</f>
        <v>11</v>
      </c>
      <c r="C1068" s="9" t="str">
        <f>VLOOKUP($A1068,referencia!$B$2:$Z$640,7,0)</f>
        <v>La Pampa</v>
      </c>
      <c r="D1068" s="9">
        <f>VLOOKUP($A1068,referencia!$B$2:$Z$640,17,0)</f>
        <v>2019</v>
      </c>
      <c r="E1068" s="9" t="str">
        <f>VLOOKUP($A1068,referencia!$B$2:$Z$640,8,0)</f>
        <v>Carlos Verna</v>
      </c>
      <c r="F1068" s="9" t="str">
        <f>VLOOKUP($A1068,referencia!$B$2:$Z$640,11,0)</f>
        <v>Partido Justicialista</v>
      </c>
      <c r="G1068" s="9" t="str">
        <f>VLOOKUP($A1068,referencia!$B$2:$Z$640,10,0)</f>
        <v>Daniel Pablo Bensusan</v>
      </c>
      <c r="H1068" s="9" t="str">
        <f>VLOOKUP($A1068,referencia!$B$2:$Z$640,20,0)</f>
        <v>M</v>
      </c>
      <c r="I1068" s="9">
        <f>VLOOKUP($A1068,referencia!$B$2:$Z$640,21,0)</f>
        <v>0</v>
      </c>
      <c r="J1068" s="9" t="str">
        <f>VLOOKUP($A1068,referencia!$B$2:$Z$640,22,0)</f>
        <v>Ministerio de Gobierno y Justicia</v>
      </c>
      <c r="K1068" s="9">
        <f>VLOOKUP($A1068,referencia!$B$2:$Z$640,23,0)</f>
        <v>0</v>
      </c>
    </row>
    <row r="1069" spans="1:11" ht="15.75" customHeight="1">
      <c r="A1069" t="s">
        <v>2500</v>
      </c>
      <c r="B1069" s="9">
        <f>VLOOKUP($A1069,referencia!$B$2:$Z$640,6,0)</f>
        <v>11</v>
      </c>
      <c r="C1069" s="9" t="str">
        <f>VLOOKUP($A1069,referencia!$B$2:$Z$640,7,0)</f>
        <v>La Pampa</v>
      </c>
      <c r="D1069" s="9">
        <f>VLOOKUP($A1069,referencia!$B$2:$Z$640,17,0)</f>
        <v>2019</v>
      </c>
      <c r="E1069" s="9" t="str">
        <f>VLOOKUP($A1069,referencia!$B$2:$Z$640,8,0)</f>
        <v>Carlos Verna</v>
      </c>
      <c r="F1069" s="9" t="str">
        <f>VLOOKUP($A1069,referencia!$B$2:$Z$640,11,0)</f>
        <v>Partido Justicialista</v>
      </c>
      <c r="G1069" s="9" t="str">
        <f>VLOOKUP($A1069,referencia!$B$2:$Z$640,10,0)</f>
        <v>Fernanda Estefanía Alonso</v>
      </c>
      <c r="H1069" s="9" t="str">
        <f>VLOOKUP($A1069,referencia!$B$2:$Z$640,20,0)</f>
        <v>F</v>
      </c>
      <c r="I1069" s="9">
        <f>VLOOKUP($A1069,referencia!$B$2:$Z$640,21,0)</f>
        <v>1</v>
      </c>
      <c r="J1069" s="9" t="str">
        <f>VLOOKUP($A1069,referencia!$B$2:$Z$640,22,0)</f>
        <v>Ministerio de Desarrollo Social</v>
      </c>
      <c r="K1069" s="9">
        <f>VLOOKUP($A1069,referencia!$B$2:$Z$640,23,0)</f>
        <v>0</v>
      </c>
    </row>
    <row r="1070" spans="1:11" ht="15.75" customHeight="1">
      <c r="A1070" t="s">
        <v>2501</v>
      </c>
      <c r="B1070" s="9">
        <f>VLOOKUP($A1070,referencia!$B$2:$Z$640,6,0)</f>
        <v>11</v>
      </c>
      <c r="C1070" s="9" t="str">
        <f>VLOOKUP($A1070,referencia!$B$2:$Z$640,7,0)</f>
        <v>La Pampa</v>
      </c>
      <c r="D1070" s="9">
        <f>VLOOKUP($A1070,referencia!$B$2:$Z$640,17,0)</f>
        <v>2019</v>
      </c>
      <c r="E1070" s="9" t="str">
        <f>VLOOKUP($A1070,referencia!$B$2:$Z$640,8,0)</f>
        <v>Carlos Verna</v>
      </c>
      <c r="F1070" s="9" t="str">
        <f>VLOOKUP($A1070,referencia!$B$2:$Z$640,11,0)</f>
        <v>Partido Justicialista</v>
      </c>
      <c r="G1070" s="9" t="str">
        <f>VLOOKUP($A1070,referencia!$B$2:$Z$640,10,0)</f>
        <v>María Cristina Garello</v>
      </c>
      <c r="H1070" s="9" t="str">
        <f>VLOOKUP($A1070,referencia!$B$2:$Z$640,20,0)</f>
        <v>F</v>
      </c>
      <c r="I1070" s="9">
        <f>VLOOKUP($A1070,referencia!$B$2:$Z$640,21,0)</f>
        <v>1</v>
      </c>
      <c r="J1070" s="9" t="str">
        <f>VLOOKUP($A1070,referencia!$B$2:$Z$640,22,0)</f>
        <v>Ministerio de Educación</v>
      </c>
      <c r="K1070" s="9">
        <f>VLOOKUP($A1070,referencia!$B$2:$Z$640,23,0)</f>
        <v>0</v>
      </c>
    </row>
    <row r="1071" spans="1:11" ht="15.75" customHeight="1">
      <c r="A1071" t="s">
        <v>2502</v>
      </c>
      <c r="B1071" s="9">
        <f>VLOOKUP($A1071,referencia!$B$2:$Z$640,6,0)</f>
        <v>11</v>
      </c>
      <c r="C1071" s="9" t="str">
        <f>VLOOKUP($A1071,referencia!$B$2:$Z$640,7,0)</f>
        <v>La Pampa</v>
      </c>
      <c r="D1071" s="9">
        <f>VLOOKUP($A1071,referencia!$B$2:$Z$640,17,0)</f>
        <v>2019</v>
      </c>
      <c r="E1071" s="9" t="str">
        <f>VLOOKUP($A1071,referencia!$B$2:$Z$640,8,0)</f>
        <v>Carlos Verna</v>
      </c>
      <c r="F1071" s="9" t="str">
        <f>VLOOKUP($A1071,referencia!$B$2:$Z$640,11,0)</f>
        <v>Partido Justicialista</v>
      </c>
      <c r="G1071" s="9" t="str">
        <f>VLOOKUP($A1071,referencia!$B$2:$Z$640,10,0)</f>
        <v>Ricardo Horacio Moralejo</v>
      </c>
      <c r="H1071" s="9" t="str">
        <f>VLOOKUP($A1071,referencia!$B$2:$Z$640,20,0)</f>
        <v>M</v>
      </c>
      <c r="I1071" s="9">
        <f>VLOOKUP($A1071,referencia!$B$2:$Z$640,21,0)</f>
        <v>0</v>
      </c>
      <c r="J1071" s="9" t="str">
        <f>VLOOKUP($A1071,referencia!$B$2:$Z$640,22,0)</f>
        <v>Ministerio de Producción</v>
      </c>
      <c r="K1071" s="9">
        <f>VLOOKUP($A1071,referencia!$B$2:$Z$640,23,0)</f>
        <v>0</v>
      </c>
    </row>
    <row r="1072" spans="1:11" ht="15.75" customHeight="1">
      <c r="A1072" t="s">
        <v>2503</v>
      </c>
      <c r="B1072" s="9">
        <f>VLOOKUP($A1072,referencia!$B$2:$Z$640,6,0)</f>
        <v>11</v>
      </c>
      <c r="C1072" s="9" t="str">
        <f>VLOOKUP($A1072,referencia!$B$2:$Z$640,7,0)</f>
        <v>La Pampa</v>
      </c>
      <c r="D1072" s="9">
        <f>VLOOKUP($A1072,referencia!$B$2:$Z$640,17,0)</f>
        <v>2019</v>
      </c>
      <c r="E1072" s="9" t="str">
        <f>VLOOKUP($A1072,referencia!$B$2:$Z$640,8,0)</f>
        <v>Carlos Verna</v>
      </c>
      <c r="F1072" s="9" t="str">
        <f>VLOOKUP($A1072,referencia!$B$2:$Z$640,11,0)</f>
        <v>Partido Justicialista</v>
      </c>
      <c r="G1072" s="9" t="str">
        <f>VLOOKUP($A1072,referencia!$B$2:$Z$640,10,0)</f>
        <v>Carlos Martín Borthiry</v>
      </c>
      <c r="H1072" s="9" t="str">
        <f>VLOOKUP($A1072,referencia!$B$2:$Z$640,20,0)</f>
        <v>M</v>
      </c>
      <c r="I1072" s="9">
        <f>VLOOKUP($A1072,referencia!$B$2:$Z$640,21,0)</f>
        <v>0</v>
      </c>
      <c r="J1072" s="9" t="str">
        <f>VLOOKUP($A1072,referencia!$B$2:$Z$640,22,0)</f>
        <v>Ministerio de Desarrollo Territorial</v>
      </c>
      <c r="K1072" s="9">
        <f>VLOOKUP($A1072,referencia!$B$2:$Z$640,23,0)</f>
        <v>0</v>
      </c>
    </row>
    <row r="1073" spans="1:11" ht="15.75" customHeight="1">
      <c r="A1073" t="s">
        <v>2504</v>
      </c>
      <c r="B1073" s="9">
        <f>VLOOKUP($A1073,referencia!$B$2:$Z$640,6,0)</f>
        <v>11</v>
      </c>
      <c r="C1073" s="9" t="str">
        <f>VLOOKUP($A1073,referencia!$B$2:$Z$640,7,0)</f>
        <v>La Pampa</v>
      </c>
      <c r="D1073" s="9">
        <f>VLOOKUP($A1073,referencia!$B$2:$Z$640,17,0)</f>
        <v>2019</v>
      </c>
      <c r="E1073" s="9" t="str">
        <f>VLOOKUP($A1073,referencia!$B$2:$Z$640,8,0)</f>
        <v>Carlos Verna</v>
      </c>
      <c r="F1073" s="9" t="str">
        <f>VLOOKUP($A1073,referencia!$B$2:$Z$640,11,0)</f>
        <v>Partido Justicialista</v>
      </c>
      <c r="G1073" s="9" t="str">
        <f>VLOOKUP($A1073,referencia!$B$2:$Z$640,10,0)</f>
        <v>Ernesto Osvaldo Franco</v>
      </c>
      <c r="H1073" s="9" t="str">
        <f>VLOOKUP($A1073,referencia!$B$2:$Z$640,20,0)</f>
        <v>M</v>
      </c>
      <c r="I1073" s="9">
        <f>VLOOKUP($A1073,referencia!$B$2:$Z$640,21,0)</f>
        <v>0</v>
      </c>
      <c r="J1073" s="9" t="str">
        <f>VLOOKUP($A1073,referencia!$B$2:$Z$640,22,0)</f>
        <v>Ministerio de Hacienda y Finanzas</v>
      </c>
      <c r="K1073" s="9">
        <f>VLOOKUP($A1073,referencia!$B$2:$Z$640,23,0)</f>
        <v>0</v>
      </c>
    </row>
    <row r="1074" spans="1:11" ht="15.75" customHeight="1">
      <c r="A1074" t="s">
        <v>2505</v>
      </c>
      <c r="B1074" s="9">
        <f>VLOOKUP($A1074,referencia!$B$2:$Z$640,6,0)</f>
        <v>11</v>
      </c>
      <c r="C1074" s="9" t="str">
        <f>VLOOKUP($A1074,referencia!$B$2:$Z$640,7,0)</f>
        <v>La Pampa</v>
      </c>
      <c r="D1074" s="9">
        <f>VLOOKUP($A1074,referencia!$B$2:$Z$640,17,0)</f>
        <v>2019</v>
      </c>
      <c r="E1074" s="9" t="str">
        <f>VLOOKUP($A1074,referencia!$B$2:$Z$640,8,0)</f>
        <v>Carlos Verna</v>
      </c>
      <c r="F1074" s="9" t="str">
        <f>VLOOKUP($A1074,referencia!$B$2:$Z$640,11,0)</f>
        <v>Partido Justicialista</v>
      </c>
      <c r="G1074" s="9" t="str">
        <f>VLOOKUP($A1074,referencia!$B$2:$Z$640,10,0)</f>
        <v>Julio Néstor Bargero</v>
      </c>
      <c r="H1074" s="9" t="str">
        <f>VLOOKUP($A1074,referencia!$B$2:$Z$640,20,0)</f>
        <v>M</v>
      </c>
      <c r="I1074" s="9">
        <f>VLOOKUP($A1074,referencia!$B$2:$Z$640,21,0)</f>
        <v>0</v>
      </c>
      <c r="J1074" s="9" t="str">
        <f>VLOOKUP($A1074,referencia!$B$2:$Z$640,22,0)</f>
        <v>Ministerio de Obras y Servicios Públicos</v>
      </c>
      <c r="K1074" s="9">
        <f>VLOOKUP($A1074,referencia!$B$2:$Z$640,23,0)</f>
        <v>0</v>
      </c>
    </row>
    <row r="1075" spans="1:11" ht="15.75" customHeight="1">
      <c r="A1075" t="s">
        <v>2506</v>
      </c>
      <c r="B1075" s="9">
        <f>VLOOKUP($A1075,referencia!$B$2:$Z$640,6,0)</f>
        <v>11</v>
      </c>
      <c r="C1075" s="9" t="str">
        <f>VLOOKUP($A1075,referencia!$B$2:$Z$640,7,0)</f>
        <v>La Pampa</v>
      </c>
      <c r="D1075" s="9">
        <f>VLOOKUP($A1075,referencia!$B$2:$Z$640,17,0)</f>
        <v>2019</v>
      </c>
      <c r="E1075" s="9" t="str">
        <f>VLOOKUP($A1075,referencia!$B$2:$Z$640,8,0)</f>
        <v>Carlos Verna</v>
      </c>
      <c r="F1075" s="9" t="str">
        <f>VLOOKUP($A1075,referencia!$B$2:$Z$640,11,0)</f>
        <v>Partido Justicialista</v>
      </c>
      <c r="G1075" s="9" t="str">
        <f>VLOOKUP($A1075,referencia!$B$2:$Z$640,10,0)</f>
        <v>Juan Ramón Garay</v>
      </c>
      <c r="H1075" s="9" t="str">
        <f>VLOOKUP($A1075,referencia!$B$2:$Z$640,20,0)</f>
        <v>M</v>
      </c>
      <c r="I1075" s="9">
        <f>VLOOKUP($A1075,referencia!$B$2:$Z$640,21,0)</f>
        <v>0</v>
      </c>
      <c r="J1075" s="9" t="str">
        <f>VLOOKUP($A1075,referencia!$B$2:$Z$640,22,0)</f>
        <v>Secretaría General de la Gobernación</v>
      </c>
      <c r="K1075" s="9">
        <f>VLOOKUP($A1075,referencia!$B$2:$Z$640,23,0)</f>
        <v>0</v>
      </c>
    </row>
    <row r="1076" spans="1:11" ht="15.75" customHeight="1">
      <c r="A1076" t="s">
        <v>2507</v>
      </c>
      <c r="B1076" s="9">
        <f>VLOOKUP($A1076,referencia!$B$2:$Z$640,6,0)</f>
        <v>11</v>
      </c>
      <c r="C1076" s="9" t="str">
        <f>VLOOKUP($A1076,referencia!$B$2:$Z$640,7,0)</f>
        <v>La Pampa</v>
      </c>
      <c r="D1076" s="9">
        <f>VLOOKUP($A1076,referencia!$B$2:$Z$640,17,0)</f>
        <v>2019</v>
      </c>
      <c r="E1076" s="9" t="str">
        <f>VLOOKUP($A1076,referencia!$B$2:$Z$640,8,0)</f>
        <v>Carlos Verna</v>
      </c>
      <c r="F1076" s="9" t="str">
        <f>VLOOKUP($A1076,referencia!$B$2:$Z$640,11,0)</f>
        <v>Partido Justicialista</v>
      </c>
      <c r="G1076" s="9" t="str">
        <f>VLOOKUP($A1076,referencia!$B$2:$Z$640,10,0)</f>
        <v>Julio González</v>
      </c>
      <c r="H1076" s="9" t="str">
        <f>VLOOKUP($A1076,referencia!$B$2:$Z$640,20,0)</f>
        <v>M</v>
      </c>
      <c r="I1076" s="9">
        <f>VLOOKUP($A1076,referencia!$B$2:$Z$640,21,0)</f>
        <v>0</v>
      </c>
      <c r="J1076" s="9" t="str">
        <f>VLOOKUP($A1076,referencia!$B$2:$Z$640,22,0)</f>
        <v>Ministerio de Seguridad</v>
      </c>
      <c r="K1076" s="9">
        <f>VLOOKUP($A1076,referencia!$B$2:$Z$640,23,0)</f>
        <v>0</v>
      </c>
    </row>
    <row r="1077" spans="1:11" ht="15.75" customHeight="1">
      <c r="A1077" t="s">
        <v>2508</v>
      </c>
      <c r="B1077" s="9">
        <f>VLOOKUP($A1077,referencia!$B$2:$Z$640,6,0)</f>
        <v>11</v>
      </c>
      <c r="C1077" s="9" t="str">
        <f>VLOOKUP($A1077,referencia!$B$2:$Z$640,7,0)</f>
        <v>La Pampa</v>
      </c>
      <c r="D1077" s="9">
        <f>VLOOKUP($A1077,referencia!$B$2:$Z$640,17,0)</f>
        <v>2019</v>
      </c>
      <c r="E1077" s="9" t="str">
        <f>VLOOKUP($A1077,referencia!$B$2:$Z$640,8,0)</f>
        <v>Carlos Verna</v>
      </c>
      <c r="F1077" s="9" t="str">
        <f>VLOOKUP($A1077,referencia!$B$2:$Z$640,11,0)</f>
        <v>Partido Justicialista</v>
      </c>
      <c r="G1077" s="9" t="str">
        <f>VLOOKUP($A1077,referencia!$B$2:$Z$640,10,0)</f>
        <v>Mario Kohan</v>
      </c>
      <c r="H1077" s="9" t="str">
        <f>VLOOKUP($A1077,referencia!$B$2:$Z$640,20,0)</f>
        <v>M</v>
      </c>
      <c r="I1077" s="9">
        <f>VLOOKUP($A1077,referencia!$B$2:$Z$640,21,0)</f>
        <v>0</v>
      </c>
      <c r="J1077" s="9" t="str">
        <f>VLOOKUP($A1077,referencia!$B$2:$Z$640,22,0)</f>
        <v>Ministerio de Salud</v>
      </c>
      <c r="K1077" s="9">
        <f>VLOOKUP($A1077,referencia!$B$2:$Z$640,23,0)</f>
        <v>0</v>
      </c>
    </row>
    <row r="1078" spans="1:11" ht="15.75" customHeight="1">
      <c r="A1078" t="s">
        <v>2499</v>
      </c>
      <c r="B1078" s="9">
        <f>VLOOKUP($A1078,referencia!$B$2:$Z$640,6,0)</f>
        <v>11</v>
      </c>
      <c r="C1078" s="9" t="str">
        <f>VLOOKUP($A1078,referencia!$B$2:$Z$640,7,0)</f>
        <v>La Pampa</v>
      </c>
      <c r="D1078" s="9" t="str">
        <f>VLOOKUP($A1078,referencia!$B$2:$Z$640,17,0)</f>
        <v>no</v>
      </c>
      <c r="E1078" s="9" t="str">
        <f>VLOOKUP($A1078,referencia!$B$2:$Z$640,8,0)</f>
        <v>Carlos Verna</v>
      </c>
      <c r="F1078" s="9" t="str">
        <f>VLOOKUP($A1078,referencia!$B$2:$Z$640,11,0)</f>
        <v>Partido Justicialista</v>
      </c>
      <c r="G1078" s="9" t="str">
        <f>VLOOKUP($A1078,referencia!$B$2:$Z$640,10,0)</f>
        <v>Juan Carlos Tierno</v>
      </c>
      <c r="H1078" s="9" t="str">
        <f>VLOOKUP($A1078,referencia!$B$2:$Z$640,20,0)</f>
        <v>M</v>
      </c>
      <c r="I1078" s="9">
        <f>VLOOKUP($A1078,referencia!$B$2:$Z$640,21,0)</f>
        <v>0</v>
      </c>
      <c r="J1078" s="9" t="str">
        <f>VLOOKUP($A1078,referencia!$B$2:$Z$640,22,0)</f>
        <v>Ministerio de Seguridad</v>
      </c>
      <c r="K1078" s="9">
        <f>VLOOKUP($A1078,referencia!$B$2:$Z$640,23,0)</f>
        <v>1</v>
      </c>
    </row>
    <row r="1079" spans="1:11" ht="15.75" customHeight="1">
      <c r="A1079" t="s">
        <v>2225</v>
      </c>
      <c r="B1079" s="9">
        <f>VLOOKUP($A1079,referencia!$B$2:$Z$640,6,0)</f>
        <v>11</v>
      </c>
      <c r="C1079" s="9" t="str">
        <f>VLOOKUP($A1079,referencia!$B$2:$Z$640,7,0)</f>
        <v>La Pampa</v>
      </c>
      <c r="D1079" s="9" t="str">
        <f>VLOOKUP($A1079,referencia!$B$2:$Z$640,17,0)</f>
        <v>no</v>
      </c>
      <c r="E1079" s="9" t="str">
        <f>VLOOKUP($A1079,referencia!$B$2:$Z$640,8,0)</f>
        <v>Carlos Verna</v>
      </c>
      <c r="F1079" s="9" t="str">
        <f>VLOOKUP($A1079,referencia!$B$2:$Z$640,11,0)</f>
        <v>Partido Justicialista</v>
      </c>
      <c r="G1079" s="9" t="str">
        <f>VLOOKUP($A1079,referencia!$B$2:$Z$640,10,0)</f>
        <v>Rubén Oscar Ojuez</v>
      </c>
      <c r="H1079" s="9" t="str">
        <f>VLOOKUP($A1079,referencia!$B$2:$Z$640,20,0)</f>
        <v>M</v>
      </c>
      <c r="I1079" s="9">
        <f>VLOOKUP($A1079,referencia!$B$2:$Z$640,21,0)</f>
        <v>0</v>
      </c>
      <c r="J1079" s="9" t="str">
        <f>VLOOKUP($A1079,referencia!$B$2:$Z$640,22,0)</f>
        <v>Ministerio de Salud</v>
      </c>
      <c r="K1079" s="9">
        <f>VLOOKUP($A1079,referencia!$B$2:$Z$640,23,0)</f>
        <v>1</v>
      </c>
    </row>
    <row r="1080" spans="1:11" ht="15.75" customHeight="1">
      <c r="A1080" t="s">
        <v>1212</v>
      </c>
      <c r="B1080" s="9">
        <f>VLOOKUP($A1080,referencia!$B$2:$Z$640,6,0)</f>
        <v>11</v>
      </c>
      <c r="C1080" s="9" t="str">
        <f>VLOOKUP($A1080,referencia!$B$2:$Z$640,7,0)</f>
        <v>La Pampa</v>
      </c>
      <c r="D1080" s="9" t="str">
        <f>VLOOKUP($A1080,referencia!$B$2:$Z$640,17,0)</f>
        <v>no</v>
      </c>
      <c r="E1080" s="9" t="str">
        <f>VLOOKUP($A1080,referencia!$B$2:$Z$640,8,0)</f>
        <v>Sergio Zilioto</v>
      </c>
      <c r="F1080" s="9" t="str">
        <f>VLOOKUP($A1080,referencia!$B$2:$Z$640,11,0)</f>
        <v>Frente Justicialisa Pampeano</v>
      </c>
      <c r="G1080" s="9" t="str">
        <f>VLOOKUP($A1080,referencia!$B$2:$Z$640,10,0)</f>
        <v>Daniel Pablo Bensusán</v>
      </c>
      <c r="H1080" s="9" t="str">
        <f>VLOOKUP($A1080,referencia!$B$2:$Z$640,20,0)</f>
        <v>M</v>
      </c>
      <c r="I1080" s="9">
        <f>VLOOKUP($A1080,referencia!$B$2:$Z$640,21,0)</f>
        <v>0</v>
      </c>
      <c r="J1080" s="9" t="str">
        <f>VLOOKUP($A1080,referencia!$B$2:$Z$640,22,0)</f>
        <v>Ministerio de Gobierno, Justicia y Derechos Humanos</v>
      </c>
      <c r="K1080" s="9">
        <f>VLOOKUP($A1080,referencia!$B$2:$Z$640,23,0)</f>
        <v>0</v>
      </c>
    </row>
    <row r="1081" spans="1:11" ht="15.75" customHeight="1">
      <c r="A1081" t="s">
        <v>1213</v>
      </c>
      <c r="B1081" s="9">
        <f>VLOOKUP($A1081,referencia!$B$2:$Z$640,6,0)</f>
        <v>11</v>
      </c>
      <c r="C1081" s="9" t="str">
        <f>VLOOKUP($A1081,referencia!$B$2:$Z$640,7,0)</f>
        <v>La Pampa</v>
      </c>
      <c r="D1081" s="9" t="str">
        <f>VLOOKUP($A1081,referencia!$B$2:$Z$640,17,0)</f>
        <v>no</v>
      </c>
      <c r="E1081" s="9" t="str">
        <f>VLOOKUP($A1081,referencia!$B$2:$Z$640,8,0)</f>
        <v>Sergio Zilioto</v>
      </c>
      <c r="F1081" s="9" t="str">
        <f>VLOOKUP($A1081,referencia!$B$2:$Z$640,11,0)</f>
        <v>Frente Justicialisa Pampeano</v>
      </c>
      <c r="G1081" s="9" t="str">
        <f>VLOOKUP($A1081,referencia!$B$2:$Z$640,10,0)</f>
        <v>Antonio Curciarello</v>
      </c>
      <c r="H1081" s="9" t="str">
        <f>VLOOKUP($A1081,referencia!$B$2:$Z$640,20,0)</f>
        <v>M</v>
      </c>
      <c r="I1081" s="9">
        <f>VLOOKUP($A1081,referencia!$B$2:$Z$640,21,0)</f>
        <v>0</v>
      </c>
      <c r="J1081" s="9" t="str">
        <f>VLOOKUP($A1081,referencia!$B$2:$Z$640,22,0)</f>
        <v>Ministerio de Conectividad y Modernización</v>
      </c>
      <c r="K1081" s="9">
        <f>VLOOKUP($A1081,referencia!$B$2:$Z$640,23,0)</f>
        <v>0</v>
      </c>
    </row>
    <row r="1082" spans="1:11" ht="15.75" customHeight="1">
      <c r="A1082" t="s">
        <v>1214</v>
      </c>
      <c r="B1082" s="9">
        <f>VLOOKUP($A1082,referencia!$B$2:$Z$640,6,0)</f>
        <v>11</v>
      </c>
      <c r="C1082" s="9" t="str">
        <f>VLOOKUP($A1082,referencia!$B$2:$Z$640,7,0)</f>
        <v>La Pampa</v>
      </c>
      <c r="D1082" s="9" t="str">
        <f>VLOOKUP($A1082,referencia!$B$2:$Z$640,17,0)</f>
        <v>no</v>
      </c>
      <c r="E1082" s="9" t="str">
        <f>VLOOKUP($A1082,referencia!$B$2:$Z$640,8,0)</f>
        <v>Sergio Zilioto</v>
      </c>
      <c r="F1082" s="9" t="str">
        <f>VLOOKUP($A1082,referencia!$B$2:$Z$640,11,0)</f>
        <v>Frente Justicialisa Pampeano</v>
      </c>
      <c r="G1082" s="9" t="str">
        <f>VLOOKUP($A1082,referencia!$B$2:$Z$640,10,0)</f>
        <v>Horacio Di Nápoli</v>
      </c>
      <c r="H1082" s="9" t="str">
        <f>VLOOKUP($A1082,referencia!$B$2:$Z$640,20,0)</f>
        <v>M</v>
      </c>
      <c r="I1082" s="9">
        <f>VLOOKUP($A1082,referencia!$B$2:$Z$640,21,0)</f>
        <v>0</v>
      </c>
      <c r="J1082" s="9" t="str">
        <f>VLOOKUP($A1082,referencia!$B$2:$Z$640,22,0)</f>
        <v>Ministerio de Seguridad</v>
      </c>
      <c r="K1082" s="9">
        <f>VLOOKUP($A1082,referencia!$B$2:$Z$640,23,0)</f>
        <v>0</v>
      </c>
    </row>
    <row r="1083" spans="1:11" ht="15.75" customHeight="1">
      <c r="A1083" t="s">
        <v>1215</v>
      </c>
      <c r="B1083" s="9">
        <f>VLOOKUP($A1083,referencia!$B$2:$Z$640,6,0)</f>
        <v>11</v>
      </c>
      <c r="C1083" s="9" t="str">
        <f>VLOOKUP($A1083,referencia!$B$2:$Z$640,7,0)</f>
        <v>La Pampa</v>
      </c>
      <c r="D1083" s="9" t="str">
        <f>VLOOKUP($A1083,referencia!$B$2:$Z$640,17,0)</f>
        <v>no</v>
      </c>
      <c r="E1083" s="9" t="str">
        <f>VLOOKUP($A1083,referencia!$B$2:$Z$640,8,0)</f>
        <v>Sergio Zilioto</v>
      </c>
      <c r="F1083" s="9" t="str">
        <f>VLOOKUP($A1083,referencia!$B$2:$Z$640,11,0)</f>
        <v>Frente Justicialisa Pampeano</v>
      </c>
      <c r="G1083" s="9" t="str">
        <f>VLOOKUP($A1083,referencia!$B$2:$Z$640,10,0)</f>
        <v>Diego Álvarez</v>
      </c>
      <c r="H1083" s="9" t="str">
        <f>VLOOKUP($A1083,referencia!$B$2:$Z$640,20,0)</f>
        <v>M</v>
      </c>
      <c r="I1083" s="9">
        <f>VLOOKUP($A1083,referencia!$B$2:$Z$640,21,0)</f>
        <v>0</v>
      </c>
      <c r="J1083" s="9" t="str">
        <f>VLOOKUP($A1083,referencia!$B$2:$Z$640,22,0)</f>
        <v>Ministerio de Desarrollo Social</v>
      </c>
      <c r="K1083" s="9">
        <f>VLOOKUP($A1083,referencia!$B$2:$Z$640,23,0)</f>
        <v>0</v>
      </c>
    </row>
    <row r="1084" spans="1:11" ht="15.75" customHeight="1">
      <c r="A1084" t="s">
        <v>1211</v>
      </c>
      <c r="B1084" s="9">
        <f>VLOOKUP($A1084,referencia!$B$2:$Z$640,6,0)</f>
        <v>11</v>
      </c>
      <c r="C1084" s="9" t="str">
        <f>VLOOKUP($A1084,referencia!$B$2:$Z$640,7,0)</f>
        <v>La Pampa</v>
      </c>
      <c r="D1084" s="9" t="str">
        <f>VLOOKUP($A1084,referencia!$B$2:$Z$640,17,0)</f>
        <v>no</v>
      </c>
      <c r="E1084" s="9" t="str">
        <f>VLOOKUP($A1084,referencia!$B$2:$Z$640,8,0)</f>
        <v>Sergio Zilioto</v>
      </c>
      <c r="F1084" s="9" t="str">
        <f>VLOOKUP($A1084,referencia!$B$2:$Z$640,11,0)</f>
        <v>Frente Justicialisa Pampeano</v>
      </c>
      <c r="G1084" s="9" t="str">
        <f>VLOOKUP($A1084,referencia!$B$2:$Z$640,10,0)</f>
        <v>Mario Kohan</v>
      </c>
      <c r="H1084" s="9" t="str">
        <f>VLOOKUP($A1084,referencia!$B$2:$Z$640,20,0)</f>
        <v>M</v>
      </c>
      <c r="I1084" s="9">
        <f>VLOOKUP($A1084,referencia!$B$2:$Z$640,21,0)</f>
        <v>0</v>
      </c>
      <c r="J1084" s="9" t="str">
        <f>VLOOKUP($A1084,referencia!$B$2:$Z$640,22,0)</f>
        <v>Ministerio de Salud</v>
      </c>
      <c r="K1084" s="9">
        <f>VLOOKUP($A1084,referencia!$B$2:$Z$640,23,0)</f>
        <v>0</v>
      </c>
    </row>
    <row r="1085" spans="1:11" ht="15.75" customHeight="1">
      <c r="A1085" t="s">
        <v>1216</v>
      </c>
      <c r="B1085" s="9">
        <f>VLOOKUP($A1085,referencia!$B$2:$Z$640,6,0)</f>
        <v>11</v>
      </c>
      <c r="C1085" s="9" t="str">
        <f>VLOOKUP($A1085,referencia!$B$2:$Z$640,7,0)</f>
        <v>La Pampa</v>
      </c>
      <c r="D1085" s="9" t="str">
        <f>VLOOKUP($A1085,referencia!$B$2:$Z$640,17,0)</f>
        <v>no</v>
      </c>
      <c r="E1085" s="9" t="str">
        <f>VLOOKUP($A1085,referencia!$B$2:$Z$640,8,0)</f>
        <v>Sergio Zilioto</v>
      </c>
      <c r="F1085" s="9" t="str">
        <f>VLOOKUP($A1085,referencia!$B$2:$Z$640,11,0)</f>
        <v>Frente Justicialisa Pampeano</v>
      </c>
      <c r="G1085" s="9" t="str">
        <f>VLOOKUP($A1085,referencia!$B$2:$Z$640,10,0)</f>
        <v>Pablo Maccione</v>
      </c>
      <c r="H1085" s="9" t="str">
        <f>VLOOKUP($A1085,referencia!$B$2:$Z$640,20,0)</f>
        <v>M</v>
      </c>
      <c r="I1085" s="9">
        <f>VLOOKUP($A1085,referencia!$B$2:$Z$640,21,0)</f>
        <v>0</v>
      </c>
      <c r="J1085" s="9" t="str">
        <f>VLOOKUP($A1085,referencia!$B$2:$Z$640,22,0)</f>
        <v>Ministerio de Educación</v>
      </c>
      <c r="K1085" s="9">
        <f>VLOOKUP($A1085,referencia!$B$2:$Z$640,23,0)</f>
        <v>0</v>
      </c>
    </row>
    <row r="1086" spans="1:11" ht="15.75" customHeight="1">
      <c r="A1086" t="s">
        <v>1217</v>
      </c>
      <c r="B1086" s="9">
        <f>VLOOKUP($A1086,referencia!$B$2:$Z$640,6,0)</f>
        <v>11</v>
      </c>
      <c r="C1086" s="9" t="str">
        <f>VLOOKUP($A1086,referencia!$B$2:$Z$640,7,0)</f>
        <v>La Pampa</v>
      </c>
      <c r="D1086" s="9" t="str">
        <f>VLOOKUP($A1086,referencia!$B$2:$Z$640,17,0)</f>
        <v>no</v>
      </c>
      <c r="E1086" s="9" t="str">
        <f>VLOOKUP($A1086,referencia!$B$2:$Z$640,8,0)</f>
        <v>Sergio Zilioto</v>
      </c>
      <c r="F1086" s="9" t="str">
        <f>VLOOKUP($A1086,referencia!$B$2:$Z$640,11,0)</f>
        <v>Frente Justicialisa Pampeano</v>
      </c>
      <c r="G1086" s="9" t="str">
        <f>VLOOKUP($A1086,referencia!$B$2:$Z$640,10,0)</f>
        <v>Ricardo Moralejo</v>
      </c>
      <c r="H1086" s="9" t="str">
        <f>VLOOKUP($A1086,referencia!$B$2:$Z$640,20,0)</f>
        <v>M</v>
      </c>
      <c r="I1086" s="9">
        <f>VLOOKUP($A1086,referencia!$B$2:$Z$640,21,0)</f>
        <v>0</v>
      </c>
      <c r="J1086" s="9" t="str">
        <f>VLOOKUP($A1086,referencia!$B$2:$Z$640,22,0)</f>
        <v>Ministerio de la Producción</v>
      </c>
      <c r="K1086" s="9">
        <f>VLOOKUP($A1086,referencia!$B$2:$Z$640,23,0)</f>
        <v>0</v>
      </c>
    </row>
    <row r="1087" spans="1:11" ht="15.75" customHeight="1">
      <c r="A1087" t="s">
        <v>1218</v>
      </c>
      <c r="B1087" s="9">
        <f>VLOOKUP($A1087,referencia!$B$2:$Z$640,6,0)</f>
        <v>11</v>
      </c>
      <c r="C1087" s="9" t="str">
        <f>VLOOKUP($A1087,referencia!$B$2:$Z$640,7,0)</f>
        <v>La Pampa</v>
      </c>
      <c r="D1087" s="9" t="str">
        <f>VLOOKUP($A1087,referencia!$B$2:$Z$640,17,0)</f>
        <v>no</v>
      </c>
      <c r="E1087" s="9" t="str">
        <f>VLOOKUP($A1087,referencia!$B$2:$Z$640,8,0)</f>
        <v>Sergio Zilioto</v>
      </c>
      <c r="F1087" s="9" t="str">
        <f>VLOOKUP($A1087,referencia!$B$2:$Z$640,11,0)</f>
        <v>Frente Justicialisa Pampeano</v>
      </c>
      <c r="G1087" s="9" t="str">
        <f>VLOOKUP($A1087,referencia!$B$2:$Z$640,10,0)</f>
        <v>Ernesto Franco</v>
      </c>
      <c r="H1087" s="9" t="str">
        <f>VLOOKUP($A1087,referencia!$B$2:$Z$640,20,0)</f>
        <v>M</v>
      </c>
      <c r="I1087" s="9">
        <f>VLOOKUP($A1087,referencia!$B$2:$Z$640,21,0)</f>
        <v>0</v>
      </c>
      <c r="J1087" s="9" t="str">
        <f>VLOOKUP($A1087,referencia!$B$2:$Z$640,22,0)</f>
        <v>Ministerio de Hacienda y Finanzas</v>
      </c>
      <c r="K1087" s="9">
        <f>VLOOKUP($A1087,referencia!$B$2:$Z$640,23,0)</f>
        <v>0</v>
      </c>
    </row>
    <row r="1088" spans="1:11" ht="15.75" customHeight="1">
      <c r="A1088" t="s">
        <v>1219</v>
      </c>
      <c r="B1088" s="9">
        <f>VLOOKUP($A1088,referencia!$B$2:$Z$640,6,0)</f>
        <v>11</v>
      </c>
      <c r="C1088" s="9" t="str">
        <f>VLOOKUP($A1088,referencia!$B$2:$Z$640,7,0)</f>
        <v>La Pampa</v>
      </c>
      <c r="D1088" s="9" t="str">
        <f>VLOOKUP($A1088,referencia!$B$2:$Z$640,17,0)</f>
        <v>no</v>
      </c>
      <c r="E1088" s="9" t="str">
        <f>VLOOKUP($A1088,referencia!$B$2:$Z$640,8,0)</f>
        <v>Sergio Zilioto</v>
      </c>
      <c r="F1088" s="9" t="str">
        <f>VLOOKUP($A1088,referencia!$B$2:$Z$640,11,0)</f>
        <v>Frente Justicialisa Pampeano</v>
      </c>
      <c r="G1088" s="9" t="str">
        <f>VLOOKUP($A1088,referencia!$B$2:$Z$640,10,0)</f>
        <v>Juan Ramón Garay</v>
      </c>
      <c r="H1088" s="9" t="str">
        <f>VLOOKUP($A1088,referencia!$B$2:$Z$640,20,0)</f>
        <v>M</v>
      </c>
      <c r="I1088" s="9">
        <f>VLOOKUP($A1088,referencia!$B$2:$Z$640,21,0)</f>
        <v>0</v>
      </c>
      <c r="J1088" s="9" t="str">
        <f>VLOOKUP($A1088,referencia!$B$2:$Z$640,22,0)</f>
        <v>Ministerio de Obras y Servicios Públicos</v>
      </c>
      <c r="K1088" s="9">
        <f>VLOOKUP($A1088,referencia!$B$2:$Z$640,23,0)</f>
        <v>0</v>
      </c>
    </row>
    <row r="1089" spans="1:11" ht="15.75" customHeight="1">
      <c r="A1089" t="s">
        <v>1220</v>
      </c>
      <c r="B1089" s="9">
        <f>VLOOKUP($A1089,referencia!$B$2:$Z$640,6,0)</f>
        <v>11</v>
      </c>
      <c r="C1089" s="9" t="str">
        <f>VLOOKUP($A1089,referencia!$B$2:$Z$640,7,0)</f>
        <v>La Pampa</v>
      </c>
      <c r="D1089" s="9" t="str">
        <f>VLOOKUP($A1089,referencia!$B$2:$Z$640,17,0)</f>
        <v>no</v>
      </c>
      <c r="E1089" s="9" t="str">
        <f>VLOOKUP($A1089,referencia!$B$2:$Z$640,8,0)</f>
        <v>Sergio Zilioto</v>
      </c>
      <c r="F1089" s="9" t="str">
        <f>VLOOKUP($A1089,referencia!$B$2:$Z$640,11,0)</f>
        <v>Frente Justicialisa Pampeano</v>
      </c>
      <c r="G1089" s="9" t="str">
        <f>VLOOKUP($A1089,referencia!$B$2:$Z$640,10,0)</f>
        <v>José Vanini</v>
      </c>
      <c r="H1089" s="9" t="str">
        <f>VLOOKUP($A1089,referencia!$B$2:$Z$640,20,0)</f>
        <v>M</v>
      </c>
      <c r="I1089" s="9">
        <f>VLOOKUP($A1089,referencia!$B$2:$Z$640,21,0)</f>
        <v>0</v>
      </c>
      <c r="J1089" s="9" t="str">
        <f>VLOOKUP($A1089,referencia!$B$2:$Z$640,22,0)</f>
        <v>Secretaría General de la Gobernación</v>
      </c>
      <c r="K1089" s="9">
        <f>VLOOKUP($A1089,referencia!$B$2:$Z$640,23,0)</f>
        <v>0</v>
      </c>
    </row>
    <row r="1090" spans="1:11" ht="15.75" customHeight="1">
      <c r="A1090" t="s">
        <v>2773</v>
      </c>
      <c r="B1090" s="9">
        <f>VLOOKUP($A1090,referencia!$A$2:$Z$640,7,0)</f>
        <v>11</v>
      </c>
      <c r="C1090" s="9" t="str">
        <f>VLOOKUP($A1090,referencia!$A$2:$Z$640,8,0)</f>
        <v>La Pampa</v>
      </c>
      <c r="D1090" s="9" t="str">
        <f>VLOOKUP($A1090,referencia!$A$2:$Z$640,19,0)</f>
        <v>no</v>
      </c>
      <c r="E1090" s="9" t="str">
        <f>VLOOKUP($A1090,referencia!$A$2:$Z$640,9,0)</f>
        <v>Carlos Verna</v>
      </c>
      <c r="F1090" s="9" t="str">
        <f>VLOOKUP($A1090,referencia!$A$2:$Z$640,12,0)</f>
        <v>Partido Justicialista</v>
      </c>
      <c r="G1090" s="9" t="str">
        <f>VLOOKUP($A1090,referencia!$A$2:$Z$640,11,0)</f>
        <v>Daniel Pablo Bensusan</v>
      </c>
      <c r="H1090" s="9" t="str">
        <f>VLOOKUP($A1090,referencia!$A$2:$Z$640,21,0)</f>
        <v>M</v>
      </c>
      <c r="I1090" s="9">
        <f>VLOOKUP($A1090,referencia!$A$2:$Z$640,22,0)</f>
        <v>0</v>
      </c>
      <c r="J1090" s="9" t="str">
        <f>VLOOKUP($A1090,referencia!$A$2:$Z$640,23,0)</f>
        <v>Ministerio de Gobierno y Justicia</v>
      </c>
      <c r="K1090" s="9">
        <f>VLOOKUP($A1090,referencia!$A$2:$Z$640,24,0)</f>
        <v>0</v>
      </c>
    </row>
    <row r="1091" spans="1:11" ht="15.75" customHeight="1">
      <c r="A1091" t="s">
        <v>2499</v>
      </c>
      <c r="B1091" s="9">
        <f>VLOOKUP($A1091,referencia!$A$2:$Z$640,7,0)</f>
        <v>11</v>
      </c>
      <c r="C1091" s="9" t="str">
        <f>VLOOKUP($A1091,referencia!$A$2:$Z$640,8,0)</f>
        <v>La Pampa</v>
      </c>
      <c r="D1091" s="9" t="str">
        <f>VLOOKUP($A1091,referencia!$A$2:$Z$640,19,0)</f>
        <v>no</v>
      </c>
      <c r="E1091" s="9" t="str">
        <f>VLOOKUP($A1091,referencia!$A$2:$Z$640,9,0)</f>
        <v>Carlos Verna</v>
      </c>
      <c r="F1091" s="9" t="str">
        <f>VLOOKUP($A1091,referencia!$A$2:$Z$640,12,0)</f>
        <v>Partido Justicialista</v>
      </c>
      <c r="G1091" s="9" t="str">
        <f>VLOOKUP($A1091,referencia!$A$2:$Z$640,11,0)</f>
        <v>Juan Carlos Tierno</v>
      </c>
      <c r="H1091" s="9" t="str">
        <f>VLOOKUP($A1091,referencia!$A$2:$Z$640,21,0)</f>
        <v>M</v>
      </c>
      <c r="I1091" s="9">
        <f>VLOOKUP($A1091,referencia!$A$2:$Z$640,22,0)</f>
        <v>0</v>
      </c>
      <c r="J1091" s="9" t="str">
        <f>VLOOKUP($A1091,referencia!$A$2:$Z$640,23,0)</f>
        <v>Ministerio de Seguridad</v>
      </c>
      <c r="K1091" s="9">
        <f>VLOOKUP($A1091,referencia!$A$2:$Z$640,24,0)</f>
        <v>1</v>
      </c>
    </row>
    <row r="1092" spans="1:11" ht="15.75" customHeight="1">
      <c r="A1092" t="s">
        <v>2774</v>
      </c>
      <c r="B1092" s="9">
        <f>VLOOKUP($A1092,referencia!$A$2:$Z$640,7,0)</f>
        <v>11</v>
      </c>
      <c r="C1092" s="9" t="str">
        <f>VLOOKUP($A1092,referencia!$A$2:$Z$640,8,0)</f>
        <v>La Pampa</v>
      </c>
      <c r="D1092" s="9" t="str">
        <f>VLOOKUP($A1092,referencia!$A$2:$Z$640,19,0)</f>
        <v>no</v>
      </c>
      <c r="E1092" s="9" t="str">
        <f>VLOOKUP($A1092,referencia!$A$2:$Z$640,9,0)</f>
        <v>Carlos Verna</v>
      </c>
      <c r="F1092" s="9" t="str">
        <f>VLOOKUP($A1092,referencia!$A$2:$Z$640,12,0)</f>
        <v>Partido Justicialista</v>
      </c>
      <c r="G1092" s="9" t="str">
        <f>VLOOKUP($A1092,referencia!$A$2:$Z$640,11,0)</f>
        <v>Fernanda Estefanía Alonso</v>
      </c>
      <c r="H1092" s="9" t="str">
        <f>VLOOKUP($A1092,referencia!$A$2:$Z$640,21,0)</f>
        <v>F</v>
      </c>
      <c r="I1092" s="9">
        <f>VLOOKUP($A1092,referencia!$A$2:$Z$640,22,0)</f>
        <v>1</v>
      </c>
      <c r="J1092" s="9" t="str">
        <f>VLOOKUP($A1092,referencia!$A$2:$Z$640,23,0)</f>
        <v>Ministerio de Desarrollo Social</v>
      </c>
      <c r="K1092" s="9">
        <f>VLOOKUP($A1092,referencia!$A$2:$Z$640,24,0)</f>
        <v>0</v>
      </c>
    </row>
    <row r="1093" spans="1:11" ht="15.75" customHeight="1">
      <c r="A1093" t="s">
        <v>2225</v>
      </c>
      <c r="B1093" s="9">
        <f>VLOOKUP($A1093,referencia!$A$2:$Z$640,7,0)</f>
        <v>11</v>
      </c>
      <c r="C1093" s="9" t="str">
        <f>VLOOKUP($A1093,referencia!$A$2:$Z$640,8,0)</f>
        <v>La Pampa</v>
      </c>
      <c r="D1093" s="9" t="str">
        <f>VLOOKUP($A1093,referencia!$A$2:$Z$640,19,0)</f>
        <v>no</v>
      </c>
      <c r="E1093" s="9" t="str">
        <f>VLOOKUP($A1093,referencia!$A$2:$Z$640,9,0)</f>
        <v>Carlos Verna</v>
      </c>
      <c r="F1093" s="9" t="str">
        <f>VLOOKUP($A1093,referencia!$A$2:$Z$640,12,0)</f>
        <v>Partido Justicialista</v>
      </c>
      <c r="G1093" s="9" t="str">
        <f>VLOOKUP($A1093,referencia!$A$2:$Z$640,11,0)</f>
        <v>Rubén Oscar Ojuez</v>
      </c>
      <c r="H1093" s="9" t="str">
        <f>VLOOKUP($A1093,referencia!$A$2:$Z$640,21,0)</f>
        <v>M</v>
      </c>
      <c r="I1093" s="9">
        <f>VLOOKUP($A1093,referencia!$A$2:$Z$640,22,0)</f>
        <v>0</v>
      </c>
      <c r="J1093" s="9" t="str">
        <f>VLOOKUP($A1093,referencia!$A$2:$Z$640,23,0)</f>
        <v>Ministerio de Salud</v>
      </c>
      <c r="K1093" s="9">
        <f>VLOOKUP($A1093,referencia!$A$2:$Z$640,24,0)</f>
        <v>1</v>
      </c>
    </row>
    <row r="1094" spans="1:11" ht="15.75" customHeight="1">
      <c r="A1094" t="s">
        <v>2775</v>
      </c>
      <c r="B1094" s="9">
        <f>VLOOKUP($A1094,referencia!$A$2:$Z$640,7,0)</f>
        <v>11</v>
      </c>
      <c r="C1094" s="9" t="str">
        <f>VLOOKUP($A1094,referencia!$A$2:$Z$640,8,0)</f>
        <v>La Pampa</v>
      </c>
      <c r="D1094" s="9" t="str">
        <f>VLOOKUP($A1094,referencia!$A$2:$Z$640,19,0)</f>
        <v>no</v>
      </c>
      <c r="E1094" s="9" t="str">
        <f>VLOOKUP($A1094,referencia!$A$2:$Z$640,9,0)</f>
        <v>Carlos Verna</v>
      </c>
      <c r="F1094" s="9" t="str">
        <f>VLOOKUP($A1094,referencia!$A$2:$Z$640,12,0)</f>
        <v>Partido Justicialista</v>
      </c>
      <c r="G1094" s="9" t="str">
        <f>VLOOKUP($A1094,referencia!$A$2:$Z$640,11,0)</f>
        <v>María Cristina Garello</v>
      </c>
      <c r="H1094" s="9" t="str">
        <f>VLOOKUP($A1094,referencia!$A$2:$Z$640,21,0)</f>
        <v>F</v>
      </c>
      <c r="I1094" s="9">
        <f>VLOOKUP($A1094,referencia!$A$2:$Z$640,22,0)</f>
        <v>1</v>
      </c>
      <c r="J1094" s="9" t="str">
        <f>VLOOKUP($A1094,referencia!$A$2:$Z$640,23,0)</f>
        <v>Ministerio de Educación</v>
      </c>
      <c r="K1094" s="9">
        <f>VLOOKUP($A1094,referencia!$A$2:$Z$640,24,0)</f>
        <v>0</v>
      </c>
    </row>
    <row r="1095" spans="1:11" ht="15.75" customHeight="1">
      <c r="A1095" t="s">
        <v>2776</v>
      </c>
      <c r="B1095" s="9">
        <f>VLOOKUP($A1095,referencia!$A$2:$Z$640,7,0)</f>
        <v>11</v>
      </c>
      <c r="C1095" s="9" t="str">
        <f>VLOOKUP($A1095,referencia!$A$2:$Z$640,8,0)</f>
        <v>La Pampa</v>
      </c>
      <c r="D1095" s="9" t="str">
        <f>VLOOKUP($A1095,referencia!$A$2:$Z$640,19,0)</f>
        <v>no</v>
      </c>
      <c r="E1095" s="9" t="str">
        <f>VLOOKUP($A1095,referencia!$A$2:$Z$640,9,0)</f>
        <v>Carlos Verna</v>
      </c>
      <c r="F1095" s="9" t="str">
        <f>VLOOKUP($A1095,referencia!$A$2:$Z$640,12,0)</f>
        <v>Partido Justicialista</v>
      </c>
      <c r="G1095" s="9" t="str">
        <f>VLOOKUP($A1095,referencia!$A$2:$Z$640,11,0)</f>
        <v>Ricardo Horacio Moralejo</v>
      </c>
      <c r="H1095" s="9" t="str">
        <f>VLOOKUP($A1095,referencia!$A$2:$Z$640,21,0)</f>
        <v>M</v>
      </c>
      <c r="I1095" s="9">
        <f>VLOOKUP($A1095,referencia!$A$2:$Z$640,22,0)</f>
        <v>0</v>
      </c>
      <c r="J1095" s="9" t="str">
        <f>VLOOKUP($A1095,referencia!$A$2:$Z$640,23,0)</f>
        <v>Ministerio de Producción</v>
      </c>
      <c r="K1095" s="9">
        <f>VLOOKUP($A1095,referencia!$A$2:$Z$640,24,0)</f>
        <v>0</v>
      </c>
    </row>
    <row r="1096" spans="1:11" ht="15.75" customHeight="1">
      <c r="A1096" t="s">
        <v>2777</v>
      </c>
      <c r="B1096" s="9">
        <f>VLOOKUP($A1096,referencia!$A$2:$Z$640,7,0)</f>
        <v>11</v>
      </c>
      <c r="C1096" s="9" t="str">
        <f>VLOOKUP($A1096,referencia!$A$2:$Z$640,8,0)</f>
        <v>La Pampa</v>
      </c>
      <c r="D1096" s="9" t="str">
        <f>VLOOKUP($A1096,referencia!$A$2:$Z$640,19,0)</f>
        <v>no</v>
      </c>
      <c r="E1096" s="9" t="str">
        <f>VLOOKUP($A1096,referencia!$A$2:$Z$640,9,0)</f>
        <v>Carlos Verna</v>
      </c>
      <c r="F1096" s="9" t="str">
        <f>VLOOKUP($A1096,referencia!$A$2:$Z$640,12,0)</f>
        <v>Partido Justicialista</v>
      </c>
      <c r="G1096" s="9" t="str">
        <f>VLOOKUP($A1096,referencia!$A$2:$Z$640,11,0)</f>
        <v>Carlos Martín Borthiry</v>
      </c>
      <c r="H1096" s="9" t="str">
        <f>VLOOKUP($A1096,referencia!$A$2:$Z$640,21,0)</f>
        <v>M</v>
      </c>
      <c r="I1096" s="9">
        <f>VLOOKUP($A1096,referencia!$A$2:$Z$640,22,0)</f>
        <v>0</v>
      </c>
      <c r="J1096" s="9" t="str">
        <f>VLOOKUP($A1096,referencia!$A$2:$Z$640,23,0)</f>
        <v>Ministerio de Desarrollo Territorial</v>
      </c>
      <c r="K1096" s="9">
        <f>VLOOKUP($A1096,referencia!$A$2:$Z$640,24,0)</f>
        <v>0</v>
      </c>
    </row>
    <row r="1097" spans="1:11" ht="15.75" customHeight="1">
      <c r="A1097" t="s">
        <v>2778</v>
      </c>
      <c r="B1097" s="9">
        <f>VLOOKUP($A1097,referencia!$A$2:$Z$640,7,0)</f>
        <v>11</v>
      </c>
      <c r="C1097" s="9" t="str">
        <f>VLOOKUP($A1097,referencia!$A$2:$Z$640,8,0)</f>
        <v>La Pampa</v>
      </c>
      <c r="D1097" s="9" t="str">
        <f>VLOOKUP($A1097,referencia!$A$2:$Z$640,19,0)</f>
        <v>no</v>
      </c>
      <c r="E1097" s="9" t="str">
        <f>VLOOKUP($A1097,referencia!$A$2:$Z$640,9,0)</f>
        <v>Carlos Verna</v>
      </c>
      <c r="F1097" s="9" t="str">
        <f>VLOOKUP($A1097,referencia!$A$2:$Z$640,12,0)</f>
        <v>Partido Justicialista</v>
      </c>
      <c r="G1097" s="9" t="str">
        <f>VLOOKUP($A1097,referencia!$A$2:$Z$640,11,0)</f>
        <v>Ernesto Osvaldo Franco</v>
      </c>
      <c r="H1097" s="9" t="str">
        <f>VLOOKUP($A1097,referencia!$A$2:$Z$640,21,0)</f>
        <v>M</v>
      </c>
      <c r="I1097" s="9">
        <f>VLOOKUP($A1097,referencia!$A$2:$Z$640,22,0)</f>
        <v>0</v>
      </c>
      <c r="J1097" s="9" t="str">
        <f>VLOOKUP($A1097,referencia!$A$2:$Z$640,23,0)</f>
        <v>Ministerio de Hacienda y Finanzas</v>
      </c>
      <c r="K1097" s="9">
        <f>VLOOKUP($A1097,referencia!$A$2:$Z$640,24,0)</f>
        <v>0</v>
      </c>
    </row>
    <row r="1098" spans="1:11" ht="15.75" customHeight="1">
      <c r="A1098" t="s">
        <v>2779</v>
      </c>
      <c r="B1098" s="9">
        <f>VLOOKUP($A1098,referencia!$A$2:$Z$640,7,0)</f>
        <v>11</v>
      </c>
      <c r="C1098" s="9" t="str">
        <f>VLOOKUP($A1098,referencia!$A$2:$Z$640,8,0)</f>
        <v>La Pampa</v>
      </c>
      <c r="D1098" s="9" t="str">
        <f>VLOOKUP($A1098,referencia!$A$2:$Z$640,19,0)</f>
        <v>no</v>
      </c>
      <c r="E1098" s="9" t="str">
        <f>VLOOKUP($A1098,referencia!$A$2:$Z$640,9,0)</f>
        <v>Carlos Verna</v>
      </c>
      <c r="F1098" s="9" t="str">
        <f>VLOOKUP($A1098,referencia!$A$2:$Z$640,12,0)</f>
        <v>Partido Justicialista</v>
      </c>
      <c r="G1098" s="9" t="str">
        <f>VLOOKUP($A1098,referencia!$A$2:$Z$640,11,0)</f>
        <v>Julio Néstor Bargero</v>
      </c>
      <c r="H1098" s="9" t="str">
        <f>VLOOKUP($A1098,referencia!$A$2:$Z$640,21,0)</f>
        <v>M</v>
      </c>
      <c r="I1098" s="9">
        <f>VLOOKUP($A1098,referencia!$A$2:$Z$640,22,0)</f>
        <v>0</v>
      </c>
      <c r="J1098" s="9" t="str">
        <f>VLOOKUP($A1098,referencia!$A$2:$Z$640,23,0)</f>
        <v>Ministerio de Obras y Servicios Públicos</v>
      </c>
      <c r="K1098" s="9">
        <f>VLOOKUP($A1098,referencia!$A$2:$Z$640,24,0)</f>
        <v>0</v>
      </c>
    </row>
    <row r="1099" spans="1:11" ht="15.75" customHeight="1">
      <c r="A1099" t="s">
        <v>1219</v>
      </c>
      <c r="B1099" s="9">
        <f>VLOOKUP($A1099,referencia!$A$2:$Z$640,7,0)</f>
        <v>11</v>
      </c>
      <c r="C1099" s="9" t="str">
        <f>VLOOKUP($A1099,referencia!$A$2:$Z$640,8,0)</f>
        <v>La Pampa</v>
      </c>
      <c r="D1099" s="9" t="str">
        <f>VLOOKUP($A1099,referencia!$A$2:$Z$640,19,0)</f>
        <v>no</v>
      </c>
      <c r="E1099" s="9" t="str">
        <f>VLOOKUP($A1099,referencia!$A$2:$Z$640,9,0)</f>
        <v>Carlos Verna</v>
      </c>
      <c r="F1099" s="9" t="str">
        <f>VLOOKUP($A1099,referencia!$A$2:$Z$640,12,0)</f>
        <v>Partido Justicialista</v>
      </c>
      <c r="G1099" s="9" t="str">
        <f>VLOOKUP($A1099,referencia!$A$2:$Z$640,11,0)</f>
        <v>Juan Ramón Garay</v>
      </c>
      <c r="H1099" s="9" t="str">
        <f>VLOOKUP($A1099,referencia!$A$2:$Z$640,21,0)</f>
        <v>M</v>
      </c>
      <c r="I1099" s="9">
        <f>VLOOKUP($A1099,referencia!$A$2:$Z$640,22,0)</f>
        <v>0</v>
      </c>
      <c r="J1099" s="9" t="str">
        <f>VLOOKUP($A1099,referencia!$A$2:$Z$640,23,0)</f>
        <v>Secretaría General de la Gobernación</v>
      </c>
      <c r="K1099" s="9">
        <f>VLOOKUP($A1099,referencia!$A$2:$Z$640,24,0)</f>
        <v>0</v>
      </c>
    </row>
    <row r="1100" spans="1:11" ht="15.75" customHeight="1">
      <c r="A1100" t="s">
        <v>1210</v>
      </c>
      <c r="B1100" s="9">
        <f>VLOOKUP($A1100,referencia!$A$2:$Z$640,7,0)</f>
        <v>11</v>
      </c>
      <c r="C1100" s="9" t="str">
        <f>VLOOKUP($A1100,referencia!$A$2:$Z$640,8,0)</f>
        <v>La Pampa</v>
      </c>
      <c r="D1100" s="9" t="str">
        <f>VLOOKUP($A1100,referencia!$A$2:$Z$640,19,0)</f>
        <v>no</v>
      </c>
      <c r="E1100" s="9" t="str">
        <f>VLOOKUP($A1100,referencia!$A$2:$Z$640,9,0)</f>
        <v>Carlos Verna</v>
      </c>
      <c r="F1100" s="9" t="str">
        <f>VLOOKUP($A1100,referencia!$A$2:$Z$640,12,0)</f>
        <v>Partido Justicialista</v>
      </c>
      <c r="G1100" s="9" t="str">
        <f>VLOOKUP($A1100,referencia!$A$2:$Z$640,11,0)</f>
        <v>Julio González</v>
      </c>
      <c r="H1100" s="9" t="str">
        <f>VLOOKUP($A1100,referencia!$A$2:$Z$640,21,0)</f>
        <v>M</v>
      </c>
      <c r="I1100" s="9">
        <f>VLOOKUP($A1100,referencia!$A$2:$Z$640,22,0)</f>
        <v>0</v>
      </c>
      <c r="J1100" s="9" t="str">
        <f>VLOOKUP($A1100,referencia!$A$2:$Z$640,23,0)</f>
        <v>Ministerio de Seguridad</v>
      </c>
      <c r="K1100" s="9">
        <f>VLOOKUP($A1100,referencia!$A$2:$Z$640,24,0)</f>
        <v>0</v>
      </c>
    </row>
    <row r="1101" spans="1:11" ht="15.75" customHeight="1">
      <c r="A1101" t="s">
        <v>1211</v>
      </c>
      <c r="B1101" s="9">
        <f>VLOOKUP($A1101,referencia!$A$2:$Z$640,7,0)</f>
        <v>11</v>
      </c>
      <c r="C1101" s="9" t="str">
        <f>VLOOKUP($A1101,referencia!$A$2:$Z$640,8,0)</f>
        <v>La Pampa</v>
      </c>
      <c r="D1101" s="9" t="str">
        <f>VLOOKUP($A1101,referencia!$A$2:$Z$640,19,0)</f>
        <v>no</v>
      </c>
      <c r="E1101" s="9" t="str">
        <f>VLOOKUP($A1101,referencia!$A$2:$Z$640,9,0)</f>
        <v>Carlos Verna</v>
      </c>
      <c r="F1101" s="9" t="str">
        <f>VLOOKUP($A1101,referencia!$A$2:$Z$640,12,0)</f>
        <v>Partido Justicialista</v>
      </c>
      <c r="G1101" s="9" t="str">
        <f>VLOOKUP($A1101,referencia!$A$2:$Z$640,11,0)</f>
        <v>Mario Kohan</v>
      </c>
      <c r="H1101" s="9" t="str">
        <f>VLOOKUP($A1101,referencia!$A$2:$Z$640,21,0)</f>
        <v>M</v>
      </c>
      <c r="I1101" s="9">
        <f>VLOOKUP($A1101,referencia!$A$2:$Z$640,22,0)</f>
        <v>0</v>
      </c>
      <c r="J1101" s="9" t="str">
        <f>VLOOKUP($A1101,referencia!$A$2:$Z$640,23,0)</f>
        <v>Ministerio de Salud</v>
      </c>
      <c r="K1101" s="9">
        <f>VLOOKUP($A1101,referencia!$A$2:$Z$640,24,0)</f>
        <v>0</v>
      </c>
    </row>
    <row r="1102" spans="1:11" ht="15.75" customHeight="1">
      <c r="A1102" t="s">
        <v>2780</v>
      </c>
      <c r="B1102" s="9">
        <f>VLOOKUP($A1102,referencia!$A$2:$Z$640,7,0)</f>
        <v>11</v>
      </c>
      <c r="C1102" s="9" t="str">
        <f>VLOOKUP($A1102,referencia!$A$2:$Z$640,8,0)</f>
        <v>La Pampa</v>
      </c>
      <c r="D1102" s="9">
        <f>VLOOKUP($A1102,referencia!$A$2:$Z$640,19,0)</f>
        <v>2020</v>
      </c>
      <c r="E1102" s="9" t="str">
        <f>VLOOKUP($A1102,referencia!$A$2:$Z$640,9,0)</f>
        <v>Sergio Zilioto</v>
      </c>
      <c r="F1102" s="9" t="str">
        <f>VLOOKUP($A1102,referencia!$A$2:$Z$640,12,0)</f>
        <v>Frente Justicialisa Pampeano</v>
      </c>
      <c r="G1102" s="9" t="str">
        <f>VLOOKUP($A1102,referencia!$A$2:$Z$640,11,0)</f>
        <v>Daniel Pablo Bensusán</v>
      </c>
      <c r="H1102" s="9" t="str">
        <f>VLOOKUP($A1102,referencia!$A$2:$Z$640,21,0)</f>
        <v>M</v>
      </c>
      <c r="I1102" s="9">
        <f>VLOOKUP($A1102,referencia!$A$2:$Z$640,22,0)</f>
        <v>0</v>
      </c>
      <c r="J1102" s="9" t="str">
        <f>VLOOKUP($A1102,referencia!$A$2:$Z$640,23,0)</f>
        <v>Ministerio de Gobierno, Justicia y Derechos Humanos</v>
      </c>
      <c r="K1102" s="9">
        <f>VLOOKUP($A1102,referencia!$A$2:$Z$640,24,0)</f>
        <v>0</v>
      </c>
    </row>
    <row r="1103" spans="1:11" ht="15.75" customHeight="1">
      <c r="A1103" t="s">
        <v>2781</v>
      </c>
      <c r="B1103" s="9">
        <f>VLOOKUP($A1103,referencia!$A$2:$Z$640,7,0)</f>
        <v>11</v>
      </c>
      <c r="C1103" s="9" t="str">
        <f>VLOOKUP($A1103,referencia!$A$2:$Z$640,8,0)</f>
        <v>La Pampa</v>
      </c>
      <c r="D1103" s="9">
        <f>VLOOKUP($A1103,referencia!$A$2:$Z$640,19,0)</f>
        <v>2020</v>
      </c>
      <c r="E1103" s="9" t="str">
        <f>VLOOKUP($A1103,referencia!$A$2:$Z$640,9,0)</f>
        <v>Sergio Zilioto</v>
      </c>
      <c r="F1103" s="9" t="str">
        <f>VLOOKUP($A1103,referencia!$A$2:$Z$640,12,0)</f>
        <v>Frente Justicialisa Pampeano</v>
      </c>
      <c r="G1103" s="9" t="str">
        <f>VLOOKUP($A1103,referencia!$A$2:$Z$640,11,0)</f>
        <v>Antonio Curciarello</v>
      </c>
      <c r="H1103" s="9" t="str">
        <f>VLOOKUP($A1103,referencia!$A$2:$Z$640,21,0)</f>
        <v>M</v>
      </c>
      <c r="I1103" s="9">
        <f>VLOOKUP($A1103,referencia!$A$2:$Z$640,22,0)</f>
        <v>0</v>
      </c>
      <c r="J1103" s="9" t="str">
        <f>VLOOKUP($A1103,referencia!$A$2:$Z$640,23,0)</f>
        <v>Ministerio de Conectividad y Modernización</v>
      </c>
      <c r="K1103" s="9">
        <f>VLOOKUP($A1103,referencia!$A$2:$Z$640,24,0)</f>
        <v>0</v>
      </c>
    </row>
    <row r="1104" spans="1:11" ht="15.75" customHeight="1">
      <c r="A1104" t="s">
        <v>2782</v>
      </c>
      <c r="B1104" s="9">
        <f>VLOOKUP($A1104,referencia!$A$2:$Z$640,7,0)</f>
        <v>11</v>
      </c>
      <c r="C1104" s="9" t="str">
        <f>VLOOKUP($A1104,referencia!$A$2:$Z$640,8,0)</f>
        <v>La Pampa</v>
      </c>
      <c r="D1104" s="9">
        <f>VLOOKUP($A1104,referencia!$A$2:$Z$640,19,0)</f>
        <v>2020</v>
      </c>
      <c r="E1104" s="9" t="str">
        <f>VLOOKUP($A1104,referencia!$A$2:$Z$640,9,0)</f>
        <v>Sergio Zilioto</v>
      </c>
      <c r="F1104" s="9" t="str">
        <f>VLOOKUP($A1104,referencia!$A$2:$Z$640,12,0)</f>
        <v>Frente Justicialisa Pampeano</v>
      </c>
      <c r="G1104" s="9" t="str">
        <f>VLOOKUP($A1104,referencia!$A$2:$Z$640,11,0)</f>
        <v>Horacio Di Nápoli</v>
      </c>
      <c r="H1104" s="9" t="str">
        <f>VLOOKUP($A1104,referencia!$A$2:$Z$640,21,0)</f>
        <v>M</v>
      </c>
      <c r="I1104" s="9">
        <f>VLOOKUP($A1104,referencia!$A$2:$Z$640,22,0)</f>
        <v>0</v>
      </c>
      <c r="J1104" s="9" t="str">
        <f>VLOOKUP($A1104,referencia!$A$2:$Z$640,23,0)</f>
        <v>Ministerio de Seguridad</v>
      </c>
      <c r="K1104" s="9">
        <f>VLOOKUP($A1104,referencia!$A$2:$Z$640,24,0)</f>
        <v>0</v>
      </c>
    </row>
    <row r="1105" spans="1:11" ht="15.75" customHeight="1">
      <c r="A1105" t="s">
        <v>2783</v>
      </c>
      <c r="B1105" s="9">
        <f>VLOOKUP($A1105,referencia!$A$2:$Z$640,7,0)</f>
        <v>11</v>
      </c>
      <c r="C1105" s="9" t="str">
        <f>VLOOKUP($A1105,referencia!$A$2:$Z$640,8,0)</f>
        <v>La Pampa</v>
      </c>
      <c r="D1105" s="9">
        <f>VLOOKUP($A1105,referencia!$A$2:$Z$640,19,0)</f>
        <v>2020</v>
      </c>
      <c r="E1105" s="9" t="str">
        <f>VLOOKUP($A1105,referencia!$A$2:$Z$640,9,0)</f>
        <v>Sergio Zilioto</v>
      </c>
      <c r="F1105" s="9" t="str">
        <f>VLOOKUP($A1105,referencia!$A$2:$Z$640,12,0)</f>
        <v>Frente Justicialisa Pampeano</v>
      </c>
      <c r="G1105" s="9" t="str">
        <f>VLOOKUP($A1105,referencia!$A$2:$Z$640,11,0)</f>
        <v>Diego Álvarez</v>
      </c>
      <c r="H1105" s="9" t="str">
        <f>VLOOKUP($A1105,referencia!$A$2:$Z$640,21,0)</f>
        <v>M</v>
      </c>
      <c r="I1105" s="9">
        <f>VLOOKUP($A1105,referencia!$A$2:$Z$640,22,0)</f>
        <v>0</v>
      </c>
      <c r="J1105" s="9" t="str">
        <f>VLOOKUP($A1105,referencia!$A$2:$Z$640,23,0)</f>
        <v>Ministerio de Desarrollo Social</v>
      </c>
      <c r="K1105" s="9">
        <f>VLOOKUP($A1105,referencia!$A$2:$Z$640,24,0)</f>
        <v>0</v>
      </c>
    </row>
    <row r="1106" spans="1:11" ht="15.75" customHeight="1">
      <c r="A1106" t="s">
        <v>2784</v>
      </c>
      <c r="B1106" s="9">
        <f>VLOOKUP($A1106,referencia!$A$2:$Z$640,7,0)</f>
        <v>11</v>
      </c>
      <c r="C1106" s="9" t="str">
        <f>VLOOKUP($A1106,referencia!$A$2:$Z$640,8,0)</f>
        <v>La Pampa</v>
      </c>
      <c r="D1106" s="9">
        <f>VLOOKUP($A1106,referencia!$A$2:$Z$640,19,0)</f>
        <v>2020</v>
      </c>
      <c r="E1106" s="9" t="str">
        <f>VLOOKUP($A1106,referencia!$A$2:$Z$640,9,0)</f>
        <v>Sergio Zilioto</v>
      </c>
      <c r="F1106" s="9" t="str">
        <f>VLOOKUP($A1106,referencia!$A$2:$Z$640,12,0)</f>
        <v>Frente Justicialisa Pampeano</v>
      </c>
      <c r="G1106" s="9" t="str">
        <f>VLOOKUP($A1106,referencia!$A$2:$Z$640,11,0)</f>
        <v>Mario Kohan</v>
      </c>
      <c r="H1106" s="9" t="str">
        <f>VLOOKUP($A1106,referencia!$A$2:$Z$640,21,0)</f>
        <v>M</v>
      </c>
      <c r="I1106" s="9">
        <f>VLOOKUP($A1106,referencia!$A$2:$Z$640,22,0)</f>
        <v>0</v>
      </c>
      <c r="J1106" s="9" t="str">
        <f>VLOOKUP($A1106,referencia!$A$2:$Z$640,23,0)</f>
        <v>Ministerio de Salud</v>
      </c>
      <c r="K1106" s="9">
        <f>VLOOKUP($A1106,referencia!$A$2:$Z$640,24,0)</f>
        <v>0</v>
      </c>
    </row>
    <row r="1107" spans="1:11" ht="15.75" customHeight="1">
      <c r="A1107" t="s">
        <v>2785</v>
      </c>
      <c r="B1107" s="9">
        <f>VLOOKUP($A1107,referencia!$A$2:$Z$640,7,0)</f>
        <v>11</v>
      </c>
      <c r="C1107" s="9" t="str">
        <f>VLOOKUP($A1107,referencia!$A$2:$Z$640,8,0)</f>
        <v>La Pampa</v>
      </c>
      <c r="D1107" s="9">
        <f>VLOOKUP($A1107,referencia!$A$2:$Z$640,19,0)</f>
        <v>2020</v>
      </c>
      <c r="E1107" s="9" t="str">
        <f>VLOOKUP($A1107,referencia!$A$2:$Z$640,9,0)</f>
        <v>Sergio Zilioto</v>
      </c>
      <c r="F1107" s="9" t="str">
        <f>VLOOKUP($A1107,referencia!$A$2:$Z$640,12,0)</f>
        <v>Frente Justicialisa Pampeano</v>
      </c>
      <c r="G1107" s="9" t="str">
        <f>VLOOKUP($A1107,referencia!$A$2:$Z$640,11,0)</f>
        <v>Pablo Maccione</v>
      </c>
      <c r="H1107" s="9" t="str">
        <f>VLOOKUP($A1107,referencia!$A$2:$Z$640,21,0)</f>
        <v>M</v>
      </c>
      <c r="I1107" s="9">
        <f>VLOOKUP($A1107,referencia!$A$2:$Z$640,22,0)</f>
        <v>0</v>
      </c>
      <c r="J1107" s="9" t="str">
        <f>VLOOKUP($A1107,referencia!$A$2:$Z$640,23,0)</f>
        <v>Ministerio de Educación</v>
      </c>
      <c r="K1107" s="9">
        <f>VLOOKUP($A1107,referencia!$A$2:$Z$640,24,0)</f>
        <v>0</v>
      </c>
    </row>
    <row r="1108" spans="1:11" ht="15.75" customHeight="1">
      <c r="A1108" t="s">
        <v>2786</v>
      </c>
      <c r="B1108" s="9">
        <f>VLOOKUP($A1108,referencia!$A$2:$Z$640,7,0)</f>
        <v>11</v>
      </c>
      <c r="C1108" s="9" t="str">
        <f>VLOOKUP($A1108,referencia!$A$2:$Z$640,8,0)</f>
        <v>La Pampa</v>
      </c>
      <c r="D1108" s="9">
        <f>VLOOKUP($A1108,referencia!$A$2:$Z$640,19,0)</f>
        <v>2020</v>
      </c>
      <c r="E1108" s="9" t="str">
        <f>VLOOKUP($A1108,referencia!$A$2:$Z$640,9,0)</f>
        <v>Sergio Zilioto</v>
      </c>
      <c r="F1108" s="9" t="str">
        <f>VLOOKUP($A1108,referencia!$A$2:$Z$640,12,0)</f>
        <v>Frente Justicialisa Pampeano</v>
      </c>
      <c r="G1108" s="9" t="str">
        <f>VLOOKUP($A1108,referencia!$A$2:$Z$640,11,0)</f>
        <v>Ricardo Moralejo</v>
      </c>
      <c r="H1108" s="9" t="str">
        <f>VLOOKUP($A1108,referencia!$A$2:$Z$640,21,0)</f>
        <v>M</v>
      </c>
      <c r="I1108" s="9">
        <f>VLOOKUP($A1108,referencia!$A$2:$Z$640,22,0)</f>
        <v>0</v>
      </c>
      <c r="J1108" s="9" t="str">
        <f>VLOOKUP($A1108,referencia!$A$2:$Z$640,23,0)</f>
        <v>Ministerio de la Producción</v>
      </c>
      <c r="K1108" s="9">
        <f>VLOOKUP($A1108,referencia!$A$2:$Z$640,24,0)</f>
        <v>0</v>
      </c>
    </row>
    <row r="1109" spans="1:11" ht="15.75" customHeight="1">
      <c r="A1109" t="s">
        <v>2787</v>
      </c>
      <c r="B1109" s="9">
        <f>VLOOKUP($A1109,referencia!$A$2:$Z$640,7,0)</f>
        <v>11</v>
      </c>
      <c r="C1109" s="9" t="str">
        <f>VLOOKUP($A1109,referencia!$A$2:$Z$640,8,0)</f>
        <v>La Pampa</v>
      </c>
      <c r="D1109" s="9">
        <f>VLOOKUP($A1109,referencia!$A$2:$Z$640,19,0)</f>
        <v>2020</v>
      </c>
      <c r="E1109" s="9" t="str">
        <f>VLOOKUP($A1109,referencia!$A$2:$Z$640,9,0)</f>
        <v>Sergio Zilioto</v>
      </c>
      <c r="F1109" s="9" t="str">
        <f>VLOOKUP($A1109,referencia!$A$2:$Z$640,12,0)</f>
        <v>Frente Justicialisa Pampeano</v>
      </c>
      <c r="G1109" s="9" t="str">
        <f>VLOOKUP($A1109,referencia!$A$2:$Z$640,11,0)</f>
        <v>Ernesto Franco</v>
      </c>
      <c r="H1109" s="9" t="str">
        <f>VLOOKUP($A1109,referencia!$A$2:$Z$640,21,0)</f>
        <v>M</v>
      </c>
      <c r="I1109" s="9">
        <f>VLOOKUP($A1109,referencia!$A$2:$Z$640,22,0)</f>
        <v>0</v>
      </c>
      <c r="J1109" s="9" t="str">
        <f>VLOOKUP($A1109,referencia!$A$2:$Z$640,23,0)</f>
        <v>Ministerio de Hacienda y Finanzas</v>
      </c>
      <c r="K1109" s="9">
        <f>VLOOKUP($A1109,referencia!$A$2:$Z$640,24,0)</f>
        <v>0</v>
      </c>
    </row>
    <row r="1110" spans="1:11" ht="15.75" customHeight="1">
      <c r="A1110" t="s">
        <v>2788</v>
      </c>
      <c r="B1110" s="9">
        <f>VLOOKUP($A1110,referencia!$A$2:$Z$640,7,0)</f>
        <v>11</v>
      </c>
      <c r="C1110" s="9" t="str">
        <f>VLOOKUP($A1110,referencia!$A$2:$Z$640,8,0)</f>
        <v>La Pampa</v>
      </c>
      <c r="D1110" s="9">
        <f>VLOOKUP($A1110,referencia!$A$2:$Z$640,19,0)</f>
        <v>2020</v>
      </c>
      <c r="E1110" s="9" t="str">
        <f>VLOOKUP($A1110,referencia!$A$2:$Z$640,9,0)</f>
        <v>Sergio Zilioto</v>
      </c>
      <c r="F1110" s="9" t="str">
        <f>VLOOKUP($A1110,referencia!$A$2:$Z$640,12,0)</f>
        <v>Frente Justicialisa Pampeano</v>
      </c>
      <c r="G1110" s="9" t="str">
        <f>VLOOKUP($A1110,referencia!$A$2:$Z$640,11,0)</f>
        <v>Juan Ramón Garay</v>
      </c>
      <c r="H1110" s="9" t="str">
        <f>VLOOKUP($A1110,referencia!$A$2:$Z$640,21,0)</f>
        <v>M</v>
      </c>
      <c r="I1110" s="9">
        <f>VLOOKUP($A1110,referencia!$A$2:$Z$640,22,0)</f>
        <v>0</v>
      </c>
      <c r="J1110" s="9" t="str">
        <f>VLOOKUP($A1110,referencia!$A$2:$Z$640,23,0)</f>
        <v>Ministerio de Obras y Servicios Públicos</v>
      </c>
      <c r="K1110" s="9">
        <f>VLOOKUP($A1110,referencia!$A$2:$Z$640,24,0)</f>
        <v>0</v>
      </c>
    </row>
    <row r="1111" spans="1:11" ht="15.75" customHeight="1">
      <c r="A1111" t="s">
        <v>2789</v>
      </c>
      <c r="B1111" s="9">
        <f>VLOOKUP($A1111,referencia!$A$2:$Z$640,7,0)</f>
        <v>11</v>
      </c>
      <c r="C1111" s="9" t="str">
        <f>VLOOKUP($A1111,referencia!$A$2:$Z$640,8,0)</f>
        <v>La Pampa</v>
      </c>
      <c r="D1111" s="9">
        <f>VLOOKUP($A1111,referencia!$A$2:$Z$640,19,0)</f>
        <v>2020</v>
      </c>
      <c r="E1111" s="9" t="str">
        <f>VLOOKUP($A1111,referencia!$A$2:$Z$640,9,0)</f>
        <v>Sergio Zilioto</v>
      </c>
      <c r="F1111" s="9" t="str">
        <f>VLOOKUP($A1111,referencia!$A$2:$Z$640,12,0)</f>
        <v>Frente Justicialisa Pampeano</v>
      </c>
      <c r="G1111" s="9" t="str">
        <f>VLOOKUP($A1111,referencia!$A$2:$Z$640,11,0)</f>
        <v>José Vanini</v>
      </c>
      <c r="H1111" s="9" t="str">
        <f>VLOOKUP($A1111,referencia!$A$2:$Z$640,21,0)</f>
        <v>M</v>
      </c>
      <c r="I1111" s="9">
        <f>VLOOKUP($A1111,referencia!$A$2:$Z$640,22,0)</f>
        <v>0</v>
      </c>
      <c r="J1111" s="9" t="str">
        <f>VLOOKUP($A1111,referencia!$A$2:$Z$640,23,0)</f>
        <v>Secretaría General de la Gobernación</v>
      </c>
      <c r="K1111" s="9">
        <f>VLOOKUP($A1111,referencia!$A$2:$Z$640,24,0)</f>
        <v>0</v>
      </c>
    </row>
    <row r="1112" spans="1:11" ht="15.75" customHeight="1">
      <c r="A1112" t="s">
        <v>1221</v>
      </c>
      <c r="B1112" s="9">
        <f>VLOOKUP($A1112,referencia!$F$2:$Z$640,2,0)</f>
        <v>12</v>
      </c>
      <c r="C1112" s="9" t="str">
        <f>VLOOKUP($A1112,referencia!$F$2:$Z$640,3,0)</f>
        <v>La Rioja</v>
      </c>
      <c r="D1112" s="9">
        <f>VLOOKUP($A1112,referencia!$F$2:$Z$640,9,0)</f>
        <v>2015</v>
      </c>
      <c r="E1112" s="9" t="str">
        <f>VLOOKUP($A1112,referencia!$F$2:$Z$640,4,0)</f>
        <v>Sergio Casas</v>
      </c>
      <c r="F1112" s="9" t="str">
        <f>VLOOKUP($A1112,referencia!$F$2:$Z$640,7,0)</f>
        <v>Frente para la Victoria</v>
      </c>
      <c r="G1112" s="9" t="str">
        <f>VLOOKUP($A1112,referencia!$F$2:$Z$640,6,0)</f>
        <v>Claudio Saúl</v>
      </c>
      <c r="H1112" s="9" t="str">
        <f>VLOOKUP($A1112,referencia!$F$2:$Z$640,16,0)</f>
        <v>M</v>
      </c>
      <c r="I1112" s="9">
        <f>VLOOKUP($A1112,referencia!$F$2:$Z$640,17,0)</f>
        <v>0</v>
      </c>
      <c r="J1112" s="9" t="str">
        <f>VLOOKUP($A1112,referencia!$F$2:$Z$640,18,0)</f>
        <v>Ministerio de Gobierno, Seguridad, Justicia y Derechos Humanos</v>
      </c>
      <c r="K1112" s="9">
        <f>VLOOKUP($A1112,referencia!$F$2:$Z$640,19,0)</f>
        <v>1</v>
      </c>
    </row>
    <row r="1113" spans="1:11" ht="15.75" customHeight="1">
      <c r="A1113" t="s">
        <v>1227</v>
      </c>
      <c r="B1113" s="9">
        <f>VLOOKUP($A1113,referencia!$F$2:$Z$640,2,0)</f>
        <v>12</v>
      </c>
      <c r="C1113" s="9" t="str">
        <f>VLOOKUP($A1113,referencia!$F$2:$Z$640,3,0)</f>
        <v>La Rioja</v>
      </c>
      <c r="D1113" s="9">
        <f>VLOOKUP($A1113,referencia!$F$2:$Z$640,9,0)</f>
        <v>2015</v>
      </c>
      <c r="E1113" s="9" t="str">
        <f>VLOOKUP($A1113,referencia!$F$2:$Z$640,4,0)</f>
        <v>Sergio Casas</v>
      </c>
      <c r="F1113" s="9" t="str">
        <f>VLOOKUP($A1113,referencia!$F$2:$Z$640,7,0)</f>
        <v>Frente para la Victoria</v>
      </c>
      <c r="G1113" s="9" t="str">
        <f>VLOOKUP($A1113,referencia!$F$2:$Z$640,6,0)</f>
        <v>Fernando Rejal</v>
      </c>
      <c r="H1113" s="9" t="str">
        <f>VLOOKUP($A1113,referencia!$F$2:$Z$640,16,0)</f>
        <v>M</v>
      </c>
      <c r="I1113" s="9">
        <f>VLOOKUP($A1113,referencia!$F$2:$Z$640,17,0)</f>
        <v>0</v>
      </c>
      <c r="J1113" s="9" t="str">
        <f>VLOOKUP($A1113,referencia!$F$2:$Z$640,18,0)</f>
        <v>Ministerio de Producción y Desarrollo Económico</v>
      </c>
      <c r="K1113" s="9">
        <f>VLOOKUP($A1113,referencia!$F$2:$Z$640,19,0)</f>
        <v>0</v>
      </c>
    </row>
    <row r="1114" spans="1:11" ht="15.75" customHeight="1">
      <c r="A1114" t="s">
        <v>1229</v>
      </c>
      <c r="B1114" s="9">
        <f>VLOOKUP($A1114,referencia!$F$2:$Z$640,2,0)</f>
        <v>12</v>
      </c>
      <c r="C1114" s="9" t="str">
        <f>VLOOKUP($A1114,referencia!$F$2:$Z$640,3,0)</f>
        <v>La Rioja</v>
      </c>
      <c r="D1114" s="9">
        <f>VLOOKUP($A1114,referencia!$F$2:$Z$640,9,0)</f>
        <v>2015</v>
      </c>
      <c r="E1114" s="9" t="str">
        <f>VLOOKUP($A1114,referencia!$F$2:$Z$640,4,0)</f>
        <v>Sergio Casas</v>
      </c>
      <c r="F1114" s="9" t="str">
        <f>VLOOKUP($A1114,referencia!$F$2:$Z$640,7,0)</f>
        <v>Frente para la Victoria</v>
      </c>
      <c r="G1114" s="9" t="str">
        <f>VLOOKUP($A1114,referencia!$F$2:$Z$640,6,0)</f>
        <v>Gastón Mercado Luna</v>
      </c>
      <c r="H1114" s="9" t="str">
        <f>VLOOKUP($A1114,referencia!$F$2:$Z$640,16,0)</f>
        <v>M</v>
      </c>
      <c r="I1114" s="9">
        <f>VLOOKUP($A1114,referencia!$F$2:$Z$640,17,0)</f>
        <v>0</v>
      </c>
      <c r="J1114" s="9" t="str">
        <f>VLOOKUP($A1114,referencia!$F$2:$Z$640,18,0)</f>
        <v>Secretario general y legal de la Gobernación</v>
      </c>
      <c r="K1114" s="9">
        <f>VLOOKUP($A1114,referencia!$F$2:$Z$640,19,0)</f>
        <v>0</v>
      </c>
    </row>
    <row r="1115" spans="1:11" ht="15.75" customHeight="1">
      <c r="A1115" t="s">
        <v>1225</v>
      </c>
      <c r="B1115" s="9">
        <f>VLOOKUP($A1115,referencia!$F$2:$Z$640,2,0)</f>
        <v>12</v>
      </c>
      <c r="C1115" s="9" t="str">
        <f>VLOOKUP($A1115,referencia!$F$2:$Z$640,3,0)</f>
        <v>La Rioja</v>
      </c>
      <c r="D1115" s="9">
        <f>VLOOKUP($A1115,referencia!$F$2:$Z$640,9,0)</f>
        <v>2015</v>
      </c>
      <c r="E1115" s="9" t="str">
        <f>VLOOKUP($A1115,referencia!$F$2:$Z$640,4,0)</f>
        <v>Sergio Casas</v>
      </c>
      <c r="F1115" s="9" t="str">
        <f>VLOOKUP($A1115,referencia!$F$2:$Z$640,7,0)</f>
        <v>Frente para la Victoria</v>
      </c>
      <c r="G1115" s="9" t="str">
        <f>VLOOKUP($A1115,referencia!$F$2:$Z$640,6,0)</f>
        <v>Griselda Herrera</v>
      </c>
      <c r="H1115" s="9" t="str">
        <f>VLOOKUP($A1115,referencia!$F$2:$Z$640,16,0)</f>
        <v>F</v>
      </c>
      <c r="I1115" s="9">
        <f>VLOOKUP($A1115,referencia!$F$2:$Z$640,17,0)</f>
        <v>1</v>
      </c>
      <c r="J1115" s="9" t="str">
        <f>VLOOKUP($A1115,referencia!$F$2:$Z$640,18,0)</f>
        <v>Ministerio de Desarrollo Social</v>
      </c>
      <c r="K1115" s="9">
        <f>VLOOKUP($A1115,referencia!$F$2:$Z$640,19,0)</f>
        <v>0</v>
      </c>
    </row>
    <row r="1116" spans="1:11" ht="15.75" customHeight="1">
      <c r="A1116" t="s">
        <v>1228</v>
      </c>
      <c r="B1116" s="9">
        <f>VLOOKUP($A1116,referencia!$F$2:$Z$640,2,0)</f>
        <v>12</v>
      </c>
      <c r="C1116" s="9" t="str">
        <f>VLOOKUP($A1116,referencia!$F$2:$Z$640,3,0)</f>
        <v>La Rioja</v>
      </c>
      <c r="D1116" s="9">
        <f>VLOOKUP($A1116,referencia!$F$2:$Z$640,9,0)</f>
        <v>2015</v>
      </c>
      <c r="E1116" s="9" t="str">
        <f>VLOOKUP($A1116,referencia!$F$2:$Z$640,4,0)</f>
        <v>Sergio Casas</v>
      </c>
      <c r="F1116" s="9" t="str">
        <f>VLOOKUP($A1116,referencia!$F$2:$Z$640,7,0)</f>
        <v>Frente para la Victoria</v>
      </c>
      <c r="G1116" s="9" t="str">
        <f>VLOOKUP($A1116,referencia!$F$2:$Z$640,6,0)</f>
        <v>Juan Luna</v>
      </c>
      <c r="H1116" s="9" t="str">
        <f>VLOOKUP($A1116,referencia!$F$2:$Z$640,16,0)</f>
        <v>M</v>
      </c>
      <c r="I1116" s="9">
        <f>VLOOKUP($A1116,referencia!$F$2:$Z$640,17,0)</f>
        <v>0</v>
      </c>
      <c r="J1116" s="9" t="str">
        <f>VLOOKUP($A1116,referencia!$F$2:$Z$640,18,0)</f>
        <v>Ministerio de Educación, Ciencia y Tecnología</v>
      </c>
      <c r="K1116" s="9">
        <f>VLOOKUP($A1116,referencia!$F$2:$Z$640,19,0)</f>
        <v>0</v>
      </c>
    </row>
    <row r="1117" spans="1:11" ht="15.75" customHeight="1">
      <c r="A1117" t="s">
        <v>1224</v>
      </c>
      <c r="B1117" s="9">
        <f>VLOOKUP($A1117,referencia!$F$2:$Z$640,2,0)</f>
        <v>12</v>
      </c>
      <c r="C1117" s="9" t="str">
        <f>VLOOKUP($A1117,referencia!$F$2:$Z$640,3,0)</f>
        <v>La Rioja</v>
      </c>
      <c r="D1117" s="9">
        <f>VLOOKUP($A1117,referencia!$F$2:$Z$640,9,0)</f>
        <v>2015</v>
      </c>
      <c r="E1117" s="9" t="str">
        <f>VLOOKUP($A1117,referencia!$F$2:$Z$640,4,0)</f>
        <v>Sergio Casas</v>
      </c>
      <c r="F1117" s="9" t="str">
        <f>VLOOKUP($A1117,referencia!$F$2:$Z$640,7,0)</f>
        <v>Frente para la Victoria</v>
      </c>
      <c r="G1117" s="9" t="str">
        <f>VLOOKUP($A1117,referencia!$F$2:$Z$640,6,0)</f>
        <v>Juan Velardez</v>
      </c>
      <c r="H1117" s="9" t="str">
        <f>VLOOKUP($A1117,referencia!$F$2:$Z$640,16,0)</f>
        <v>M</v>
      </c>
      <c r="I1117" s="9">
        <f>VLOOKUP($A1117,referencia!$F$2:$Z$640,17,0)</f>
        <v>0</v>
      </c>
      <c r="J1117" s="9" t="str">
        <f>VLOOKUP($A1117,referencia!$F$2:$Z$640,18,0)</f>
        <v>Ministerio de Infraestructura</v>
      </c>
      <c r="K1117" s="9">
        <f>VLOOKUP($A1117,referencia!$F$2:$Z$640,19,0)</f>
        <v>0</v>
      </c>
    </row>
    <row r="1118" spans="1:11" ht="15.75" customHeight="1">
      <c r="A1118" t="s">
        <v>1223</v>
      </c>
      <c r="B1118" s="9">
        <f>VLOOKUP($A1118,referencia!$F$2:$Z$640,2,0)</f>
        <v>12</v>
      </c>
      <c r="C1118" s="9" t="str">
        <f>VLOOKUP($A1118,referencia!$F$2:$Z$640,3,0)</f>
        <v>La Rioja</v>
      </c>
      <c r="D1118" s="9">
        <f>VLOOKUP($A1118,referencia!$F$2:$Z$640,9,0)</f>
        <v>2015</v>
      </c>
      <c r="E1118" s="9" t="str">
        <f>VLOOKUP($A1118,referencia!$F$2:$Z$640,4,0)</f>
        <v>Sergio Casas</v>
      </c>
      <c r="F1118" s="9" t="str">
        <f>VLOOKUP($A1118,referencia!$F$2:$Z$640,7,0)</f>
        <v>Frente para la Victoria</v>
      </c>
      <c r="G1118" s="9" t="str">
        <f>VLOOKUP($A1118,referencia!$F$2:$Z$640,6,0)</f>
        <v>Judith Díaz Bazán</v>
      </c>
      <c r="H1118" s="9" t="str">
        <f>VLOOKUP($A1118,referencia!$F$2:$Z$640,16,0)</f>
        <v>F</v>
      </c>
      <c r="I1118" s="9">
        <f>VLOOKUP($A1118,referencia!$F$2:$Z$640,17,0)</f>
        <v>1</v>
      </c>
      <c r="J1118" s="9" t="str">
        <f>VLOOKUP($A1118,referencia!$F$2:$Z$640,18,0)</f>
        <v>Ministerio de Salud</v>
      </c>
      <c r="K1118" s="9">
        <f>VLOOKUP($A1118,referencia!$F$2:$Z$640,19,0)</f>
        <v>0</v>
      </c>
    </row>
    <row r="1119" spans="1:11" ht="15.75" customHeight="1">
      <c r="A1119" t="s">
        <v>1222</v>
      </c>
      <c r="B1119" s="9">
        <f>VLOOKUP($A1119,referencia!$F$2:$Z$640,2,0)</f>
        <v>12</v>
      </c>
      <c r="C1119" s="9" t="str">
        <f>VLOOKUP($A1119,referencia!$F$2:$Z$640,3,0)</f>
        <v>La Rioja</v>
      </c>
      <c r="D1119" s="9">
        <f>VLOOKUP($A1119,referencia!$F$2:$Z$640,9,0)</f>
        <v>2015</v>
      </c>
      <c r="E1119" s="9" t="str">
        <f>VLOOKUP($A1119,referencia!$F$2:$Z$640,4,0)</f>
        <v>Sergio Casas</v>
      </c>
      <c r="F1119" s="9" t="str">
        <f>VLOOKUP($A1119,referencia!$F$2:$Z$640,7,0)</f>
        <v>Frente para la Victoria</v>
      </c>
      <c r="G1119" s="9" t="str">
        <f>VLOOKUP($A1119,referencia!$F$2:$Z$640,6,0)</f>
        <v>Ricardo Guerra</v>
      </c>
      <c r="H1119" s="9" t="str">
        <f>VLOOKUP($A1119,referencia!$F$2:$Z$640,16,0)</f>
        <v>M</v>
      </c>
      <c r="I1119" s="9">
        <f>VLOOKUP($A1119,referencia!$F$2:$Z$640,17,0)</f>
        <v>0</v>
      </c>
      <c r="J1119" s="9" t="str">
        <f>VLOOKUP($A1119,referencia!$F$2:$Z$640,18,0)</f>
        <v>Ministerio de Hacienda</v>
      </c>
      <c r="K1119" s="9">
        <f>VLOOKUP($A1119,referencia!$F$2:$Z$640,19,0)</f>
        <v>1</v>
      </c>
    </row>
    <row r="1120" spans="1:11" ht="15.75" customHeight="1">
      <c r="A1120" t="s">
        <v>1226</v>
      </c>
      <c r="B1120" s="9">
        <f>VLOOKUP($A1120,referencia!$F$2:$Z$640,2,0)</f>
        <v>12</v>
      </c>
      <c r="C1120" s="9" t="str">
        <f>VLOOKUP($A1120,referencia!$F$2:$Z$640,3,0)</f>
        <v>La Rioja</v>
      </c>
      <c r="D1120" s="9">
        <f>VLOOKUP($A1120,referencia!$F$2:$Z$640,9,0)</f>
        <v>2015</v>
      </c>
      <c r="E1120" s="9" t="str">
        <f>VLOOKUP($A1120,referencia!$F$2:$Z$640,4,0)</f>
        <v>Sergio Casas</v>
      </c>
      <c r="F1120" s="9" t="str">
        <f>VLOOKUP($A1120,referencia!$F$2:$Z$640,7,0)</f>
        <v>Frente para la Victoria</v>
      </c>
      <c r="G1120" s="9" t="str">
        <f>VLOOKUP($A1120,referencia!$F$2:$Z$640,6,0)</f>
        <v>Rubén Galleguillo</v>
      </c>
      <c r="H1120" s="9" t="str">
        <f>VLOOKUP($A1120,referencia!$F$2:$Z$640,16,0)</f>
        <v>M</v>
      </c>
      <c r="I1120" s="9">
        <f>VLOOKUP($A1120,referencia!$F$2:$Z$640,17,0)</f>
        <v>0</v>
      </c>
      <c r="J1120" s="9" t="str">
        <f>VLOOKUP($A1120,referencia!$F$2:$Z$640,18,0)</f>
        <v>Ministerio de Industria y Planeamiento Estratégico</v>
      </c>
      <c r="K1120" s="9">
        <f>VLOOKUP($A1120,referencia!$F$2:$Z$640,19,0)</f>
        <v>0</v>
      </c>
    </row>
    <row r="1121" spans="1:11" ht="15.75" customHeight="1">
      <c r="A1121" t="s">
        <v>1655</v>
      </c>
      <c r="B1121" s="9">
        <f>VLOOKUP($A1121,referencia!$E$2:$Z$640,3,0)</f>
        <v>12</v>
      </c>
      <c r="C1121" s="9" t="str">
        <f>VLOOKUP($A1121,referencia!$E$2:$Z$640,4,0)</f>
        <v>La Rioja</v>
      </c>
      <c r="D1121" s="9">
        <f>VLOOKUP($A1121,referencia!$E$2:$Z$640,11,0)</f>
        <v>2016</v>
      </c>
      <c r="E1121" s="9" t="str">
        <f>VLOOKUP($A1121,referencia!$E$2:$Z$640,5,0)</f>
        <v>Sergio Casas</v>
      </c>
      <c r="F1121" s="9" t="str">
        <f>VLOOKUP($A1121,referencia!$E$2:$Z$640,8,0)</f>
        <v>Frente para la Victoria</v>
      </c>
      <c r="G1121" s="9" t="str">
        <f>VLOOKUP($A1121,referencia!$E$2:$Z$640,7,0)</f>
        <v>Claudio Saúl</v>
      </c>
      <c r="H1121" s="9" t="str">
        <f>VLOOKUP($A1121,referencia!$E$2:$Z$640,17,0)</f>
        <v>M</v>
      </c>
      <c r="I1121" s="9">
        <f>VLOOKUP($A1121,referencia!$E$2:$Z$640,18,0)</f>
        <v>0</v>
      </c>
      <c r="J1121" s="9" t="str">
        <f>VLOOKUP($A1121,referencia!$E$2:$Z$640,19,0)</f>
        <v>Ministerio de Gobierno, Seguridad, Justicia y Derechos Humanos</v>
      </c>
      <c r="K1121" s="9">
        <f>VLOOKUP($A1121,referencia!$E$2:$Z$640,20,0)</f>
        <v>1</v>
      </c>
    </row>
    <row r="1122" spans="1:11" ht="15.75" customHeight="1">
      <c r="A1122" t="s">
        <v>1656</v>
      </c>
      <c r="B1122" s="9">
        <f>VLOOKUP($A1122,referencia!$E$2:$Z$640,3,0)</f>
        <v>12</v>
      </c>
      <c r="C1122" s="9" t="str">
        <f>VLOOKUP($A1122,referencia!$E$2:$Z$640,4,0)</f>
        <v>La Rioja</v>
      </c>
      <c r="D1122" s="9">
        <f>VLOOKUP($A1122,referencia!$E$2:$Z$640,11,0)</f>
        <v>2016</v>
      </c>
      <c r="E1122" s="9" t="str">
        <f>VLOOKUP($A1122,referencia!$E$2:$Z$640,5,0)</f>
        <v>Sergio Casas</v>
      </c>
      <c r="F1122" s="9" t="str">
        <f>VLOOKUP($A1122,referencia!$E$2:$Z$640,8,0)</f>
        <v>Frente para la Victoria</v>
      </c>
      <c r="G1122" s="9" t="str">
        <f>VLOOKUP($A1122,referencia!$E$2:$Z$640,7,0)</f>
        <v>Ricardo Guerra</v>
      </c>
      <c r="H1122" s="9" t="str">
        <f>VLOOKUP($A1122,referencia!$E$2:$Z$640,17,0)</f>
        <v>M</v>
      </c>
      <c r="I1122" s="9">
        <f>VLOOKUP($A1122,referencia!$E$2:$Z$640,18,0)</f>
        <v>0</v>
      </c>
      <c r="J1122" s="9" t="str">
        <f>VLOOKUP($A1122,referencia!$E$2:$Z$640,19,0)</f>
        <v>Ministerio de Hacienda</v>
      </c>
      <c r="K1122" s="9">
        <f>VLOOKUP($A1122,referencia!$E$2:$Z$640,20,0)</f>
        <v>1</v>
      </c>
    </row>
    <row r="1123" spans="1:11" ht="15.75" customHeight="1">
      <c r="A1123" t="s">
        <v>1657</v>
      </c>
      <c r="B1123" s="9">
        <f>VLOOKUP($A1123,referencia!$E$2:$Z$640,3,0)</f>
        <v>12</v>
      </c>
      <c r="C1123" s="9" t="str">
        <f>VLOOKUP($A1123,referencia!$E$2:$Z$640,4,0)</f>
        <v>La Rioja</v>
      </c>
      <c r="D1123" s="9">
        <f>VLOOKUP($A1123,referencia!$E$2:$Z$640,11,0)</f>
        <v>2016</v>
      </c>
      <c r="E1123" s="9" t="str">
        <f>VLOOKUP($A1123,referencia!$E$2:$Z$640,5,0)</f>
        <v>Sergio Casas</v>
      </c>
      <c r="F1123" s="9" t="str">
        <f>VLOOKUP($A1123,referencia!$E$2:$Z$640,8,0)</f>
        <v>Frente para la Victoria</v>
      </c>
      <c r="G1123" s="9" t="str">
        <f>VLOOKUP($A1123,referencia!$E$2:$Z$640,7,0)</f>
        <v>Judith Díaz Bazán</v>
      </c>
      <c r="H1123" s="9" t="str">
        <f>VLOOKUP($A1123,referencia!$E$2:$Z$640,17,0)</f>
        <v>F</v>
      </c>
      <c r="I1123" s="9">
        <f>VLOOKUP($A1123,referencia!$E$2:$Z$640,18,0)</f>
        <v>1</v>
      </c>
      <c r="J1123" s="9" t="str">
        <f>VLOOKUP($A1123,referencia!$E$2:$Z$640,19,0)</f>
        <v>Ministerio de Salud</v>
      </c>
      <c r="K1123" s="9">
        <f>VLOOKUP($A1123,referencia!$E$2:$Z$640,20,0)</f>
        <v>0</v>
      </c>
    </row>
    <row r="1124" spans="1:11" ht="15.75" customHeight="1">
      <c r="A1124" t="s">
        <v>1658</v>
      </c>
      <c r="B1124" s="9">
        <f>VLOOKUP($A1124,referencia!$E$2:$Z$640,3,0)</f>
        <v>12</v>
      </c>
      <c r="C1124" s="9" t="str">
        <f>VLOOKUP($A1124,referencia!$E$2:$Z$640,4,0)</f>
        <v>La Rioja</v>
      </c>
      <c r="D1124" s="9">
        <f>VLOOKUP($A1124,referencia!$E$2:$Z$640,11,0)</f>
        <v>2016</v>
      </c>
      <c r="E1124" s="9" t="str">
        <f>VLOOKUP($A1124,referencia!$E$2:$Z$640,5,0)</f>
        <v>Sergio Casas</v>
      </c>
      <c r="F1124" s="9" t="str">
        <f>VLOOKUP($A1124,referencia!$E$2:$Z$640,8,0)</f>
        <v>Frente para la Victoria</v>
      </c>
      <c r="G1124" s="9" t="str">
        <f>VLOOKUP($A1124,referencia!$E$2:$Z$640,7,0)</f>
        <v>Juan Velardez</v>
      </c>
      <c r="H1124" s="9" t="str">
        <f>VLOOKUP($A1124,referencia!$E$2:$Z$640,17,0)</f>
        <v>M</v>
      </c>
      <c r="I1124" s="9">
        <f>VLOOKUP($A1124,referencia!$E$2:$Z$640,18,0)</f>
        <v>0</v>
      </c>
      <c r="J1124" s="9" t="str">
        <f>VLOOKUP($A1124,referencia!$E$2:$Z$640,19,0)</f>
        <v>Ministerio de Infraestructura</v>
      </c>
      <c r="K1124" s="9">
        <f>VLOOKUP($A1124,referencia!$E$2:$Z$640,20,0)</f>
        <v>0</v>
      </c>
    </row>
    <row r="1125" spans="1:11" ht="15.75" customHeight="1">
      <c r="A1125" t="s">
        <v>1659</v>
      </c>
      <c r="B1125" s="9">
        <f>VLOOKUP($A1125,referencia!$E$2:$Z$640,3,0)</f>
        <v>12</v>
      </c>
      <c r="C1125" s="9" t="str">
        <f>VLOOKUP($A1125,referencia!$E$2:$Z$640,4,0)</f>
        <v>La Rioja</v>
      </c>
      <c r="D1125" s="9">
        <f>VLOOKUP($A1125,referencia!$E$2:$Z$640,11,0)</f>
        <v>2016</v>
      </c>
      <c r="E1125" s="9" t="str">
        <f>VLOOKUP($A1125,referencia!$E$2:$Z$640,5,0)</f>
        <v>Sergio Casas</v>
      </c>
      <c r="F1125" s="9" t="str">
        <f>VLOOKUP($A1125,referencia!$E$2:$Z$640,8,0)</f>
        <v>Frente para la Victoria</v>
      </c>
      <c r="G1125" s="9" t="str">
        <f>VLOOKUP($A1125,referencia!$E$2:$Z$640,7,0)</f>
        <v>Griselda Herrera</v>
      </c>
      <c r="H1125" s="9" t="str">
        <f>VLOOKUP($A1125,referencia!$E$2:$Z$640,17,0)</f>
        <v>F</v>
      </c>
      <c r="I1125" s="9">
        <f>VLOOKUP($A1125,referencia!$E$2:$Z$640,18,0)</f>
        <v>1</v>
      </c>
      <c r="J1125" s="9" t="str">
        <f>VLOOKUP($A1125,referencia!$E$2:$Z$640,19,0)</f>
        <v>Ministerio de Desarrollo Social</v>
      </c>
      <c r="K1125" s="9">
        <f>VLOOKUP($A1125,referencia!$E$2:$Z$640,20,0)</f>
        <v>0</v>
      </c>
    </row>
    <row r="1126" spans="1:11" ht="15.75" customHeight="1">
      <c r="A1126" t="s">
        <v>1660</v>
      </c>
      <c r="B1126" s="9">
        <f>VLOOKUP($A1126,referencia!$E$2:$Z$640,3,0)</f>
        <v>12</v>
      </c>
      <c r="C1126" s="9" t="str">
        <f>VLOOKUP($A1126,referencia!$E$2:$Z$640,4,0)</f>
        <v>La Rioja</v>
      </c>
      <c r="D1126" s="9">
        <f>VLOOKUP($A1126,referencia!$E$2:$Z$640,11,0)</f>
        <v>2016</v>
      </c>
      <c r="E1126" s="9" t="str">
        <f>VLOOKUP($A1126,referencia!$E$2:$Z$640,5,0)</f>
        <v>Sergio Casas</v>
      </c>
      <c r="F1126" s="9" t="str">
        <f>VLOOKUP($A1126,referencia!$E$2:$Z$640,8,0)</f>
        <v>Frente para la Victoria</v>
      </c>
      <c r="G1126" s="9" t="str">
        <f>VLOOKUP($A1126,referencia!$E$2:$Z$640,7,0)</f>
        <v>Rubén Galleguillo</v>
      </c>
      <c r="H1126" s="9" t="str">
        <f>VLOOKUP($A1126,referencia!$E$2:$Z$640,17,0)</f>
        <v>M</v>
      </c>
      <c r="I1126" s="9">
        <f>VLOOKUP($A1126,referencia!$E$2:$Z$640,18,0)</f>
        <v>0</v>
      </c>
      <c r="J1126" s="9" t="str">
        <f>VLOOKUP($A1126,referencia!$E$2:$Z$640,19,0)</f>
        <v>Ministerio de Industria y Planeamiento Estratégico</v>
      </c>
      <c r="K1126" s="9">
        <f>VLOOKUP($A1126,referencia!$E$2:$Z$640,20,0)</f>
        <v>0</v>
      </c>
    </row>
    <row r="1127" spans="1:11" ht="15.75" customHeight="1">
      <c r="A1127" t="s">
        <v>1661</v>
      </c>
      <c r="B1127" s="9">
        <f>VLOOKUP($A1127,referencia!$E$2:$Z$640,3,0)</f>
        <v>12</v>
      </c>
      <c r="C1127" s="9" t="str">
        <f>VLOOKUP($A1127,referencia!$E$2:$Z$640,4,0)</f>
        <v>La Rioja</v>
      </c>
      <c r="D1127" s="9">
        <f>VLOOKUP($A1127,referencia!$E$2:$Z$640,11,0)</f>
        <v>2016</v>
      </c>
      <c r="E1127" s="9" t="str">
        <f>VLOOKUP($A1127,referencia!$E$2:$Z$640,5,0)</f>
        <v>Sergio Casas</v>
      </c>
      <c r="F1127" s="9" t="str">
        <f>VLOOKUP($A1127,referencia!$E$2:$Z$640,8,0)</f>
        <v>Frente para la Victoria</v>
      </c>
      <c r="G1127" s="9" t="str">
        <f>VLOOKUP($A1127,referencia!$E$2:$Z$640,7,0)</f>
        <v>Fernando Rejal</v>
      </c>
      <c r="H1127" s="9" t="str">
        <f>VLOOKUP($A1127,referencia!$E$2:$Z$640,17,0)</f>
        <v>M</v>
      </c>
      <c r="I1127" s="9">
        <f>VLOOKUP($A1127,referencia!$E$2:$Z$640,18,0)</f>
        <v>0</v>
      </c>
      <c r="J1127" s="9" t="str">
        <f>VLOOKUP($A1127,referencia!$E$2:$Z$640,19,0)</f>
        <v>Ministerio de Producción y Desarrollo Económico</v>
      </c>
      <c r="K1127" s="9">
        <f>VLOOKUP($A1127,referencia!$E$2:$Z$640,20,0)</f>
        <v>0</v>
      </c>
    </row>
    <row r="1128" spans="1:11" ht="15.75" customHeight="1">
      <c r="A1128" t="s">
        <v>1662</v>
      </c>
      <c r="B1128" s="9">
        <f>VLOOKUP($A1128,referencia!$E$2:$Z$640,3,0)</f>
        <v>12</v>
      </c>
      <c r="C1128" s="9" t="str">
        <f>VLOOKUP($A1128,referencia!$E$2:$Z$640,4,0)</f>
        <v>La Rioja</v>
      </c>
      <c r="D1128" s="9">
        <f>VLOOKUP($A1128,referencia!$E$2:$Z$640,11,0)</f>
        <v>2016</v>
      </c>
      <c r="E1128" s="9" t="str">
        <f>VLOOKUP($A1128,referencia!$E$2:$Z$640,5,0)</f>
        <v>Sergio Casas</v>
      </c>
      <c r="F1128" s="9" t="str">
        <f>VLOOKUP($A1128,referencia!$E$2:$Z$640,8,0)</f>
        <v>Frente para la Victoria</v>
      </c>
      <c r="G1128" s="9" t="str">
        <f>VLOOKUP($A1128,referencia!$E$2:$Z$640,7,0)</f>
        <v>Juan Luna</v>
      </c>
      <c r="H1128" s="9" t="str">
        <f>VLOOKUP($A1128,referencia!$E$2:$Z$640,17,0)</f>
        <v>M</v>
      </c>
      <c r="I1128" s="9">
        <f>VLOOKUP($A1128,referencia!$E$2:$Z$640,18,0)</f>
        <v>0</v>
      </c>
      <c r="J1128" s="9" t="str">
        <f>VLOOKUP($A1128,referencia!$E$2:$Z$640,19,0)</f>
        <v>Ministerio de Educación, Ciencia y Tecnología</v>
      </c>
      <c r="K1128" s="9">
        <f>VLOOKUP($A1128,referencia!$E$2:$Z$640,20,0)</f>
        <v>0</v>
      </c>
    </row>
    <row r="1129" spans="1:11" ht="15.75" customHeight="1">
      <c r="A1129" t="s">
        <v>1663</v>
      </c>
      <c r="B1129" s="9">
        <f>VLOOKUP($A1129,referencia!$E$2:$Z$640,3,0)</f>
        <v>12</v>
      </c>
      <c r="C1129" s="9" t="str">
        <f>VLOOKUP($A1129,referencia!$E$2:$Z$640,4,0)</f>
        <v>La Rioja</v>
      </c>
      <c r="D1129" s="9">
        <f>VLOOKUP($A1129,referencia!$E$2:$Z$640,11,0)</f>
        <v>2016</v>
      </c>
      <c r="E1129" s="9" t="str">
        <f>VLOOKUP($A1129,referencia!$E$2:$Z$640,5,0)</f>
        <v>Sergio Casas</v>
      </c>
      <c r="F1129" s="9" t="str">
        <f>VLOOKUP($A1129,referencia!$E$2:$Z$640,8,0)</f>
        <v>Frente para la Victoria</v>
      </c>
      <c r="G1129" s="9" t="str">
        <f>VLOOKUP($A1129,referencia!$E$2:$Z$640,7,0)</f>
        <v>Gastón Mercado Luna</v>
      </c>
      <c r="H1129" s="9" t="str">
        <f>VLOOKUP($A1129,referencia!$E$2:$Z$640,17,0)</f>
        <v>M</v>
      </c>
      <c r="I1129" s="9">
        <f>VLOOKUP($A1129,referencia!$E$2:$Z$640,18,0)</f>
        <v>0</v>
      </c>
      <c r="J1129" s="9" t="str">
        <f>VLOOKUP($A1129,referencia!$E$2:$Z$640,19,0)</f>
        <v>Secretario general y legal de la Gobernación</v>
      </c>
      <c r="K1129" s="9">
        <f>VLOOKUP($A1129,referencia!$E$2:$Z$640,20,0)</f>
        <v>0</v>
      </c>
    </row>
    <row r="1130" spans="1:11" ht="15.75" customHeight="1">
      <c r="A1130" t="s">
        <v>1935</v>
      </c>
      <c r="B1130" s="9">
        <f>VLOOKUP($A1130,referencia!$D$2:$Z$640,4,0)</f>
        <v>12</v>
      </c>
      <c r="C1130" s="9" t="str">
        <f>VLOOKUP($A1130,referencia!$D$2:$Z$640,5,0)</f>
        <v>La Rioja</v>
      </c>
      <c r="D1130" s="9">
        <f>VLOOKUP($A1130,referencia!$D$2:$Z$640,13,0)</f>
        <v>2017</v>
      </c>
      <c r="E1130" s="9" t="str">
        <f>VLOOKUP($A1130,referencia!$D$2:$Z$640,6,0)</f>
        <v>Sergio Casas</v>
      </c>
      <c r="F1130" s="9" t="str">
        <f>VLOOKUP($A1130,referencia!$D$2:$Z$640,9,0)</f>
        <v>Frente para la Victoria</v>
      </c>
      <c r="G1130" s="9" t="str">
        <f>VLOOKUP($A1130,referencia!$D$2:$Z$640,8,0)</f>
        <v>Claudio Saúl</v>
      </c>
      <c r="H1130" s="9" t="str">
        <f>VLOOKUP($A1130,referencia!$D$2:$Z$640,18,0)</f>
        <v>M</v>
      </c>
      <c r="I1130" s="9">
        <f>VLOOKUP($A1130,referencia!$D$2:$Z$640,19,0)</f>
        <v>0</v>
      </c>
      <c r="J1130" s="9" t="str">
        <f>VLOOKUP($A1130,referencia!$D$2:$Z$640,20,0)</f>
        <v>Ministerio de Gobierno, Seguridad, Justicia y Derechos Humanos</v>
      </c>
      <c r="K1130" s="9">
        <f>VLOOKUP($A1130,referencia!$D$2:$Z$640,21,0)</f>
        <v>1</v>
      </c>
    </row>
    <row r="1131" spans="1:11" ht="15.75" customHeight="1">
      <c r="A1131" t="s">
        <v>1936</v>
      </c>
      <c r="B1131" s="9">
        <f>VLOOKUP($A1131,referencia!$D$2:$Z$640,4,0)</f>
        <v>12</v>
      </c>
      <c r="C1131" s="9" t="str">
        <f>VLOOKUP($A1131,referencia!$D$2:$Z$640,5,0)</f>
        <v>La Rioja</v>
      </c>
      <c r="D1131" s="9">
        <f>VLOOKUP($A1131,referencia!$D$2:$Z$640,13,0)</f>
        <v>2017</v>
      </c>
      <c r="E1131" s="9" t="str">
        <f>VLOOKUP($A1131,referencia!$D$2:$Z$640,6,0)</f>
        <v>Sergio Casas</v>
      </c>
      <c r="F1131" s="9" t="str">
        <f>VLOOKUP($A1131,referencia!$D$2:$Z$640,9,0)</f>
        <v>Frente para la Victoria</v>
      </c>
      <c r="G1131" s="9" t="str">
        <f>VLOOKUP($A1131,referencia!$D$2:$Z$640,8,0)</f>
        <v>Ricardo Guerra</v>
      </c>
      <c r="H1131" s="9" t="str">
        <f>VLOOKUP($A1131,referencia!$D$2:$Z$640,18,0)</f>
        <v>M</v>
      </c>
      <c r="I1131" s="9">
        <f>VLOOKUP($A1131,referencia!$D$2:$Z$640,19,0)</f>
        <v>0</v>
      </c>
      <c r="J1131" s="9" t="str">
        <f>VLOOKUP($A1131,referencia!$D$2:$Z$640,20,0)</f>
        <v>Ministerio de Hacienda</v>
      </c>
      <c r="K1131" s="9">
        <f>VLOOKUP($A1131,referencia!$D$2:$Z$640,21,0)</f>
        <v>1</v>
      </c>
    </row>
    <row r="1132" spans="1:11" ht="15.75" customHeight="1">
      <c r="A1132" t="s">
        <v>1937</v>
      </c>
      <c r="B1132" s="9">
        <f>VLOOKUP($A1132,referencia!$D$2:$Z$640,4,0)</f>
        <v>12</v>
      </c>
      <c r="C1132" s="9" t="str">
        <f>VLOOKUP($A1132,referencia!$D$2:$Z$640,5,0)</f>
        <v>La Rioja</v>
      </c>
      <c r="D1132" s="9">
        <f>VLOOKUP($A1132,referencia!$D$2:$Z$640,13,0)</f>
        <v>2017</v>
      </c>
      <c r="E1132" s="9" t="str">
        <f>VLOOKUP($A1132,referencia!$D$2:$Z$640,6,0)</f>
        <v>Sergio Casas</v>
      </c>
      <c r="F1132" s="9" t="str">
        <f>VLOOKUP($A1132,referencia!$D$2:$Z$640,9,0)</f>
        <v>Frente para la Victoria</v>
      </c>
      <c r="G1132" s="9" t="str">
        <f>VLOOKUP($A1132,referencia!$D$2:$Z$640,8,0)</f>
        <v>Judith Díaz Bazán</v>
      </c>
      <c r="H1132" s="9" t="str">
        <f>VLOOKUP($A1132,referencia!$D$2:$Z$640,18,0)</f>
        <v>F</v>
      </c>
      <c r="I1132" s="9">
        <f>VLOOKUP($A1132,referencia!$D$2:$Z$640,19,0)</f>
        <v>1</v>
      </c>
      <c r="J1132" s="9" t="str">
        <f>VLOOKUP($A1132,referencia!$D$2:$Z$640,20,0)</f>
        <v>Ministerio de Salud</v>
      </c>
      <c r="K1132" s="9">
        <f>VLOOKUP($A1132,referencia!$D$2:$Z$640,21,0)</f>
        <v>0</v>
      </c>
    </row>
    <row r="1133" spans="1:11" ht="15.75" customHeight="1">
      <c r="A1133" t="s">
        <v>1938</v>
      </c>
      <c r="B1133" s="9">
        <f>VLOOKUP($A1133,referencia!$D$2:$Z$640,4,0)</f>
        <v>12</v>
      </c>
      <c r="C1133" s="9" t="str">
        <f>VLOOKUP($A1133,referencia!$D$2:$Z$640,5,0)</f>
        <v>La Rioja</v>
      </c>
      <c r="D1133" s="9">
        <f>VLOOKUP($A1133,referencia!$D$2:$Z$640,13,0)</f>
        <v>2017</v>
      </c>
      <c r="E1133" s="9" t="str">
        <f>VLOOKUP($A1133,referencia!$D$2:$Z$640,6,0)</f>
        <v>Sergio Casas</v>
      </c>
      <c r="F1133" s="9" t="str">
        <f>VLOOKUP($A1133,referencia!$D$2:$Z$640,9,0)</f>
        <v>Frente para la Victoria</v>
      </c>
      <c r="G1133" s="9" t="str">
        <f>VLOOKUP($A1133,referencia!$D$2:$Z$640,8,0)</f>
        <v>Juan Velardez</v>
      </c>
      <c r="H1133" s="9" t="str">
        <f>VLOOKUP($A1133,referencia!$D$2:$Z$640,18,0)</f>
        <v>M</v>
      </c>
      <c r="I1133" s="9">
        <f>VLOOKUP($A1133,referencia!$D$2:$Z$640,19,0)</f>
        <v>0</v>
      </c>
      <c r="J1133" s="9" t="str">
        <f>VLOOKUP($A1133,referencia!$D$2:$Z$640,20,0)</f>
        <v>Ministerio de Infraestructura</v>
      </c>
      <c r="K1133" s="9">
        <f>VLOOKUP($A1133,referencia!$D$2:$Z$640,21,0)</f>
        <v>0</v>
      </c>
    </row>
    <row r="1134" spans="1:11" ht="15.75" customHeight="1">
      <c r="A1134" t="s">
        <v>1939</v>
      </c>
      <c r="B1134" s="9">
        <f>VLOOKUP($A1134,referencia!$D$2:$Z$640,4,0)</f>
        <v>12</v>
      </c>
      <c r="C1134" s="9" t="str">
        <f>VLOOKUP($A1134,referencia!$D$2:$Z$640,5,0)</f>
        <v>La Rioja</v>
      </c>
      <c r="D1134" s="9">
        <f>VLOOKUP($A1134,referencia!$D$2:$Z$640,13,0)</f>
        <v>2017</v>
      </c>
      <c r="E1134" s="9" t="str">
        <f>VLOOKUP($A1134,referencia!$D$2:$Z$640,6,0)</f>
        <v>Sergio Casas</v>
      </c>
      <c r="F1134" s="9" t="str">
        <f>VLOOKUP($A1134,referencia!$D$2:$Z$640,9,0)</f>
        <v>Frente para la Victoria</v>
      </c>
      <c r="G1134" s="9" t="str">
        <f>VLOOKUP($A1134,referencia!$D$2:$Z$640,8,0)</f>
        <v>Griselda Herrera</v>
      </c>
      <c r="H1134" s="9" t="str">
        <f>VLOOKUP($A1134,referencia!$D$2:$Z$640,18,0)</f>
        <v>F</v>
      </c>
      <c r="I1134" s="9">
        <f>VLOOKUP($A1134,referencia!$D$2:$Z$640,19,0)</f>
        <v>1</v>
      </c>
      <c r="J1134" s="9" t="str">
        <f>VLOOKUP($A1134,referencia!$D$2:$Z$640,20,0)</f>
        <v>Ministerio de Desarrollo Social</v>
      </c>
      <c r="K1134" s="9">
        <f>VLOOKUP($A1134,referencia!$D$2:$Z$640,21,0)</f>
        <v>0</v>
      </c>
    </row>
    <row r="1135" spans="1:11" ht="15.75" customHeight="1">
      <c r="A1135" t="s">
        <v>1940</v>
      </c>
      <c r="B1135" s="9">
        <f>VLOOKUP($A1135,referencia!$D$2:$Z$640,4,0)</f>
        <v>12</v>
      </c>
      <c r="C1135" s="9" t="str">
        <f>VLOOKUP($A1135,referencia!$D$2:$Z$640,5,0)</f>
        <v>La Rioja</v>
      </c>
      <c r="D1135" s="9">
        <f>VLOOKUP($A1135,referencia!$D$2:$Z$640,13,0)</f>
        <v>2017</v>
      </c>
      <c r="E1135" s="9" t="str">
        <f>VLOOKUP($A1135,referencia!$D$2:$Z$640,6,0)</f>
        <v>Sergio Casas</v>
      </c>
      <c r="F1135" s="9" t="str">
        <f>VLOOKUP($A1135,referencia!$D$2:$Z$640,9,0)</f>
        <v>Frente para la Victoria</v>
      </c>
      <c r="G1135" s="9" t="str">
        <f>VLOOKUP($A1135,referencia!$D$2:$Z$640,8,0)</f>
        <v>Rubén Galleguillo</v>
      </c>
      <c r="H1135" s="9" t="str">
        <f>VLOOKUP($A1135,referencia!$D$2:$Z$640,18,0)</f>
        <v>M</v>
      </c>
      <c r="I1135" s="9">
        <f>VLOOKUP($A1135,referencia!$D$2:$Z$640,19,0)</f>
        <v>0</v>
      </c>
      <c r="J1135" s="9" t="str">
        <f>VLOOKUP($A1135,referencia!$D$2:$Z$640,20,0)</f>
        <v>Ministerio de Industria y Planeamiento Estratégico</v>
      </c>
      <c r="K1135" s="9">
        <f>VLOOKUP($A1135,referencia!$D$2:$Z$640,21,0)</f>
        <v>0</v>
      </c>
    </row>
    <row r="1136" spans="1:11" ht="15.75" customHeight="1">
      <c r="A1136" t="s">
        <v>1941</v>
      </c>
      <c r="B1136" s="9">
        <f>VLOOKUP($A1136,referencia!$D$2:$Z$640,4,0)</f>
        <v>12</v>
      </c>
      <c r="C1136" s="9" t="str">
        <f>VLOOKUP($A1136,referencia!$D$2:$Z$640,5,0)</f>
        <v>La Rioja</v>
      </c>
      <c r="D1136" s="9">
        <f>VLOOKUP($A1136,referencia!$D$2:$Z$640,13,0)</f>
        <v>2017</v>
      </c>
      <c r="E1136" s="9" t="str">
        <f>VLOOKUP($A1136,referencia!$D$2:$Z$640,6,0)</f>
        <v>Sergio Casas</v>
      </c>
      <c r="F1136" s="9" t="str">
        <f>VLOOKUP($A1136,referencia!$D$2:$Z$640,9,0)</f>
        <v>Frente para la Victoria</v>
      </c>
      <c r="G1136" s="9" t="str">
        <f>VLOOKUP($A1136,referencia!$D$2:$Z$640,8,0)</f>
        <v>Fernando Rejal</v>
      </c>
      <c r="H1136" s="9" t="str">
        <f>VLOOKUP($A1136,referencia!$D$2:$Z$640,18,0)</f>
        <v>M</v>
      </c>
      <c r="I1136" s="9">
        <f>VLOOKUP($A1136,referencia!$D$2:$Z$640,19,0)</f>
        <v>0</v>
      </c>
      <c r="J1136" s="9" t="str">
        <f>VLOOKUP($A1136,referencia!$D$2:$Z$640,20,0)</f>
        <v>Ministerio de Producción y Desarrollo Económico</v>
      </c>
      <c r="K1136" s="9">
        <f>VLOOKUP($A1136,referencia!$D$2:$Z$640,21,0)</f>
        <v>0</v>
      </c>
    </row>
    <row r="1137" spans="1:11" ht="15.75" customHeight="1">
      <c r="A1137" t="s">
        <v>1942</v>
      </c>
      <c r="B1137" s="9">
        <f>VLOOKUP($A1137,referencia!$D$2:$Z$640,4,0)</f>
        <v>12</v>
      </c>
      <c r="C1137" s="9" t="str">
        <f>VLOOKUP($A1137,referencia!$D$2:$Z$640,5,0)</f>
        <v>La Rioja</v>
      </c>
      <c r="D1137" s="9">
        <f>VLOOKUP($A1137,referencia!$D$2:$Z$640,13,0)</f>
        <v>2017</v>
      </c>
      <c r="E1137" s="9" t="str">
        <f>VLOOKUP($A1137,referencia!$D$2:$Z$640,6,0)</f>
        <v>Sergio Casas</v>
      </c>
      <c r="F1137" s="9" t="str">
        <f>VLOOKUP($A1137,referencia!$D$2:$Z$640,9,0)</f>
        <v>Frente para la Victoria</v>
      </c>
      <c r="G1137" s="9" t="str">
        <f>VLOOKUP($A1137,referencia!$D$2:$Z$640,8,0)</f>
        <v>Juan Luna</v>
      </c>
      <c r="H1137" s="9" t="str">
        <f>VLOOKUP($A1137,referencia!$D$2:$Z$640,18,0)</f>
        <v>M</v>
      </c>
      <c r="I1137" s="9">
        <f>VLOOKUP($A1137,referencia!$D$2:$Z$640,19,0)</f>
        <v>0</v>
      </c>
      <c r="J1137" s="9" t="str">
        <f>VLOOKUP($A1137,referencia!$D$2:$Z$640,20,0)</f>
        <v>Ministerio de Educación, Ciencia y Tecnología</v>
      </c>
      <c r="K1137" s="9">
        <f>VLOOKUP($A1137,referencia!$D$2:$Z$640,21,0)</f>
        <v>0</v>
      </c>
    </row>
    <row r="1138" spans="1:11" ht="15.75" customHeight="1">
      <c r="A1138" t="s">
        <v>1943</v>
      </c>
      <c r="B1138" s="9">
        <f>VLOOKUP($A1138,referencia!$D$2:$Z$640,4,0)</f>
        <v>12</v>
      </c>
      <c r="C1138" s="9" t="str">
        <f>VLOOKUP($A1138,referencia!$D$2:$Z$640,5,0)</f>
        <v>La Rioja</v>
      </c>
      <c r="D1138" s="9">
        <f>VLOOKUP($A1138,referencia!$D$2:$Z$640,13,0)</f>
        <v>2017</v>
      </c>
      <c r="E1138" s="9" t="str">
        <f>VLOOKUP($A1138,referencia!$D$2:$Z$640,6,0)</f>
        <v>Sergio Casas</v>
      </c>
      <c r="F1138" s="9" t="str">
        <f>VLOOKUP($A1138,referencia!$D$2:$Z$640,9,0)</f>
        <v>Frente para la Victoria</v>
      </c>
      <c r="G1138" s="9" t="str">
        <f>VLOOKUP($A1138,referencia!$D$2:$Z$640,8,0)</f>
        <v>Gastón Mercado Luna</v>
      </c>
      <c r="H1138" s="9" t="str">
        <f>VLOOKUP($A1138,referencia!$D$2:$Z$640,18,0)</f>
        <v>M</v>
      </c>
      <c r="I1138" s="9">
        <f>VLOOKUP($A1138,referencia!$D$2:$Z$640,19,0)</f>
        <v>0</v>
      </c>
      <c r="J1138" s="9" t="str">
        <f>VLOOKUP($A1138,referencia!$D$2:$Z$640,20,0)</f>
        <v>Secretario general y legal de la Gobernación</v>
      </c>
      <c r="K1138" s="9">
        <f>VLOOKUP($A1138,referencia!$D$2:$Z$640,21,0)</f>
        <v>0</v>
      </c>
    </row>
    <row r="1139" spans="1:11" ht="15.75" customHeight="1">
      <c r="A1139" t="s">
        <v>2234</v>
      </c>
      <c r="B1139" s="9">
        <f>VLOOKUP($A1139,referencia!$C$2:$Z$640,5,0)</f>
        <v>12</v>
      </c>
      <c r="C1139" s="9" t="str">
        <f>VLOOKUP($A1139,referencia!$C$2:$Z$640,6,0)</f>
        <v>La Rioja</v>
      </c>
      <c r="D1139" s="9">
        <f>VLOOKUP($A1139,referencia!$C$2:$Z$640,15,0)</f>
        <v>2018</v>
      </c>
      <c r="E1139" s="9" t="str">
        <f>VLOOKUP($A1139,referencia!$C$2:$Z$640,7,0)</f>
        <v>Sergio Casas</v>
      </c>
      <c r="F1139" s="9" t="str">
        <f>VLOOKUP($A1139,referencia!$C$2:$Z$640,10,0)</f>
        <v>Frente para la Victoria</v>
      </c>
      <c r="G1139" s="9" t="str">
        <f>VLOOKUP($A1139,referencia!$C$2:$Z$640,9,0)</f>
        <v>Claudio Saúl</v>
      </c>
      <c r="H1139" s="9" t="str">
        <f>VLOOKUP($A1139,referencia!$C$2:$Z$640,19,0)</f>
        <v>M</v>
      </c>
      <c r="I1139" s="9">
        <f>VLOOKUP($A1139,referencia!$C$2:$Z$640,20,0)</f>
        <v>0</v>
      </c>
      <c r="J1139" s="9" t="str">
        <f>VLOOKUP($A1139,referencia!$C$2:$Z$640,21,0)</f>
        <v>Ministerio de Gobierno, Seguridad, Justicia y Derechos Humanos</v>
      </c>
      <c r="K1139" s="9">
        <f>VLOOKUP($A1139,referencia!$C$2:$Z$640,22,0)</f>
        <v>1</v>
      </c>
    </row>
    <row r="1140" spans="1:11" ht="15.75" customHeight="1">
      <c r="A1140" t="s">
        <v>2235</v>
      </c>
      <c r="B1140" s="9">
        <f>VLOOKUP($A1140,referencia!$C$2:$Z$640,5,0)</f>
        <v>12</v>
      </c>
      <c r="C1140" s="9" t="str">
        <f>VLOOKUP($A1140,referencia!$C$2:$Z$640,6,0)</f>
        <v>La Rioja</v>
      </c>
      <c r="D1140" s="9">
        <f>VLOOKUP($A1140,referencia!$C$2:$Z$640,15,0)</f>
        <v>2018</v>
      </c>
      <c r="E1140" s="9" t="str">
        <f>VLOOKUP($A1140,referencia!$C$2:$Z$640,7,0)</f>
        <v>Sergio Casas</v>
      </c>
      <c r="F1140" s="9" t="str">
        <f>VLOOKUP($A1140,referencia!$C$2:$Z$640,10,0)</f>
        <v>Frente para la Victoria</v>
      </c>
      <c r="G1140" s="9" t="str">
        <f>VLOOKUP($A1140,referencia!$C$2:$Z$640,9,0)</f>
        <v>Ricardo Guerra</v>
      </c>
      <c r="H1140" s="9" t="str">
        <f>VLOOKUP($A1140,referencia!$C$2:$Z$640,19,0)</f>
        <v>M</v>
      </c>
      <c r="I1140" s="9">
        <f>VLOOKUP($A1140,referencia!$C$2:$Z$640,20,0)</f>
        <v>0</v>
      </c>
      <c r="J1140" s="9" t="str">
        <f>VLOOKUP($A1140,referencia!$C$2:$Z$640,21,0)</f>
        <v>Ministerio de Hacienda</v>
      </c>
      <c r="K1140" s="9">
        <f>VLOOKUP($A1140,referencia!$C$2:$Z$640,22,0)</f>
        <v>1</v>
      </c>
    </row>
    <row r="1141" spans="1:11" ht="15.75" customHeight="1">
      <c r="A1141" t="s">
        <v>2236</v>
      </c>
      <c r="B1141" s="9">
        <f>VLOOKUP($A1141,referencia!$C$2:$Z$640,5,0)</f>
        <v>12</v>
      </c>
      <c r="C1141" s="9" t="str">
        <f>VLOOKUP($A1141,referencia!$C$2:$Z$640,6,0)</f>
        <v>La Rioja</v>
      </c>
      <c r="D1141" s="9">
        <f>VLOOKUP($A1141,referencia!$C$2:$Z$640,15,0)</f>
        <v>2018</v>
      </c>
      <c r="E1141" s="9" t="str">
        <f>VLOOKUP($A1141,referencia!$C$2:$Z$640,7,0)</f>
        <v>Sergio Casas</v>
      </c>
      <c r="F1141" s="9" t="str">
        <f>VLOOKUP($A1141,referencia!$C$2:$Z$640,10,0)</f>
        <v>Frente para la Victoria</v>
      </c>
      <c r="G1141" s="9" t="str">
        <f>VLOOKUP($A1141,referencia!$C$2:$Z$640,9,0)</f>
        <v>Judith Díaz Bazán</v>
      </c>
      <c r="H1141" s="9" t="str">
        <f>VLOOKUP($A1141,referencia!$C$2:$Z$640,19,0)</f>
        <v>F</v>
      </c>
      <c r="I1141" s="9">
        <f>VLOOKUP($A1141,referencia!$C$2:$Z$640,20,0)</f>
        <v>1</v>
      </c>
      <c r="J1141" s="9" t="str">
        <f>VLOOKUP($A1141,referencia!$C$2:$Z$640,21,0)</f>
        <v>Ministerio de Salud</v>
      </c>
      <c r="K1141" s="9">
        <f>VLOOKUP($A1141,referencia!$C$2:$Z$640,22,0)</f>
        <v>0</v>
      </c>
    </row>
    <row r="1142" spans="1:11" ht="15.75" customHeight="1">
      <c r="A1142" t="s">
        <v>2237</v>
      </c>
      <c r="B1142" s="9">
        <f>VLOOKUP($A1142,referencia!$C$2:$Z$640,5,0)</f>
        <v>12</v>
      </c>
      <c r="C1142" s="9" t="str">
        <f>VLOOKUP($A1142,referencia!$C$2:$Z$640,6,0)</f>
        <v>La Rioja</v>
      </c>
      <c r="D1142" s="9">
        <f>VLOOKUP($A1142,referencia!$C$2:$Z$640,15,0)</f>
        <v>2018</v>
      </c>
      <c r="E1142" s="9" t="str">
        <f>VLOOKUP($A1142,referencia!$C$2:$Z$640,7,0)</f>
        <v>Sergio Casas</v>
      </c>
      <c r="F1142" s="9" t="str">
        <f>VLOOKUP($A1142,referencia!$C$2:$Z$640,10,0)</f>
        <v>Frente para la Victoria</v>
      </c>
      <c r="G1142" s="9" t="str">
        <f>VLOOKUP($A1142,referencia!$C$2:$Z$640,9,0)</f>
        <v>Juan Velardez</v>
      </c>
      <c r="H1142" s="9" t="str">
        <f>VLOOKUP($A1142,referencia!$C$2:$Z$640,19,0)</f>
        <v>M</v>
      </c>
      <c r="I1142" s="9">
        <f>VLOOKUP($A1142,referencia!$C$2:$Z$640,20,0)</f>
        <v>0</v>
      </c>
      <c r="J1142" s="9" t="str">
        <f>VLOOKUP($A1142,referencia!$C$2:$Z$640,21,0)</f>
        <v>Ministerio de Infraestructura</v>
      </c>
      <c r="K1142" s="9">
        <f>VLOOKUP($A1142,referencia!$C$2:$Z$640,22,0)</f>
        <v>0</v>
      </c>
    </row>
    <row r="1143" spans="1:11" ht="15.75" customHeight="1">
      <c r="A1143" t="s">
        <v>2238</v>
      </c>
      <c r="B1143" s="9">
        <f>VLOOKUP($A1143,referencia!$C$2:$Z$640,5,0)</f>
        <v>12</v>
      </c>
      <c r="C1143" s="9" t="str">
        <f>VLOOKUP($A1143,referencia!$C$2:$Z$640,6,0)</f>
        <v>La Rioja</v>
      </c>
      <c r="D1143" s="9">
        <f>VLOOKUP($A1143,referencia!$C$2:$Z$640,15,0)</f>
        <v>2018</v>
      </c>
      <c r="E1143" s="9" t="str">
        <f>VLOOKUP($A1143,referencia!$C$2:$Z$640,7,0)</f>
        <v>Sergio Casas</v>
      </c>
      <c r="F1143" s="9" t="str">
        <f>VLOOKUP($A1143,referencia!$C$2:$Z$640,10,0)</f>
        <v>Frente para la Victoria</v>
      </c>
      <c r="G1143" s="9" t="str">
        <f>VLOOKUP($A1143,referencia!$C$2:$Z$640,9,0)</f>
        <v>Griselda Herrera</v>
      </c>
      <c r="H1143" s="9" t="str">
        <f>VLOOKUP($A1143,referencia!$C$2:$Z$640,19,0)</f>
        <v>F</v>
      </c>
      <c r="I1143" s="9">
        <f>VLOOKUP($A1143,referencia!$C$2:$Z$640,20,0)</f>
        <v>1</v>
      </c>
      <c r="J1143" s="9" t="str">
        <f>VLOOKUP($A1143,referencia!$C$2:$Z$640,21,0)</f>
        <v>Ministerio de Desarrollo Social</v>
      </c>
      <c r="K1143" s="9">
        <f>VLOOKUP($A1143,referencia!$C$2:$Z$640,22,0)</f>
        <v>0</v>
      </c>
    </row>
    <row r="1144" spans="1:11" ht="15.75" customHeight="1">
      <c r="A1144" t="s">
        <v>2239</v>
      </c>
      <c r="B1144" s="9">
        <f>VLOOKUP($A1144,referencia!$C$2:$Z$640,5,0)</f>
        <v>12</v>
      </c>
      <c r="C1144" s="9" t="str">
        <f>VLOOKUP($A1144,referencia!$C$2:$Z$640,6,0)</f>
        <v>La Rioja</v>
      </c>
      <c r="D1144" s="9">
        <f>VLOOKUP($A1144,referencia!$C$2:$Z$640,15,0)</f>
        <v>2018</v>
      </c>
      <c r="E1144" s="9" t="str">
        <f>VLOOKUP($A1144,referencia!$C$2:$Z$640,7,0)</f>
        <v>Sergio Casas</v>
      </c>
      <c r="F1144" s="9" t="str">
        <f>VLOOKUP($A1144,referencia!$C$2:$Z$640,10,0)</f>
        <v>Frente para la Victoria</v>
      </c>
      <c r="G1144" s="9" t="str">
        <f>VLOOKUP($A1144,referencia!$C$2:$Z$640,9,0)</f>
        <v>Rubén Galleguillo</v>
      </c>
      <c r="H1144" s="9" t="str">
        <f>VLOOKUP($A1144,referencia!$C$2:$Z$640,19,0)</f>
        <v>M</v>
      </c>
      <c r="I1144" s="9">
        <f>VLOOKUP($A1144,referencia!$C$2:$Z$640,20,0)</f>
        <v>0</v>
      </c>
      <c r="J1144" s="9" t="str">
        <f>VLOOKUP($A1144,referencia!$C$2:$Z$640,21,0)</f>
        <v>Ministerio de Industria y Planeamiento Estratégico</v>
      </c>
      <c r="K1144" s="9">
        <f>VLOOKUP($A1144,referencia!$C$2:$Z$640,22,0)</f>
        <v>0</v>
      </c>
    </row>
    <row r="1145" spans="1:11" ht="15.75" customHeight="1">
      <c r="A1145" t="s">
        <v>2240</v>
      </c>
      <c r="B1145" s="9">
        <f>VLOOKUP($A1145,referencia!$C$2:$Z$640,5,0)</f>
        <v>12</v>
      </c>
      <c r="C1145" s="9" t="str">
        <f>VLOOKUP($A1145,referencia!$C$2:$Z$640,6,0)</f>
        <v>La Rioja</v>
      </c>
      <c r="D1145" s="9">
        <f>VLOOKUP($A1145,referencia!$C$2:$Z$640,15,0)</f>
        <v>2018</v>
      </c>
      <c r="E1145" s="9" t="str">
        <f>VLOOKUP($A1145,referencia!$C$2:$Z$640,7,0)</f>
        <v>Sergio Casas</v>
      </c>
      <c r="F1145" s="9" t="str">
        <f>VLOOKUP($A1145,referencia!$C$2:$Z$640,10,0)</f>
        <v>Frente para la Victoria</v>
      </c>
      <c r="G1145" s="9" t="str">
        <f>VLOOKUP($A1145,referencia!$C$2:$Z$640,9,0)</f>
        <v>Fernando Rejal</v>
      </c>
      <c r="H1145" s="9" t="str">
        <f>VLOOKUP($A1145,referencia!$C$2:$Z$640,19,0)</f>
        <v>M</v>
      </c>
      <c r="I1145" s="9">
        <f>VLOOKUP($A1145,referencia!$C$2:$Z$640,20,0)</f>
        <v>0</v>
      </c>
      <c r="J1145" s="9" t="str">
        <f>VLOOKUP($A1145,referencia!$C$2:$Z$640,21,0)</f>
        <v>Ministerio de Producción y Desarrollo Económico</v>
      </c>
      <c r="K1145" s="9">
        <f>VLOOKUP($A1145,referencia!$C$2:$Z$640,22,0)</f>
        <v>0</v>
      </c>
    </row>
    <row r="1146" spans="1:11" ht="15.75" customHeight="1">
      <c r="A1146" t="s">
        <v>2241</v>
      </c>
      <c r="B1146" s="9">
        <f>VLOOKUP($A1146,referencia!$C$2:$Z$640,5,0)</f>
        <v>12</v>
      </c>
      <c r="C1146" s="9" t="str">
        <f>VLOOKUP($A1146,referencia!$C$2:$Z$640,6,0)</f>
        <v>La Rioja</v>
      </c>
      <c r="D1146" s="9">
        <f>VLOOKUP($A1146,referencia!$C$2:$Z$640,15,0)</f>
        <v>2018</v>
      </c>
      <c r="E1146" s="9" t="str">
        <f>VLOOKUP($A1146,referencia!$C$2:$Z$640,7,0)</f>
        <v>Sergio Casas</v>
      </c>
      <c r="F1146" s="9" t="str">
        <f>VLOOKUP($A1146,referencia!$C$2:$Z$640,10,0)</f>
        <v>Frente para la Victoria</v>
      </c>
      <c r="G1146" s="9" t="str">
        <f>VLOOKUP($A1146,referencia!$C$2:$Z$640,9,0)</f>
        <v>Juan Luna</v>
      </c>
      <c r="H1146" s="9" t="str">
        <f>VLOOKUP($A1146,referencia!$C$2:$Z$640,19,0)</f>
        <v>M</v>
      </c>
      <c r="I1146" s="9">
        <f>VLOOKUP($A1146,referencia!$C$2:$Z$640,20,0)</f>
        <v>0</v>
      </c>
      <c r="J1146" s="9" t="str">
        <f>VLOOKUP($A1146,referencia!$C$2:$Z$640,21,0)</f>
        <v>Ministerio de Educación, Ciencia y Tecnología</v>
      </c>
      <c r="K1146" s="9">
        <f>VLOOKUP($A1146,referencia!$C$2:$Z$640,22,0)</f>
        <v>0</v>
      </c>
    </row>
    <row r="1147" spans="1:11" ht="15.75" customHeight="1">
      <c r="A1147" t="s">
        <v>2242</v>
      </c>
      <c r="B1147" s="9">
        <f>VLOOKUP($A1147,referencia!$C$2:$Z$640,5,0)</f>
        <v>12</v>
      </c>
      <c r="C1147" s="9" t="str">
        <f>VLOOKUP($A1147,referencia!$C$2:$Z$640,6,0)</f>
        <v>La Rioja</v>
      </c>
      <c r="D1147" s="9">
        <f>VLOOKUP($A1147,referencia!$C$2:$Z$640,15,0)</f>
        <v>2018</v>
      </c>
      <c r="E1147" s="9" t="str">
        <f>VLOOKUP($A1147,referencia!$C$2:$Z$640,7,0)</f>
        <v>Sergio Casas</v>
      </c>
      <c r="F1147" s="9" t="str">
        <f>VLOOKUP($A1147,referencia!$C$2:$Z$640,10,0)</f>
        <v>Frente para la Victoria</v>
      </c>
      <c r="G1147" s="9" t="str">
        <f>VLOOKUP($A1147,referencia!$C$2:$Z$640,9,0)</f>
        <v>Gastón Mercado Luna</v>
      </c>
      <c r="H1147" s="9" t="str">
        <f>VLOOKUP($A1147,referencia!$C$2:$Z$640,19,0)</f>
        <v>M</v>
      </c>
      <c r="I1147" s="9">
        <f>VLOOKUP($A1147,referencia!$C$2:$Z$640,20,0)</f>
        <v>0</v>
      </c>
      <c r="J1147" s="9" t="str">
        <f>VLOOKUP($A1147,referencia!$C$2:$Z$640,21,0)</f>
        <v>Secretario general y legal de la Gobernación</v>
      </c>
      <c r="K1147" s="9">
        <f>VLOOKUP($A1147,referencia!$C$2:$Z$640,22,0)</f>
        <v>0</v>
      </c>
    </row>
    <row r="1148" spans="1:11" ht="15.75" customHeight="1">
      <c r="A1148" t="s">
        <v>2243</v>
      </c>
      <c r="B1148" s="9">
        <f>VLOOKUP($A1148,referencia!$C$2:$Z$640,5,0)</f>
        <v>12</v>
      </c>
      <c r="C1148" s="9" t="str">
        <f>VLOOKUP($A1148,referencia!$C$2:$Z$640,6,0)</f>
        <v>La Rioja</v>
      </c>
      <c r="D1148" s="9">
        <f>VLOOKUP($A1148,referencia!$C$2:$Z$640,15,0)</f>
        <v>2018</v>
      </c>
      <c r="E1148" s="9" t="str">
        <f>VLOOKUP($A1148,referencia!$C$2:$Z$640,7,0)</f>
        <v>Sergio Casas</v>
      </c>
      <c r="F1148" s="9" t="str">
        <f>VLOOKUP($A1148,referencia!$C$2:$Z$640,10,0)</f>
        <v>Frente para la Victoria</v>
      </c>
      <c r="G1148" s="9" t="str">
        <f>VLOOKUP($A1148,referencia!$C$2:$Z$640,9,0)</f>
        <v>Alejandro Moriconi</v>
      </c>
      <c r="H1148" s="9" t="str">
        <f>VLOOKUP($A1148,referencia!$C$2:$Z$640,19,0)</f>
        <v>M</v>
      </c>
      <c r="I1148" s="9">
        <f>VLOOKUP($A1148,referencia!$C$2:$Z$640,20,0)</f>
        <v>0</v>
      </c>
      <c r="J1148" s="9" t="str">
        <f>VLOOKUP($A1148,referencia!$C$2:$Z$640,21,0)</f>
        <v>Ministerio de Gobierno, Seguridad, Justicia y Derechos Humanos</v>
      </c>
      <c r="K1148" s="9">
        <f>VLOOKUP($A1148,referencia!$C$2:$Z$640,22,0)</f>
        <v>1</v>
      </c>
    </row>
    <row r="1149" spans="1:11" ht="15.75" customHeight="1">
      <c r="A1149" t="s">
        <v>2244</v>
      </c>
      <c r="B1149" s="9">
        <f>VLOOKUP($A1149,referencia!$C$2:$Z$640,5,0)</f>
        <v>12</v>
      </c>
      <c r="C1149" s="9" t="str">
        <f>VLOOKUP($A1149,referencia!$C$2:$Z$640,6,0)</f>
        <v>La Rioja</v>
      </c>
      <c r="D1149" s="9">
        <f>VLOOKUP($A1149,referencia!$C$2:$Z$640,15,0)</f>
        <v>2018</v>
      </c>
      <c r="E1149" s="9" t="str">
        <f>VLOOKUP($A1149,referencia!$C$2:$Z$640,7,0)</f>
        <v>Sergio Casas</v>
      </c>
      <c r="F1149" s="9" t="str">
        <f>VLOOKUP($A1149,referencia!$C$2:$Z$640,10,0)</f>
        <v>Frente para la Victoria</v>
      </c>
      <c r="G1149" s="9" t="str">
        <f>VLOOKUP($A1149,referencia!$C$2:$Z$640,9,0)</f>
        <v>Jorge Quintero</v>
      </c>
      <c r="H1149" s="9" t="str">
        <f>VLOOKUP($A1149,referencia!$C$2:$Z$640,19,0)</f>
        <v>M</v>
      </c>
      <c r="I1149" s="9">
        <f>VLOOKUP($A1149,referencia!$C$2:$Z$640,20,0)</f>
        <v>0</v>
      </c>
      <c r="J1149" s="9" t="str">
        <f>VLOOKUP($A1149,referencia!$C$2:$Z$640,21,0)</f>
        <v>Ministerio de Hacienda</v>
      </c>
      <c r="K1149" s="9">
        <f>VLOOKUP($A1149,referencia!$C$2:$Z$640,22,0)</f>
        <v>0</v>
      </c>
    </row>
    <row r="1150" spans="1:11" ht="15.75" customHeight="1">
      <c r="A1150" t="s">
        <v>2511</v>
      </c>
      <c r="B1150" s="9">
        <f>VLOOKUP($A1150,referencia!$B$2:$Z$640,6,0)</f>
        <v>12</v>
      </c>
      <c r="C1150" s="9" t="str">
        <f>VLOOKUP($A1150,referencia!$B$2:$Z$640,7,0)</f>
        <v>La Rioja</v>
      </c>
      <c r="D1150" s="9">
        <f>VLOOKUP($A1150,referencia!$B$2:$Z$640,17,0)</f>
        <v>2019</v>
      </c>
      <c r="E1150" s="9" t="str">
        <f>VLOOKUP($A1150,referencia!$B$2:$Z$640,8,0)</f>
        <v>Sergio Casas</v>
      </c>
      <c r="F1150" s="9" t="str">
        <f>VLOOKUP($A1150,referencia!$B$2:$Z$640,11,0)</f>
        <v>Frente para la Victoria</v>
      </c>
      <c r="G1150" s="9" t="str">
        <f>VLOOKUP($A1150,referencia!$B$2:$Z$640,10,0)</f>
        <v>Judith Díaz Bazán</v>
      </c>
      <c r="H1150" s="9" t="str">
        <f>VLOOKUP($A1150,referencia!$B$2:$Z$640,20,0)</f>
        <v>F</v>
      </c>
      <c r="I1150" s="9">
        <f>VLOOKUP($A1150,referencia!$B$2:$Z$640,21,0)</f>
        <v>1</v>
      </c>
      <c r="J1150" s="9" t="str">
        <f>VLOOKUP($A1150,referencia!$B$2:$Z$640,22,0)</f>
        <v>Ministerio de Salud</v>
      </c>
      <c r="K1150" s="9">
        <f>VLOOKUP($A1150,referencia!$B$2:$Z$640,23,0)</f>
        <v>0</v>
      </c>
    </row>
    <row r="1151" spans="1:11" ht="15.75" customHeight="1">
      <c r="A1151" t="s">
        <v>2512</v>
      </c>
      <c r="B1151" s="9">
        <f>VLOOKUP($A1151,referencia!$B$2:$Z$640,6,0)</f>
        <v>12</v>
      </c>
      <c r="C1151" s="9" t="str">
        <f>VLOOKUP($A1151,referencia!$B$2:$Z$640,7,0)</f>
        <v>La Rioja</v>
      </c>
      <c r="D1151" s="9">
        <f>VLOOKUP($A1151,referencia!$B$2:$Z$640,17,0)</f>
        <v>2019</v>
      </c>
      <c r="E1151" s="9" t="str">
        <f>VLOOKUP($A1151,referencia!$B$2:$Z$640,8,0)</f>
        <v>Sergio Casas</v>
      </c>
      <c r="F1151" s="9" t="str">
        <f>VLOOKUP($A1151,referencia!$B$2:$Z$640,11,0)</f>
        <v>Frente para la Victoria</v>
      </c>
      <c r="G1151" s="9" t="str">
        <f>VLOOKUP($A1151,referencia!$B$2:$Z$640,10,0)</f>
        <v>Juan Velardez</v>
      </c>
      <c r="H1151" s="9" t="str">
        <f>VLOOKUP($A1151,referencia!$B$2:$Z$640,20,0)</f>
        <v>M</v>
      </c>
      <c r="I1151" s="9">
        <f>VLOOKUP($A1151,referencia!$B$2:$Z$640,21,0)</f>
        <v>0</v>
      </c>
      <c r="J1151" s="9" t="str">
        <f>VLOOKUP($A1151,referencia!$B$2:$Z$640,22,0)</f>
        <v>Ministerio de Infraestructura</v>
      </c>
      <c r="K1151" s="9">
        <f>VLOOKUP($A1151,referencia!$B$2:$Z$640,23,0)</f>
        <v>0</v>
      </c>
    </row>
    <row r="1152" spans="1:11" ht="15.75" customHeight="1">
      <c r="A1152" t="s">
        <v>2513</v>
      </c>
      <c r="B1152" s="9">
        <f>VLOOKUP($A1152,referencia!$B$2:$Z$640,6,0)</f>
        <v>12</v>
      </c>
      <c r="C1152" s="9" t="str">
        <f>VLOOKUP($A1152,referencia!$B$2:$Z$640,7,0)</f>
        <v>La Rioja</v>
      </c>
      <c r="D1152" s="9">
        <f>VLOOKUP($A1152,referencia!$B$2:$Z$640,17,0)</f>
        <v>2019</v>
      </c>
      <c r="E1152" s="9" t="str">
        <f>VLOOKUP($A1152,referencia!$B$2:$Z$640,8,0)</f>
        <v>Sergio Casas</v>
      </c>
      <c r="F1152" s="9" t="str">
        <f>VLOOKUP($A1152,referencia!$B$2:$Z$640,11,0)</f>
        <v>Frente para la Victoria</v>
      </c>
      <c r="G1152" s="9" t="str">
        <f>VLOOKUP($A1152,referencia!$B$2:$Z$640,10,0)</f>
        <v>Griselda Herrera</v>
      </c>
      <c r="H1152" s="9" t="str">
        <f>VLOOKUP($A1152,referencia!$B$2:$Z$640,20,0)</f>
        <v>F</v>
      </c>
      <c r="I1152" s="9">
        <f>VLOOKUP($A1152,referencia!$B$2:$Z$640,21,0)</f>
        <v>1</v>
      </c>
      <c r="J1152" s="9" t="str">
        <f>VLOOKUP($A1152,referencia!$B$2:$Z$640,22,0)</f>
        <v>Ministerio de Desarrollo Social</v>
      </c>
      <c r="K1152" s="9">
        <f>VLOOKUP($A1152,referencia!$B$2:$Z$640,23,0)</f>
        <v>0</v>
      </c>
    </row>
    <row r="1153" spans="1:11" ht="15.75" customHeight="1">
      <c r="A1153" t="s">
        <v>2514</v>
      </c>
      <c r="B1153" s="9">
        <f>VLOOKUP($A1153,referencia!$B$2:$Z$640,6,0)</f>
        <v>12</v>
      </c>
      <c r="C1153" s="9" t="str">
        <f>VLOOKUP($A1153,referencia!$B$2:$Z$640,7,0)</f>
        <v>La Rioja</v>
      </c>
      <c r="D1153" s="9">
        <f>VLOOKUP($A1153,referencia!$B$2:$Z$640,17,0)</f>
        <v>2019</v>
      </c>
      <c r="E1153" s="9" t="str">
        <f>VLOOKUP($A1153,referencia!$B$2:$Z$640,8,0)</f>
        <v>Sergio Casas</v>
      </c>
      <c r="F1153" s="9" t="str">
        <f>VLOOKUP($A1153,referencia!$B$2:$Z$640,11,0)</f>
        <v>Frente para la Victoria</v>
      </c>
      <c r="G1153" s="9" t="str">
        <f>VLOOKUP($A1153,referencia!$B$2:$Z$640,10,0)</f>
        <v>Rubén Galleguillo</v>
      </c>
      <c r="H1153" s="9" t="str">
        <f>VLOOKUP($A1153,referencia!$B$2:$Z$640,20,0)</f>
        <v>M</v>
      </c>
      <c r="I1153" s="9">
        <f>VLOOKUP($A1153,referencia!$B$2:$Z$640,21,0)</f>
        <v>0</v>
      </c>
      <c r="J1153" s="9" t="str">
        <f>VLOOKUP($A1153,referencia!$B$2:$Z$640,22,0)</f>
        <v>Ministerio de Industria y Planeamiento Estratégico</v>
      </c>
      <c r="K1153" s="9">
        <f>VLOOKUP($A1153,referencia!$B$2:$Z$640,23,0)</f>
        <v>0</v>
      </c>
    </row>
    <row r="1154" spans="1:11" ht="15.75" customHeight="1">
      <c r="A1154" t="s">
        <v>2515</v>
      </c>
      <c r="B1154" s="9">
        <f>VLOOKUP($A1154,referencia!$B$2:$Z$640,6,0)</f>
        <v>12</v>
      </c>
      <c r="C1154" s="9" t="str">
        <f>VLOOKUP($A1154,referencia!$B$2:$Z$640,7,0)</f>
        <v>La Rioja</v>
      </c>
      <c r="D1154" s="9">
        <f>VLOOKUP($A1154,referencia!$B$2:$Z$640,17,0)</f>
        <v>2019</v>
      </c>
      <c r="E1154" s="9" t="str">
        <f>VLOOKUP($A1154,referencia!$B$2:$Z$640,8,0)</f>
        <v>Sergio Casas</v>
      </c>
      <c r="F1154" s="9" t="str">
        <f>VLOOKUP($A1154,referencia!$B$2:$Z$640,11,0)</f>
        <v>Frente para la Victoria</v>
      </c>
      <c r="G1154" s="9" t="str">
        <f>VLOOKUP($A1154,referencia!$B$2:$Z$640,10,0)</f>
        <v>Fernando Rejal</v>
      </c>
      <c r="H1154" s="9" t="str">
        <f>VLOOKUP($A1154,referencia!$B$2:$Z$640,20,0)</f>
        <v>M</v>
      </c>
      <c r="I1154" s="9">
        <f>VLOOKUP($A1154,referencia!$B$2:$Z$640,21,0)</f>
        <v>0</v>
      </c>
      <c r="J1154" s="9" t="str">
        <f>VLOOKUP($A1154,referencia!$B$2:$Z$640,22,0)</f>
        <v>Ministerio de Producción y Desarrollo Económico</v>
      </c>
      <c r="K1154" s="9">
        <f>VLOOKUP($A1154,referencia!$B$2:$Z$640,23,0)</f>
        <v>0</v>
      </c>
    </row>
    <row r="1155" spans="1:11" ht="15.75" customHeight="1">
      <c r="A1155" t="s">
        <v>2516</v>
      </c>
      <c r="B1155" s="9">
        <f>VLOOKUP($A1155,referencia!$B$2:$Z$640,6,0)</f>
        <v>12</v>
      </c>
      <c r="C1155" s="9" t="str">
        <f>VLOOKUP($A1155,referencia!$B$2:$Z$640,7,0)</f>
        <v>La Rioja</v>
      </c>
      <c r="D1155" s="9">
        <f>VLOOKUP($A1155,referencia!$B$2:$Z$640,17,0)</f>
        <v>2019</v>
      </c>
      <c r="E1155" s="9" t="str">
        <f>VLOOKUP($A1155,referencia!$B$2:$Z$640,8,0)</f>
        <v>Sergio Casas</v>
      </c>
      <c r="F1155" s="9" t="str">
        <f>VLOOKUP($A1155,referencia!$B$2:$Z$640,11,0)</f>
        <v>Frente para la Victoria</v>
      </c>
      <c r="G1155" s="9" t="str">
        <f>VLOOKUP($A1155,referencia!$B$2:$Z$640,10,0)</f>
        <v>Juan Luna</v>
      </c>
      <c r="H1155" s="9" t="str">
        <f>VLOOKUP($A1155,referencia!$B$2:$Z$640,20,0)</f>
        <v>M</v>
      </c>
      <c r="I1155" s="9">
        <f>VLOOKUP($A1155,referencia!$B$2:$Z$640,21,0)</f>
        <v>0</v>
      </c>
      <c r="J1155" s="9" t="str">
        <f>VLOOKUP($A1155,referencia!$B$2:$Z$640,22,0)</f>
        <v>Ministerio de Educación, Ciencia y Tecnología</v>
      </c>
      <c r="K1155" s="9">
        <f>VLOOKUP($A1155,referencia!$B$2:$Z$640,23,0)</f>
        <v>0</v>
      </c>
    </row>
    <row r="1156" spans="1:11" ht="15.75" customHeight="1">
      <c r="A1156" t="s">
        <v>2517</v>
      </c>
      <c r="B1156" s="9">
        <f>VLOOKUP($A1156,referencia!$B$2:$Z$640,6,0)</f>
        <v>12</v>
      </c>
      <c r="C1156" s="9" t="str">
        <f>VLOOKUP($A1156,referencia!$B$2:$Z$640,7,0)</f>
        <v>La Rioja</v>
      </c>
      <c r="D1156" s="9">
        <f>VLOOKUP($A1156,referencia!$B$2:$Z$640,17,0)</f>
        <v>2019</v>
      </c>
      <c r="E1156" s="9" t="str">
        <f>VLOOKUP($A1156,referencia!$B$2:$Z$640,8,0)</f>
        <v>Sergio Casas</v>
      </c>
      <c r="F1156" s="9" t="str">
        <f>VLOOKUP($A1156,referencia!$B$2:$Z$640,11,0)</f>
        <v>Frente para la Victoria</v>
      </c>
      <c r="G1156" s="9" t="str">
        <f>VLOOKUP($A1156,referencia!$B$2:$Z$640,10,0)</f>
        <v>Gastón Mercado Luna</v>
      </c>
      <c r="H1156" s="9" t="str">
        <f>VLOOKUP($A1156,referencia!$B$2:$Z$640,20,0)</f>
        <v>M</v>
      </c>
      <c r="I1156" s="9">
        <f>VLOOKUP($A1156,referencia!$B$2:$Z$640,21,0)</f>
        <v>0</v>
      </c>
      <c r="J1156" s="9" t="str">
        <f>VLOOKUP($A1156,referencia!$B$2:$Z$640,22,0)</f>
        <v>Secretario general y legal de la Gobernación</v>
      </c>
      <c r="K1156" s="9">
        <f>VLOOKUP($A1156,referencia!$B$2:$Z$640,23,0)</f>
        <v>0</v>
      </c>
    </row>
    <row r="1157" spans="1:11" ht="15.75" customHeight="1">
      <c r="A1157" t="s">
        <v>2518</v>
      </c>
      <c r="B1157" s="9">
        <f>VLOOKUP($A1157,referencia!$B$2:$Z$640,6,0)</f>
        <v>12</v>
      </c>
      <c r="C1157" s="9" t="str">
        <f>VLOOKUP($A1157,referencia!$B$2:$Z$640,7,0)</f>
        <v>La Rioja</v>
      </c>
      <c r="D1157" s="9">
        <f>VLOOKUP($A1157,referencia!$B$2:$Z$640,17,0)</f>
        <v>2019</v>
      </c>
      <c r="E1157" s="9" t="str">
        <f>VLOOKUP($A1157,referencia!$B$2:$Z$640,8,0)</f>
        <v>Sergio Casas</v>
      </c>
      <c r="F1157" s="9" t="str">
        <f>VLOOKUP($A1157,referencia!$B$2:$Z$640,11,0)</f>
        <v>Frente para la Victoria</v>
      </c>
      <c r="G1157" s="9" t="str">
        <f>VLOOKUP($A1157,referencia!$B$2:$Z$640,10,0)</f>
        <v>Alejandro Moriconi</v>
      </c>
      <c r="H1157" s="9" t="str">
        <f>VLOOKUP($A1157,referencia!$B$2:$Z$640,20,0)</f>
        <v>M</v>
      </c>
      <c r="I1157" s="9">
        <f>VLOOKUP($A1157,referencia!$B$2:$Z$640,21,0)</f>
        <v>0</v>
      </c>
      <c r="J1157" s="9" t="str">
        <f>VLOOKUP($A1157,referencia!$B$2:$Z$640,22,0)</f>
        <v>Ministerio de Gobierno, Seguridad, Justicia y Derechos Humanos</v>
      </c>
      <c r="K1157" s="9">
        <f>VLOOKUP($A1157,referencia!$B$2:$Z$640,23,0)</f>
        <v>1</v>
      </c>
    </row>
    <row r="1158" spans="1:11" ht="15.75" customHeight="1">
      <c r="A1158" t="s">
        <v>2519</v>
      </c>
      <c r="B1158" s="9">
        <f>VLOOKUP($A1158,referencia!$B$2:$Z$640,6,0)</f>
        <v>12</v>
      </c>
      <c r="C1158" s="9" t="str">
        <f>VLOOKUP($A1158,referencia!$B$2:$Z$640,7,0)</f>
        <v>La Rioja</v>
      </c>
      <c r="D1158" s="9">
        <f>VLOOKUP($A1158,referencia!$B$2:$Z$640,17,0)</f>
        <v>2019</v>
      </c>
      <c r="E1158" s="9" t="str">
        <f>VLOOKUP($A1158,referencia!$B$2:$Z$640,8,0)</f>
        <v>Sergio Casas</v>
      </c>
      <c r="F1158" s="9" t="str">
        <f>VLOOKUP($A1158,referencia!$B$2:$Z$640,11,0)</f>
        <v>Frente para la Victoria</v>
      </c>
      <c r="G1158" s="9" t="str">
        <f>VLOOKUP($A1158,referencia!$B$2:$Z$640,10,0)</f>
        <v>Jorge Quintero</v>
      </c>
      <c r="H1158" s="9" t="str">
        <f>VLOOKUP($A1158,referencia!$B$2:$Z$640,20,0)</f>
        <v>M</v>
      </c>
      <c r="I1158" s="9">
        <f>VLOOKUP($A1158,referencia!$B$2:$Z$640,21,0)</f>
        <v>0</v>
      </c>
      <c r="J1158" s="9" t="str">
        <f>VLOOKUP($A1158,referencia!$B$2:$Z$640,22,0)</f>
        <v>Ministerio de Hacienda</v>
      </c>
      <c r="K1158" s="9">
        <f>VLOOKUP($A1158,referencia!$B$2:$Z$640,23,0)</f>
        <v>0</v>
      </c>
    </row>
    <row r="1159" spans="1:11" ht="15.75" customHeight="1">
      <c r="B1159" s="9">
        <v>12</v>
      </c>
      <c r="C1159" s="9" t="s">
        <v>460</v>
      </c>
      <c r="D1159" s="9">
        <v>2019</v>
      </c>
      <c r="E1159" s="9" t="s">
        <v>461</v>
      </c>
      <c r="F1159" s="9" t="s">
        <v>111</v>
      </c>
      <c r="G1159" s="9" t="s">
        <v>476</v>
      </c>
      <c r="H1159" s="9" t="s">
        <v>18</v>
      </c>
      <c r="I1159" s="9">
        <v>0</v>
      </c>
      <c r="J1159" s="9" t="s">
        <v>463</v>
      </c>
      <c r="K1159" s="9">
        <v>0</v>
      </c>
    </row>
    <row r="1160" spans="1:11" ht="15.75" customHeight="1">
      <c r="A1160" t="s">
        <v>2509</v>
      </c>
      <c r="B1160" s="9">
        <f>VLOOKUP($A1160,referencia!$B$2:$Z$640,6,0)</f>
        <v>12</v>
      </c>
      <c r="C1160" s="9" t="str">
        <f>VLOOKUP($A1160,referencia!$B$2:$Z$640,7,0)</f>
        <v>La Rioja</v>
      </c>
      <c r="D1160" s="9" t="str">
        <f>VLOOKUP($A1160,referencia!$B$2:$Z$640,17,0)</f>
        <v>no</v>
      </c>
      <c r="E1160" s="9" t="str">
        <f>VLOOKUP($A1160,referencia!$B$2:$Z$640,8,0)</f>
        <v>Sergio Casas</v>
      </c>
      <c r="F1160" s="9" t="str">
        <f>VLOOKUP($A1160,referencia!$B$2:$Z$640,11,0)</f>
        <v>Frente para la Victoria</v>
      </c>
      <c r="G1160" s="9" t="str">
        <f>VLOOKUP($A1160,referencia!$B$2:$Z$640,10,0)</f>
        <v>Claudio Saúl</v>
      </c>
      <c r="H1160" s="9" t="str">
        <f>VLOOKUP($A1160,referencia!$B$2:$Z$640,20,0)</f>
        <v>M</v>
      </c>
      <c r="I1160" s="9">
        <f>VLOOKUP($A1160,referencia!$B$2:$Z$640,21,0)</f>
        <v>0</v>
      </c>
      <c r="J1160" s="9" t="str">
        <f>VLOOKUP($A1160,referencia!$B$2:$Z$640,22,0)</f>
        <v>Ministerio de Gobierno, Seguridad, Justicia y Derechos Humanos</v>
      </c>
      <c r="K1160" s="9">
        <f>VLOOKUP($A1160,referencia!$B$2:$Z$640,23,0)</f>
        <v>1</v>
      </c>
    </row>
    <row r="1161" spans="1:11" ht="15.75" customHeight="1">
      <c r="A1161" t="s">
        <v>2510</v>
      </c>
      <c r="B1161" s="9">
        <f>VLOOKUP($A1161,referencia!$B$2:$Z$640,6,0)</f>
        <v>12</v>
      </c>
      <c r="C1161" s="9" t="str">
        <f>VLOOKUP($A1161,referencia!$B$2:$Z$640,7,0)</f>
        <v>La Rioja</v>
      </c>
      <c r="D1161" s="9" t="str">
        <f>VLOOKUP($A1161,referencia!$B$2:$Z$640,17,0)</f>
        <v>no</v>
      </c>
      <c r="E1161" s="9" t="str">
        <f>VLOOKUP($A1161,referencia!$B$2:$Z$640,8,0)</f>
        <v>Sergio Casas</v>
      </c>
      <c r="F1161" s="9" t="str">
        <f>VLOOKUP($A1161,referencia!$B$2:$Z$640,11,0)</f>
        <v>Frente para la Victoria</v>
      </c>
      <c r="G1161" s="9" t="str">
        <f>VLOOKUP($A1161,referencia!$B$2:$Z$640,10,0)</f>
        <v>Ricardo Guerra</v>
      </c>
      <c r="H1161" s="9" t="str">
        <f>VLOOKUP($A1161,referencia!$B$2:$Z$640,20,0)</f>
        <v>M</v>
      </c>
      <c r="I1161" s="9">
        <f>VLOOKUP($A1161,referencia!$B$2:$Z$640,21,0)</f>
        <v>0</v>
      </c>
      <c r="J1161" s="9" t="str">
        <f>VLOOKUP($A1161,referencia!$B$2:$Z$640,22,0)</f>
        <v>Ministerio de Hacienda</v>
      </c>
      <c r="K1161" s="9">
        <f>VLOOKUP($A1161,referencia!$B$2:$Z$640,23,0)</f>
        <v>1</v>
      </c>
    </row>
    <row r="1162" spans="1:11" ht="15.75" customHeight="1">
      <c r="A1162" t="s">
        <v>1231</v>
      </c>
      <c r="B1162" s="9">
        <f>VLOOKUP($A1162,referencia!$B$2:$Z$640,6,0)</f>
        <v>12</v>
      </c>
      <c r="C1162" s="9" t="str">
        <f>VLOOKUP($A1162,referencia!$B$2:$Z$640,7,0)</f>
        <v>La Rioja</v>
      </c>
      <c r="D1162" s="9" t="str">
        <f>VLOOKUP($A1162,referencia!$B$2:$Z$640,17,0)</f>
        <v>no</v>
      </c>
      <c r="E1162" s="9" t="str">
        <f>VLOOKUP($A1162,referencia!$B$2:$Z$640,8,0)</f>
        <v>Sergio Casas</v>
      </c>
      <c r="F1162" s="9" t="str">
        <f>VLOOKUP($A1162,referencia!$B$2:$Z$640,11,0)</f>
        <v>Frente para la Victoria</v>
      </c>
      <c r="G1162" s="9" t="str">
        <f>VLOOKUP($A1162,referencia!$B$2:$Z$640,10,0)</f>
        <v>Durán Sabas</v>
      </c>
      <c r="H1162" s="9" t="str">
        <f>VLOOKUP($A1162,referencia!$B$2:$Z$640,20,0)</f>
        <v>M</v>
      </c>
      <c r="I1162" s="9">
        <f>VLOOKUP($A1162,referencia!$B$2:$Z$640,21,0)</f>
        <v>0</v>
      </c>
      <c r="J1162" s="9" t="str">
        <f>VLOOKUP($A1162,referencia!$B$2:$Z$640,22,0)</f>
        <v>Ministerio de Gobierno, Seguridad, Justicia y Derechos Humanos</v>
      </c>
      <c r="K1162" s="9">
        <f>VLOOKUP($A1162,referencia!$B$2:$Z$640,23,0)</f>
        <v>0</v>
      </c>
    </row>
    <row r="1163" spans="1:11" ht="15.75" customHeight="1">
      <c r="A1163" t="s">
        <v>1233</v>
      </c>
      <c r="B1163" s="9">
        <f>VLOOKUP($A1163,referencia!$B$2:$Z$640,6,0)</f>
        <v>12</v>
      </c>
      <c r="C1163" s="9" t="str">
        <f>VLOOKUP($A1163,referencia!$B$2:$Z$640,7,0)</f>
        <v>La Rioja</v>
      </c>
      <c r="D1163" s="9" t="str">
        <f>VLOOKUP($A1163,referencia!$B$2:$Z$640,17,0)</f>
        <v>no</v>
      </c>
      <c r="E1163" s="9" t="str">
        <f>VLOOKUP($A1163,referencia!$B$2:$Z$640,8,0)</f>
        <v>Ricardo Quintela</v>
      </c>
      <c r="F1163" s="9" t="str">
        <f>VLOOKUP($A1163,referencia!$B$2:$Z$640,11,0)</f>
        <v>Frente de Todos</v>
      </c>
      <c r="G1163" s="9" t="str">
        <f>VLOOKUP($A1163,referencia!$B$2:$Z$640,10,0)</f>
        <v>Juan Luna Corzo</v>
      </c>
      <c r="H1163" s="9" t="str">
        <f>VLOOKUP($A1163,referencia!$B$2:$Z$640,20,0)</f>
        <v>M</v>
      </c>
      <c r="I1163" s="9">
        <f>VLOOKUP($A1163,referencia!$B$2:$Z$640,21,0)</f>
        <v>0</v>
      </c>
      <c r="J1163" s="9" t="str">
        <f>VLOOKUP($A1163,referencia!$B$2:$Z$640,22,0)</f>
        <v>Jefatura de Gabinete</v>
      </c>
      <c r="K1163" s="9">
        <f>VLOOKUP($A1163,referencia!$B$2:$Z$640,23,0)</f>
        <v>0</v>
      </c>
    </row>
    <row r="1164" spans="1:11" ht="15.75" customHeight="1">
      <c r="A1164" t="s">
        <v>1234</v>
      </c>
      <c r="B1164" s="9">
        <f>VLOOKUP($A1164,referencia!$B$2:$Z$640,6,0)</f>
        <v>12</v>
      </c>
      <c r="C1164" s="9" t="str">
        <f>VLOOKUP($A1164,referencia!$B$2:$Z$640,7,0)</f>
        <v>La Rioja</v>
      </c>
      <c r="D1164" s="9" t="str">
        <f>VLOOKUP($A1164,referencia!$B$2:$Z$640,17,0)</f>
        <v>no</v>
      </c>
      <c r="E1164" s="9" t="str">
        <f>VLOOKUP($A1164,referencia!$B$2:$Z$640,8,0)</f>
        <v>Ricardo Quintela</v>
      </c>
      <c r="F1164" s="9" t="str">
        <f>VLOOKUP($A1164,referencia!$B$2:$Z$640,11,0)</f>
        <v>Frente de Todos</v>
      </c>
      <c r="G1164" s="9" t="str">
        <f>VLOOKUP($A1164,referencia!$B$2:$Z$640,10,0)</f>
        <v>Armando Molina</v>
      </c>
      <c r="H1164" s="9" t="str">
        <f>VLOOKUP($A1164,referencia!$B$2:$Z$640,20,0)</f>
        <v>M</v>
      </c>
      <c r="I1164" s="9">
        <f>VLOOKUP($A1164,referencia!$B$2:$Z$640,21,0)</f>
        <v>0</v>
      </c>
      <c r="J1164" s="9" t="str">
        <f>VLOOKUP($A1164,referencia!$B$2:$Z$640,22,0)</f>
        <v>Secretaría General de la Gobernación</v>
      </c>
      <c r="K1164" s="9">
        <f>VLOOKUP($A1164,referencia!$B$2:$Z$640,23,0)</f>
        <v>0</v>
      </c>
    </row>
    <row r="1165" spans="1:11" ht="15.75" customHeight="1">
      <c r="A1165" t="s">
        <v>1235</v>
      </c>
      <c r="B1165" s="9">
        <f>VLOOKUP($A1165,referencia!$B$2:$Z$640,6,0)</f>
        <v>12</v>
      </c>
      <c r="C1165" s="9" t="str">
        <f>VLOOKUP($A1165,referencia!$B$2:$Z$640,7,0)</f>
        <v>La Rioja</v>
      </c>
      <c r="D1165" s="9" t="str">
        <f>VLOOKUP($A1165,referencia!$B$2:$Z$640,17,0)</f>
        <v>no</v>
      </c>
      <c r="E1165" s="9" t="str">
        <f>VLOOKUP($A1165,referencia!$B$2:$Z$640,8,0)</f>
        <v>Ricardo Quintela</v>
      </c>
      <c r="F1165" s="9" t="str">
        <f>VLOOKUP($A1165,referencia!$B$2:$Z$640,11,0)</f>
        <v>Frente de Todos</v>
      </c>
      <c r="G1165" s="9" t="str">
        <f>VLOOKUP($A1165,referencia!$B$2:$Z$640,10,0)</f>
        <v>Ariel Martínez</v>
      </c>
      <c r="H1165" s="9" t="str">
        <f>VLOOKUP($A1165,referencia!$B$2:$Z$640,20,0)</f>
        <v>M</v>
      </c>
      <c r="I1165" s="9">
        <f>VLOOKUP($A1165,referencia!$B$2:$Z$640,21,0)</f>
        <v>0</v>
      </c>
      <c r="J1165" s="9" t="str">
        <f>VLOOKUP($A1165,referencia!$B$2:$Z$640,22,0)</f>
        <v>Ministerio de Educación</v>
      </c>
      <c r="K1165" s="9">
        <f>VLOOKUP($A1165,referencia!$B$2:$Z$640,23,0)</f>
        <v>0</v>
      </c>
    </row>
    <row r="1166" spans="1:11" ht="15.75" customHeight="1">
      <c r="A1166" t="s">
        <v>1236</v>
      </c>
      <c r="B1166" s="9">
        <f>VLOOKUP($A1166,referencia!$B$2:$Z$640,6,0)</f>
        <v>12</v>
      </c>
      <c r="C1166" s="9" t="str">
        <f>VLOOKUP($A1166,referencia!$B$2:$Z$640,7,0)</f>
        <v>La Rioja</v>
      </c>
      <c r="D1166" s="9" t="str">
        <f>VLOOKUP($A1166,referencia!$B$2:$Z$640,17,0)</f>
        <v>no</v>
      </c>
      <c r="E1166" s="9" t="str">
        <f>VLOOKUP($A1166,referencia!$B$2:$Z$640,8,0)</f>
        <v>Ricardo Quintela</v>
      </c>
      <c r="F1166" s="9" t="str">
        <f>VLOOKUP($A1166,referencia!$B$2:$Z$640,11,0)</f>
        <v>Frente de Todos</v>
      </c>
      <c r="G1166" s="9" t="str">
        <f>VLOOKUP($A1166,referencia!$B$2:$Z$640,10,0)</f>
        <v>Juan Carlos Vergara</v>
      </c>
      <c r="H1166" s="9" t="str">
        <f>VLOOKUP($A1166,referencia!$B$2:$Z$640,20,0)</f>
        <v>M</v>
      </c>
      <c r="I1166" s="9">
        <f>VLOOKUP($A1166,referencia!$B$2:$Z$640,21,0)</f>
        <v>0</v>
      </c>
      <c r="J1166" s="9" t="str">
        <f>VLOOKUP($A1166,referencia!$B$2:$Z$640,22,0)</f>
        <v>Ministerio de Salud</v>
      </c>
      <c r="K1166" s="9">
        <f>VLOOKUP($A1166,referencia!$B$2:$Z$640,23,0)</f>
        <v>0</v>
      </c>
    </row>
    <row r="1167" spans="1:11" ht="15.75" customHeight="1">
      <c r="A1167" t="s">
        <v>1237</v>
      </c>
      <c r="B1167" s="9">
        <f>VLOOKUP($A1167,referencia!$B$2:$Z$640,6,0)</f>
        <v>12</v>
      </c>
      <c r="C1167" s="9" t="str">
        <f>VLOOKUP($A1167,referencia!$B$2:$Z$640,7,0)</f>
        <v>La Rioja</v>
      </c>
      <c r="D1167" s="9" t="str">
        <f>VLOOKUP($A1167,referencia!$B$2:$Z$640,17,0)</f>
        <v>no</v>
      </c>
      <c r="E1167" s="9" t="str">
        <f>VLOOKUP($A1167,referencia!$B$2:$Z$640,8,0)</f>
        <v>Ricardo Quintela</v>
      </c>
      <c r="F1167" s="9" t="str">
        <f>VLOOKUP($A1167,referencia!$B$2:$Z$640,11,0)</f>
        <v>Frente de Todos</v>
      </c>
      <c r="G1167" s="9" t="str">
        <f>VLOOKUP($A1167,referencia!$B$2:$Z$640,10,0)</f>
        <v>Gabriela Asís</v>
      </c>
      <c r="H1167" s="9" t="str">
        <f>VLOOKUP($A1167,referencia!$B$2:$Z$640,20,0)</f>
        <v>F</v>
      </c>
      <c r="I1167" s="9">
        <f>VLOOKUP($A1167,referencia!$B$2:$Z$640,21,0)</f>
        <v>1</v>
      </c>
      <c r="J1167" s="9" t="str">
        <f>VLOOKUP($A1167,referencia!$B$2:$Z$640,22,0)</f>
        <v>Ministerio de Seguridad, Justicia y Derechos Humanos</v>
      </c>
      <c r="K1167" s="9">
        <f>VLOOKUP($A1167,referencia!$B$2:$Z$640,23,0)</f>
        <v>0</v>
      </c>
    </row>
    <row r="1168" spans="1:11" ht="15.75" customHeight="1">
      <c r="A1168" t="s">
        <v>1238</v>
      </c>
      <c r="B1168" s="9">
        <f>VLOOKUP($A1168,referencia!$B$2:$Z$640,6,0)</f>
        <v>12</v>
      </c>
      <c r="C1168" s="9" t="str">
        <f>VLOOKUP($A1168,referencia!$B$2:$Z$640,7,0)</f>
        <v>La Rioja</v>
      </c>
      <c r="D1168" s="9" t="str">
        <f>VLOOKUP($A1168,referencia!$B$2:$Z$640,17,0)</f>
        <v>no</v>
      </c>
      <c r="E1168" s="9" t="str">
        <f>VLOOKUP($A1168,referencia!$B$2:$Z$640,8,0)</f>
        <v>Ricardo Quintela</v>
      </c>
      <c r="F1168" s="9" t="str">
        <f>VLOOKUP($A1168,referencia!$B$2:$Z$640,11,0)</f>
        <v>Frente de Todos</v>
      </c>
      <c r="G1168" s="9" t="str">
        <f>VLOOKUP($A1168,referencia!$B$2:$Z$640,10,0)</f>
        <v>Gabriela Pedrali</v>
      </c>
      <c r="H1168" s="9" t="str">
        <f>VLOOKUP($A1168,referencia!$B$2:$Z$640,20,0)</f>
        <v>F</v>
      </c>
      <c r="I1168" s="9">
        <f>VLOOKUP($A1168,referencia!$B$2:$Z$640,21,0)</f>
        <v>1</v>
      </c>
      <c r="J1168" s="9" t="str">
        <f>VLOOKUP($A1168,referencia!$B$2:$Z$640,22,0)</f>
        <v>Ministerio de Desarrollo, Igualdad e Integración Social</v>
      </c>
      <c r="K1168" s="9">
        <f>VLOOKUP($A1168,referencia!$B$2:$Z$640,23,0)</f>
        <v>0</v>
      </c>
    </row>
    <row r="1169" spans="1:11" ht="15.75" customHeight="1">
      <c r="A1169" t="s">
        <v>1239</v>
      </c>
      <c r="B1169" s="9">
        <f>VLOOKUP($A1169,referencia!$B$2:$Z$640,6,0)</f>
        <v>12</v>
      </c>
      <c r="C1169" s="9" t="str">
        <f>VLOOKUP($A1169,referencia!$B$2:$Z$640,7,0)</f>
        <v>La Rioja</v>
      </c>
      <c r="D1169" s="9" t="str">
        <f>VLOOKUP($A1169,referencia!$B$2:$Z$640,17,0)</f>
        <v>no</v>
      </c>
      <c r="E1169" s="9" t="str">
        <f>VLOOKUP($A1169,referencia!$B$2:$Z$640,8,0)</f>
        <v>Ricardo Quintela</v>
      </c>
      <c r="F1169" s="9" t="str">
        <f>VLOOKUP($A1169,referencia!$B$2:$Z$640,11,0)</f>
        <v>Frente de Todos</v>
      </c>
      <c r="G1169" s="9" t="str">
        <f>VLOOKUP($A1169,referencia!$B$2:$Z$640,10,0)</f>
        <v>Fernando Rejal</v>
      </c>
      <c r="H1169" s="9" t="str">
        <f>VLOOKUP($A1169,referencia!$B$2:$Z$640,20,0)</f>
        <v>M</v>
      </c>
      <c r="I1169" s="9">
        <f>VLOOKUP($A1169,referencia!$B$2:$Z$640,21,0)</f>
        <v>0</v>
      </c>
      <c r="J1169" s="9" t="str">
        <f>VLOOKUP($A1169,referencia!$B$2:$Z$640,22,0)</f>
        <v>Ministerio de Producción y Ambiente</v>
      </c>
      <c r="K1169" s="9">
        <f>VLOOKUP($A1169,referencia!$B$2:$Z$640,23,0)</f>
        <v>0</v>
      </c>
    </row>
    <row r="1170" spans="1:11" ht="15.75" customHeight="1">
      <c r="A1170" t="s">
        <v>1240</v>
      </c>
      <c r="B1170" s="9">
        <f>VLOOKUP($A1170,referencia!$B$2:$Z$640,6,0)</f>
        <v>12</v>
      </c>
      <c r="C1170" s="9" t="str">
        <f>VLOOKUP($A1170,referencia!$B$2:$Z$640,7,0)</f>
        <v>La Rioja</v>
      </c>
      <c r="D1170" s="9" t="str">
        <f>VLOOKUP($A1170,referencia!$B$2:$Z$640,17,0)</f>
        <v>no</v>
      </c>
      <c r="E1170" s="9" t="str">
        <f>VLOOKUP($A1170,referencia!$B$2:$Z$640,8,0)</f>
        <v>Ricardo Quintela</v>
      </c>
      <c r="F1170" s="9" t="str">
        <f>VLOOKUP($A1170,referencia!$B$2:$Z$640,11,0)</f>
        <v>Frente de Todos</v>
      </c>
      <c r="G1170" s="9" t="str">
        <f>VLOOKUP($A1170,referencia!$B$2:$Z$640,10,0)</f>
        <v>Adolfo Scaglioni</v>
      </c>
      <c r="H1170" s="9" t="str">
        <f>VLOOKUP($A1170,referencia!$B$2:$Z$640,20,0)</f>
        <v>M</v>
      </c>
      <c r="I1170" s="9">
        <f>VLOOKUP($A1170,referencia!$B$2:$Z$640,21,0)</f>
        <v>0</v>
      </c>
      <c r="J1170" s="9" t="str">
        <f>VLOOKUP($A1170,referencia!$B$2:$Z$640,22,0)</f>
        <v>Ministerio de Agua y Energía</v>
      </c>
      <c r="K1170" s="9">
        <f>VLOOKUP($A1170,referencia!$B$2:$Z$640,23,0)</f>
        <v>0</v>
      </c>
    </row>
    <row r="1171" spans="1:11" ht="15.75" customHeight="1">
      <c r="A1171" t="s">
        <v>1241</v>
      </c>
      <c r="B1171" s="9">
        <f>VLOOKUP($A1171,referencia!$B$2:$Z$640,6,0)</f>
        <v>12</v>
      </c>
      <c r="C1171" s="9" t="str">
        <f>VLOOKUP($A1171,referencia!$B$2:$Z$640,7,0)</f>
        <v>La Rioja</v>
      </c>
      <c r="D1171" s="9" t="str">
        <f>VLOOKUP($A1171,referencia!$B$2:$Z$640,17,0)</f>
        <v>no</v>
      </c>
      <c r="E1171" s="9" t="str">
        <f>VLOOKUP($A1171,referencia!$B$2:$Z$640,8,0)</f>
        <v>Ricardo Quintela</v>
      </c>
      <c r="F1171" s="9" t="str">
        <f>VLOOKUP($A1171,referencia!$B$2:$Z$640,11,0)</f>
        <v>Frente de Todos</v>
      </c>
      <c r="G1171" s="9" t="str">
        <f>VLOOKUP($A1171,referencia!$B$2:$Z$640,10,0)</f>
        <v>Gustavo Luna</v>
      </c>
      <c r="H1171" s="9" t="str">
        <f>VLOOKUP($A1171,referencia!$B$2:$Z$640,20,0)</f>
        <v>M</v>
      </c>
      <c r="I1171" s="9">
        <f>VLOOKUP($A1171,referencia!$B$2:$Z$640,21,0)</f>
        <v>0</v>
      </c>
      <c r="J1171" s="9" t="str">
        <f>VLOOKUP($A1171,referencia!$B$2:$Z$640,22,0)</f>
        <v>Ministerio de Turismo y Culturas</v>
      </c>
      <c r="K1171" s="9">
        <f>VLOOKUP($A1171,referencia!$B$2:$Z$640,23,0)</f>
        <v>0</v>
      </c>
    </row>
    <row r="1172" spans="1:11" ht="15.75" customHeight="1">
      <c r="A1172" t="s">
        <v>1242</v>
      </c>
      <c r="B1172" s="9">
        <f>VLOOKUP($A1172,referencia!$B$2:$Z$640,6,0)</f>
        <v>12</v>
      </c>
      <c r="C1172" s="9" t="str">
        <f>VLOOKUP($A1172,referencia!$B$2:$Z$640,7,0)</f>
        <v>La Rioja</v>
      </c>
      <c r="D1172" s="9" t="str">
        <f>VLOOKUP($A1172,referencia!$B$2:$Z$640,17,0)</f>
        <v>no</v>
      </c>
      <c r="E1172" s="9" t="str">
        <f>VLOOKUP($A1172,referencia!$B$2:$Z$640,8,0)</f>
        <v>Ricardo Quintela</v>
      </c>
      <c r="F1172" s="9" t="str">
        <f>VLOOKUP($A1172,referencia!$B$2:$Z$640,11,0)</f>
        <v>Frente de Todos</v>
      </c>
      <c r="G1172" s="9" t="str">
        <f>VLOOKUP($A1172,referencia!$B$2:$Z$640,10,0)</f>
        <v>Ariel Puy Soria</v>
      </c>
      <c r="H1172" s="9" t="str">
        <f>VLOOKUP($A1172,referencia!$B$2:$Z$640,20,0)</f>
        <v>M</v>
      </c>
      <c r="I1172" s="9">
        <f>VLOOKUP($A1172,referencia!$B$2:$Z$640,21,0)</f>
        <v>0</v>
      </c>
      <c r="J1172" s="9" t="str">
        <f>VLOOKUP($A1172,referencia!$B$2:$Z$640,22,0)</f>
        <v>Ministerio de Vivienda, Tierras y Hábitat</v>
      </c>
      <c r="K1172" s="9">
        <f>VLOOKUP($A1172,referencia!$B$2:$Z$640,23,0)</f>
        <v>0</v>
      </c>
    </row>
    <row r="1173" spans="1:11" ht="15.75" customHeight="1">
      <c r="A1173" t="s">
        <v>1243</v>
      </c>
      <c r="B1173" s="9">
        <f>VLOOKUP($A1173,referencia!$B$2:$Z$640,6,0)</f>
        <v>12</v>
      </c>
      <c r="C1173" s="9" t="str">
        <f>VLOOKUP($A1173,referencia!$B$2:$Z$640,7,0)</f>
        <v>La Rioja</v>
      </c>
      <c r="D1173" s="9" t="str">
        <f>VLOOKUP($A1173,referencia!$B$2:$Z$640,17,0)</f>
        <v>no</v>
      </c>
      <c r="E1173" s="9" t="str">
        <f>VLOOKUP($A1173,referencia!$B$2:$Z$640,8,0)</f>
        <v>Ricardo Quintela</v>
      </c>
      <c r="F1173" s="9" t="str">
        <f>VLOOKUP($A1173,referencia!$B$2:$Z$640,11,0)</f>
        <v>Frente de Todos</v>
      </c>
      <c r="G1173" s="9" t="str">
        <f>VLOOKUP($A1173,referencia!$B$2:$Z$640,10,0)</f>
        <v>Federico Bazán</v>
      </c>
      <c r="H1173" s="9" t="str">
        <f>VLOOKUP($A1173,referencia!$B$2:$Z$640,20,0)</f>
        <v>M</v>
      </c>
      <c r="I1173" s="9">
        <f>VLOOKUP($A1173,referencia!$B$2:$Z$640,21,0)</f>
        <v>0</v>
      </c>
      <c r="J1173" s="9" t="str">
        <f>VLOOKUP($A1173,referencia!$B$2:$Z$640,22,0)</f>
        <v>Ministerio de Trabajo, Empleo e Industria</v>
      </c>
      <c r="K1173" s="9">
        <f>VLOOKUP($A1173,referencia!$B$2:$Z$640,23,0)</f>
        <v>0</v>
      </c>
    </row>
    <row r="1174" spans="1:11" ht="15.75" customHeight="1">
      <c r="A1174" t="s">
        <v>1244</v>
      </c>
      <c r="B1174" s="9">
        <f>VLOOKUP($A1174,referencia!$B$2:$Z$640,6,0)</f>
        <v>12</v>
      </c>
      <c r="C1174" s="9" t="str">
        <f>VLOOKUP($A1174,referencia!$B$2:$Z$640,7,0)</f>
        <v>La Rioja</v>
      </c>
      <c r="D1174" s="9" t="str">
        <f>VLOOKUP($A1174,referencia!$B$2:$Z$640,17,0)</f>
        <v>no</v>
      </c>
      <c r="E1174" s="9" t="str">
        <f>VLOOKUP($A1174,referencia!$B$2:$Z$640,8,0)</f>
        <v>Ricardo Quintela</v>
      </c>
      <c r="F1174" s="9" t="str">
        <f>VLOOKUP($A1174,referencia!$B$2:$Z$640,11,0)</f>
        <v>Frente de Todos</v>
      </c>
      <c r="G1174" s="9" t="str">
        <f>VLOOKUP($A1174,referencia!$B$2:$Z$640,10,0)</f>
        <v>Juan Velardez</v>
      </c>
      <c r="H1174" s="9" t="str">
        <f>VLOOKUP($A1174,referencia!$B$2:$Z$640,20,0)</f>
        <v>M</v>
      </c>
      <c r="I1174" s="9">
        <f>VLOOKUP($A1174,referencia!$B$2:$Z$640,21,0)</f>
        <v>0</v>
      </c>
      <c r="J1174" s="9" t="str">
        <f>VLOOKUP($A1174,referencia!$B$2:$Z$640,22,0)</f>
        <v>Ministerio de Infraestructura y Transporte</v>
      </c>
      <c r="K1174" s="9">
        <f>VLOOKUP($A1174,referencia!$B$2:$Z$640,23,0)</f>
        <v>0</v>
      </c>
    </row>
    <row r="1175" spans="1:11" ht="15.75" customHeight="1">
      <c r="A1175" t="s">
        <v>1232</v>
      </c>
      <c r="B1175" s="9">
        <f>VLOOKUP($A1175,referencia!$B$2:$Z$640,6,0)</f>
        <v>12</v>
      </c>
      <c r="C1175" s="9" t="str">
        <f>VLOOKUP($A1175,referencia!$B$2:$Z$640,7,0)</f>
        <v>La Rioja</v>
      </c>
      <c r="D1175" s="9" t="str">
        <f>VLOOKUP($A1175,referencia!$B$2:$Z$640,17,0)</f>
        <v>no</v>
      </c>
      <c r="E1175" s="9" t="str">
        <f>VLOOKUP($A1175,referencia!$B$2:$Z$640,8,0)</f>
        <v>Ricardo Quintela</v>
      </c>
      <c r="F1175" s="9" t="str">
        <f>VLOOKUP($A1175,referencia!$B$2:$Z$640,11,0)</f>
        <v>Frente de Todos</v>
      </c>
      <c r="G1175" s="9" t="str">
        <f>VLOOKUP($A1175,referencia!$B$2:$Z$640,10,0)</f>
        <v>Jorge Quintero</v>
      </c>
      <c r="H1175" s="9" t="str">
        <f>VLOOKUP($A1175,referencia!$B$2:$Z$640,20,0)</f>
        <v>M</v>
      </c>
      <c r="I1175" s="9">
        <f>VLOOKUP($A1175,referencia!$B$2:$Z$640,21,0)</f>
        <v>0</v>
      </c>
      <c r="J1175" s="9" t="str">
        <f>VLOOKUP($A1175,referencia!$B$2:$Z$640,22,0)</f>
        <v>Ministerio de Hacienda y Finanzas Públicas</v>
      </c>
      <c r="K1175" s="9">
        <f>VLOOKUP($A1175,referencia!$B$2:$Z$640,23,0)</f>
        <v>0</v>
      </c>
    </row>
    <row r="1176" spans="1:11" ht="15.75" customHeight="1">
      <c r="A1176" t="s">
        <v>2509</v>
      </c>
      <c r="B1176" s="9">
        <f>VLOOKUP($A1176,referencia!$A$2:$Z$640,7,0)</f>
        <v>12</v>
      </c>
      <c r="C1176" s="9" t="str">
        <f>VLOOKUP($A1176,referencia!$A$2:$Z$640,8,0)</f>
        <v>La Rioja</v>
      </c>
      <c r="D1176" s="9" t="str">
        <f>VLOOKUP($A1176,referencia!$A$2:$Z$640,19,0)</f>
        <v>no</v>
      </c>
      <c r="E1176" s="9" t="str">
        <f>VLOOKUP($A1176,referencia!$A$2:$Z$640,9,0)</f>
        <v>Sergio Casas</v>
      </c>
      <c r="F1176" s="9" t="str">
        <f>VLOOKUP($A1176,referencia!$A$2:$Z$640,12,0)</f>
        <v>Frente para la Victoria</v>
      </c>
      <c r="G1176" s="9" t="str">
        <f>VLOOKUP($A1176,referencia!$A$2:$Z$640,11,0)</f>
        <v>Claudio Saúl</v>
      </c>
      <c r="H1176" s="9" t="str">
        <f>VLOOKUP($A1176,referencia!$A$2:$Z$640,21,0)</f>
        <v>M</v>
      </c>
      <c r="I1176" s="9">
        <f>VLOOKUP($A1176,referencia!$A$2:$Z$640,22,0)</f>
        <v>0</v>
      </c>
      <c r="J1176" s="9" t="str">
        <f>VLOOKUP($A1176,referencia!$A$2:$Z$640,23,0)</f>
        <v>Ministerio de Gobierno, Seguridad, Justicia y Derechos Humanos</v>
      </c>
      <c r="K1176" s="9">
        <f>VLOOKUP($A1176,referencia!$A$2:$Z$640,24,0)</f>
        <v>1</v>
      </c>
    </row>
    <row r="1177" spans="1:11" ht="15.75" customHeight="1">
      <c r="A1177" t="s">
        <v>2510</v>
      </c>
      <c r="B1177" s="9">
        <f>VLOOKUP($A1177,referencia!$A$2:$Z$640,7,0)</f>
        <v>12</v>
      </c>
      <c r="C1177" s="9" t="str">
        <f>VLOOKUP($A1177,referencia!$A$2:$Z$640,8,0)</f>
        <v>La Rioja</v>
      </c>
      <c r="D1177" s="9" t="str">
        <f>VLOOKUP($A1177,referencia!$A$2:$Z$640,19,0)</f>
        <v>no</v>
      </c>
      <c r="E1177" s="9" t="str">
        <f>VLOOKUP($A1177,referencia!$A$2:$Z$640,9,0)</f>
        <v>Sergio Casas</v>
      </c>
      <c r="F1177" s="9" t="str">
        <f>VLOOKUP($A1177,referencia!$A$2:$Z$640,12,0)</f>
        <v>Frente para la Victoria</v>
      </c>
      <c r="G1177" s="9" t="str">
        <f>VLOOKUP($A1177,referencia!$A$2:$Z$640,11,0)</f>
        <v>Ricardo Guerra</v>
      </c>
      <c r="H1177" s="9" t="str">
        <f>VLOOKUP($A1177,referencia!$A$2:$Z$640,21,0)</f>
        <v>M</v>
      </c>
      <c r="I1177" s="9">
        <f>VLOOKUP($A1177,referencia!$A$2:$Z$640,22,0)</f>
        <v>0</v>
      </c>
      <c r="J1177" s="9" t="str">
        <f>VLOOKUP($A1177,referencia!$A$2:$Z$640,23,0)</f>
        <v>Ministerio de Hacienda</v>
      </c>
      <c r="K1177" s="9">
        <f>VLOOKUP($A1177,referencia!$A$2:$Z$640,24,0)</f>
        <v>1</v>
      </c>
    </row>
    <row r="1178" spans="1:11" ht="15.75" customHeight="1">
      <c r="A1178" t="s">
        <v>2790</v>
      </c>
      <c r="B1178" s="9">
        <f>VLOOKUP($A1178,referencia!$A$2:$Z$640,7,0)</f>
        <v>12</v>
      </c>
      <c r="C1178" s="9" t="str">
        <f>VLOOKUP($A1178,referencia!$A$2:$Z$640,8,0)</f>
        <v>La Rioja</v>
      </c>
      <c r="D1178" s="9" t="str">
        <f>VLOOKUP($A1178,referencia!$A$2:$Z$640,19,0)</f>
        <v>no</v>
      </c>
      <c r="E1178" s="9" t="str">
        <f>VLOOKUP($A1178,referencia!$A$2:$Z$640,9,0)</f>
        <v>Sergio Casas</v>
      </c>
      <c r="F1178" s="9" t="str">
        <f>VLOOKUP($A1178,referencia!$A$2:$Z$640,12,0)</f>
        <v>Frente para la Victoria</v>
      </c>
      <c r="G1178" s="9" t="str">
        <f>VLOOKUP($A1178,referencia!$A$2:$Z$640,11,0)</f>
        <v>Judith Díaz Bazán</v>
      </c>
      <c r="H1178" s="9" t="str">
        <f>VLOOKUP($A1178,referencia!$A$2:$Z$640,21,0)</f>
        <v>F</v>
      </c>
      <c r="I1178" s="9">
        <f>VLOOKUP($A1178,referencia!$A$2:$Z$640,22,0)</f>
        <v>1</v>
      </c>
      <c r="J1178" s="9" t="str">
        <f>VLOOKUP($A1178,referencia!$A$2:$Z$640,23,0)</f>
        <v>Ministerio de Salud</v>
      </c>
      <c r="K1178" s="9">
        <f>VLOOKUP($A1178,referencia!$A$2:$Z$640,24,0)</f>
        <v>0</v>
      </c>
    </row>
    <row r="1179" spans="1:11" ht="15.75" customHeight="1">
      <c r="A1179" t="s">
        <v>1244</v>
      </c>
      <c r="B1179" s="9">
        <f>VLOOKUP($A1179,referencia!$A$2:$Z$640,7,0)</f>
        <v>12</v>
      </c>
      <c r="C1179" s="9" t="str">
        <f>VLOOKUP($A1179,referencia!$A$2:$Z$640,8,0)</f>
        <v>La Rioja</v>
      </c>
      <c r="D1179" s="9" t="str">
        <f>VLOOKUP($A1179,referencia!$A$2:$Z$640,19,0)</f>
        <v>no</v>
      </c>
      <c r="E1179" s="9" t="str">
        <f>VLOOKUP($A1179,referencia!$A$2:$Z$640,9,0)</f>
        <v>Sergio Casas</v>
      </c>
      <c r="F1179" s="9" t="str">
        <f>VLOOKUP($A1179,referencia!$A$2:$Z$640,12,0)</f>
        <v>Frente para la Victoria</v>
      </c>
      <c r="G1179" s="9" t="str">
        <f>VLOOKUP($A1179,referencia!$A$2:$Z$640,11,0)</f>
        <v>Juan Velardez</v>
      </c>
      <c r="H1179" s="9" t="str">
        <f>VLOOKUP($A1179,referencia!$A$2:$Z$640,21,0)</f>
        <v>M</v>
      </c>
      <c r="I1179" s="9">
        <f>VLOOKUP($A1179,referencia!$A$2:$Z$640,22,0)</f>
        <v>0</v>
      </c>
      <c r="J1179" s="9" t="str">
        <f>VLOOKUP($A1179,referencia!$A$2:$Z$640,23,0)</f>
        <v>Ministerio de Infraestructura</v>
      </c>
      <c r="K1179" s="9">
        <f>VLOOKUP($A1179,referencia!$A$2:$Z$640,24,0)</f>
        <v>0</v>
      </c>
    </row>
    <row r="1180" spans="1:11" ht="15.75" customHeight="1">
      <c r="A1180" t="s">
        <v>2791</v>
      </c>
      <c r="B1180" s="9">
        <f>VLOOKUP($A1180,referencia!$A$2:$Z$640,7,0)</f>
        <v>12</v>
      </c>
      <c r="C1180" s="9" t="str">
        <f>VLOOKUP($A1180,referencia!$A$2:$Z$640,8,0)</f>
        <v>La Rioja</v>
      </c>
      <c r="D1180" s="9" t="str">
        <f>VLOOKUP($A1180,referencia!$A$2:$Z$640,19,0)</f>
        <v>no</v>
      </c>
      <c r="E1180" s="9" t="str">
        <f>VLOOKUP($A1180,referencia!$A$2:$Z$640,9,0)</f>
        <v>Sergio Casas</v>
      </c>
      <c r="F1180" s="9" t="str">
        <f>VLOOKUP($A1180,referencia!$A$2:$Z$640,12,0)</f>
        <v>Frente para la Victoria</v>
      </c>
      <c r="G1180" s="9" t="str">
        <f>VLOOKUP($A1180,referencia!$A$2:$Z$640,11,0)</f>
        <v>Griselda Herrera</v>
      </c>
      <c r="H1180" s="9" t="str">
        <f>VLOOKUP($A1180,referencia!$A$2:$Z$640,21,0)</f>
        <v>F</v>
      </c>
      <c r="I1180" s="9">
        <f>VLOOKUP($A1180,referencia!$A$2:$Z$640,22,0)</f>
        <v>1</v>
      </c>
      <c r="J1180" s="9" t="str">
        <f>VLOOKUP($A1180,referencia!$A$2:$Z$640,23,0)</f>
        <v>Ministerio de Desarrollo Social</v>
      </c>
      <c r="K1180" s="9">
        <f>VLOOKUP($A1180,referencia!$A$2:$Z$640,24,0)</f>
        <v>0</v>
      </c>
    </row>
    <row r="1181" spans="1:11" ht="15.75" customHeight="1">
      <c r="A1181" t="s">
        <v>2792</v>
      </c>
      <c r="B1181" s="9">
        <f>VLOOKUP($A1181,referencia!$A$2:$Z$640,7,0)</f>
        <v>12</v>
      </c>
      <c r="C1181" s="9" t="str">
        <f>VLOOKUP($A1181,referencia!$A$2:$Z$640,8,0)</f>
        <v>La Rioja</v>
      </c>
      <c r="D1181" s="9" t="str">
        <f>VLOOKUP($A1181,referencia!$A$2:$Z$640,19,0)</f>
        <v>no</v>
      </c>
      <c r="E1181" s="9" t="str">
        <f>VLOOKUP($A1181,referencia!$A$2:$Z$640,9,0)</f>
        <v>Sergio Casas</v>
      </c>
      <c r="F1181" s="9" t="str">
        <f>VLOOKUP($A1181,referencia!$A$2:$Z$640,12,0)</f>
        <v>Frente para la Victoria</v>
      </c>
      <c r="G1181" s="9" t="str">
        <f>VLOOKUP($A1181,referencia!$A$2:$Z$640,11,0)</f>
        <v>Rubén Galleguillo</v>
      </c>
      <c r="H1181" s="9" t="str">
        <f>VLOOKUP($A1181,referencia!$A$2:$Z$640,21,0)</f>
        <v>M</v>
      </c>
      <c r="I1181" s="9">
        <f>VLOOKUP($A1181,referencia!$A$2:$Z$640,22,0)</f>
        <v>0</v>
      </c>
      <c r="J1181" s="9" t="str">
        <f>VLOOKUP($A1181,referencia!$A$2:$Z$640,23,0)</f>
        <v>Ministerio de Industria y Planeamiento Estratégico</v>
      </c>
      <c r="K1181" s="9">
        <f>VLOOKUP($A1181,referencia!$A$2:$Z$640,24,0)</f>
        <v>0</v>
      </c>
    </row>
    <row r="1182" spans="1:11" ht="15.75" customHeight="1">
      <c r="A1182" t="s">
        <v>1239</v>
      </c>
      <c r="B1182" s="9">
        <f>VLOOKUP($A1182,referencia!$A$2:$Z$640,7,0)</f>
        <v>12</v>
      </c>
      <c r="C1182" s="9" t="str">
        <f>VLOOKUP($A1182,referencia!$A$2:$Z$640,8,0)</f>
        <v>La Rioja</v>
      </c>
      <c r="D1182" s="9" t="str">
        <f>VLOOKUP($A1182,referencia!$A$2:$Z$640,19,0)</f>
        <v>no</v>
      </c>
      <c r="E1182" s="9" t="str">
        <f>VLOOKUP($A1182,referencia!$A$2:$Z$640,9,0)</f>
        <v>Sergio Casas</v>
      </c>
      <c r="F1182" s="9" t="str">
        <f>VLOOKUP($A1182,referencia!$A$2:$Z$640,12,0)</f>
        <v>Frente para la Victoria</v>
      </c>
      <c r="G1182" s="9" t="str">
        <f>VLOOKUP($A1182,referencia!$A$2:$Z$640,11,0)</f>
        <v>Fernando Rejal</v>
      </c>
      <c r="H1182" s="9" t="str">
        <f>VLOOKUP($A1182,referencia!$A$2:$Z$640,21,0)</f>
        <v>M</v>
      </c>
      <c r="I1182" s="9">
        <f>VLOOKUP($A1182,referencia!$A$2:$Z$640,22,0)</f>
        <v>0</v>
      </c>
      <c r="J1182" s="9" t="str">
        <f>VLOOKUP($A1182,referencia!$A$2:$Z$640,23,0)</f>
        <v>Ministerio de Producción y Desarrollo Económico</v>
      </c>
      <c r="K1182" s="9">
        <f>VLOOKUP($A1182,referencia!$A$2:$Z$640,24,0)</f>
        <v>0</v>
      </c>
    </row>
    <row r="1183" spans="1:11" ht="15.75" customHeight="1">
      <c r="A1183" t="s">
        <v>2793</v>
      </c>
      <c r="B1183" s="9">
        <f>VLOOKUP($A1183,referencia!$A$2:$Z$640,7,0)</f>
        <v>12</v>
      </c>
      <c r="C1183" s="9" t="str">
        <f>VLOOKUP($A1183,referencia!$A$2:$Z$640,8,0)</f>
        <v>La Rioja</v>
      </c>
      <c r="D1183" s="9" t="str">
        <f>VLOOKUP($A1183,referencia!$A$2:$Z$640,19,0)</f>
        <v>no</v>
      </c>
      <c r="E1183" s="9" t="str">
        <f>VLOOKUP($A1183,referencia!$A$2:$Z$640,9,0)</f>
        <v>Sergio Casas</v>
      </c>
      <c r="F1183" s="9" t="str">
        <f>VLOOKUP($A1183,referencia!$A$2:$Z$640,12,0)</f>
        <v>Frente para la Victoria</v>
      </c>
      <c r="G1183" s="9" t="str">
        <f>VLOOKUP($A1183,referencia!$A$2:$Z$640,11,0)</f>
        <v>Juan Luna</v>
      </c>
      <c r="H1183" s="9" t="str">
        <f>VLOOKUP($A1183,referencia!$A$2:$Z$640,21,0)</f>
        <v>M</v>
      </c>
      <c r="I1183" s="9">
        <f>VLOOKUP($A1183,referencia!$A$2:$Z$640,22,0)</f>
        <v>0</v>
      </c>
      <c r="J1183" s="9" t="str">
        <f>VLOOKUP($A1183,referencia!$A$2:$Z$640,23,0)</f>
        <v>Ministerio de Educación, Ciencia y Tecnología</v>
      </c>
      <c r="K1183" s="9">
        <f>VLOOKUP($A1183,referencia!$A$2:$Z$640,24,0)</f>
        <v>0</v>
      </c>
    </row>
    <row r="1184" spans="1:11" ht="15.75" customHeight="1">
      <c r="A1184" t="s">
        <v>2794</v>
      </c>
      <c r="B1184" s="9">
        <f>VLOOKUP($A1184,referencia!$A$2:$Z$640,7,0)</f>
        <v>12</v>
      </c>
      <c r="C1184" s="9" t="str">
        <f>VLOOKUP($A1184,referencia!$A$2:$Z$640,8,0)</f>
        <v>La Rioja</v>
      </c>
      <c r="D1184" s="9" t="str">
        <f>VLOOKUP($A1184,referencia!$A$2:$Z$640,19,0)</f>
        <v>no</v>
      </c>
      <c r="E1184" s="9" t="str">
        <f>VLOOKUP($A1184,referencia!$A$2:$Z$640,9,0)</f>
        <v>Sergio Casas</v>
      </c>
      <c r="F1184" s="9" t="str">
        <f>VLOOKUP($A1184,referencia!$A$2:$Z$640,12,0)</f>
        <v>Frente para la Victoria</v>
      </c>
      <c r="G1184" s="9" t="str">
        <f>VLOOKUP($A1184,referencia!$A$2:$Z$640,11,0)</f>
        <v>Gastón Mercado Luna</v>
      </c>
      <c r="H1184" s="9" t="str">
        <f>VLOOKUP($A1184,referencia!$A$2:$Z$640,21,0)</f>
        <v>M</v>
      </c>
      <c r="I1184" s="9">
        <f>VLOOKUP($A1184,referencia!$A$2:$Z$640,22,0)</f>
        <v>0</v>
      </c>
      <c r="J1184" s="9" t="str">
        <f>VLOOKUP($A1184,referencia!$A$2:$Z$640,23,0)</f>
        <v>Secretario general y legal de la Gobernación</v>
      </c>
      <c r="K1184" s="9">
        <f>VLOOKUP($A1184,referencia!$A$2:$Z$640,24,0)</f>
        <v>0</v>
      </c>
    </row>
    <row r="1185" spans="1:11" ht="15.75" customHeight="1">
      <c r="A1185" t="s">
        <v>1230</v>
      </c>
      <c r="B1185" s="9">
        <f>VLOOKUP($A1185,referencia!$A$2:$Z$640,7,0)</f>
        <v>12</v>
      </c>
      <c r="C1185" s="9" t="str">
        <f>VLOOKUP($A1185,referencia!$A$2:$Z$640,8,0)</f>
        <v>La Rioja</v>
      </c>
      <c r="D1185" s="9" t="str">
        <f>VLOOKUP($A1185,referencia!$A$2:$Z$640,19,0)</f>
        <v>no</v>
      </c>
      <c r="E1185" s="9" t="str">
        <f>VLOOKUP($A1185,referencia!$A$2:$Z$640,9,0)</f>
        <v>Sergio Casas</v>
      </c>
      <c r="F1185" s="9" t="str">
        <f>VLOOKUP($A1185,referencia!$A$2:$Z$640,12,0)</f>
        <v>Frente para la Victoria</v>
      </c>
      <c r="G1185" s="9" t="str">
        <f>VLOOKUP($A1185,referencia!$A$2:$Z$640,11,0)</f>
        <v>Alejandro Moriconi</v>
      </c>
      <c r="H1185" s="9" t="str">
        <f>VLOOKUP($A1185,referencia!$A$2:$Z$640,21,0)</f>
        <v>M</v>
      </c>
      <c r="I1185" s="9">
        <f>VLOOKUP($A1185,referencia!$A$2:$Z$640,22,0)</f>
        <v>0</v>
      </c>
      <c r="J1185" s="9" t="str">
        <f>VLOOKUP($A1185,referencia!$A$2:$Z$640,23,0)</f>
        <v>Ministerio de Gobierno, Seguridad, Justicia y Derechos Humanos</v>
      </c>
      <c r="K1185" s="9">
        <f>VLOOKUP($A1185,referencia!$A$2:$Z$640,24,0)</f>
        <v>1</v>
      </c>
    </row>
    <row r="1186" spans="1:11" ht="15.75" customHeight="1">
      <c r="A1186" t="s">
        <v>1231</v>
      </c>
      <c r="B1186" s="9">
        <f>VLOOKUP($A1186,referencia!$A$2:$Z$640,7,0)</f>
        <v>12</v>
      </c>
      <c r="C1186" s="9" t="str">
        <f>VLOOKUP($A1186,referencia!$A$2:$Z$640,8,0)</f>
        <v>La Rioja</v>
      </c>
      <c r="D1186" s="9" t="str">
        <f>VLOOKUP($A1186,referencia!$A$2:$Z$640,19,0)</f>
        <v>no</v>
      </c>
      <c r="E1186" s="9" t="str">
        <f>VLOOKUP($A1186,referencia!$A$2:$Z$640,9,0)</f>
        <v>Sergio Casas</v>
      </c>
      <c r="F1186" s="9" t="str">
        <f>VLOOKUP($A1186,referencia!$A$2:$Z$640,12,0)</f>
        <v>Frente para la Victoria</v>
      </c>
      <c r="G1186" s="9" t="str">
        <f>VLOOKUP($A1186,referencia!$A$2:$Z$640,11,0)</f>
        <v>Durán Sabas</v>
      </c>
      <c r="H1186" s="9" t="str">
        <f>VLOOKUP($A1186,referencia!$A$2:$Z$640,21,0)</f>
        <v>M</v>
      </c>
      <c r="I1186" s="9">
        <f>VLOOKUP($A1186,referencia!$A$2:$Z$640,22,0)</f>
        <v>0</v>
      </c>
      <c r="J1186" s="9" t="str">
        <f>VLOOKUP($A1186,referencia!$A$2:$Z$640,23,0)</f>
        <v>Ministerio de Gobierno, Seguridad, Justicia y Derechos Humanos</v>
      </c>
      <c r="K1186" s="9">
        <f>VLOOKUP($A1186,referencia!$A$2:$Z$640,24,0)</f>
        <v>0</v>
      </c>
    </row>
    <row r="1187" spans="1:11" ht="15.75" customHeight="1">
      <c r="A1187" t="s">
        <v>1232</v>
      </c>
      <c r="B1187" s="9">
        <f>VLOOKUP($A1187,referencia!$A$2:$Z$640,7,0)</f>
        <v>12</v>
      </c>
      <c r="C1187" s="9" t="str">
        <f>VLOOKUP($A1187,referencia!$A$2:$Z$640,8,0)</f>
        <v>La Rioja</v>
      </c>
      <c r="D1187" s="9" t="str">
        <f>VLOOKUP($A1187,referencia!$A$2:$Z$640,19,0)</f>
        <v>no</v>
      </c>
      <c r="E1187" s="9" t="str">
        <f>VLOOKUP($A1187,referencia!$A$2:$Z$640,9,0)</f>
        <v>Sergio Casas</v>
      </c>
      <c r="F1187" s="9" t="str">
        <f>VLOOKUP($A1187,referencia!$A$2:$Z$640,12,0)</f>
        <v>Frente para la Victoria</v>
      </c>
      <c r="G1187" s="9" t="str">
        <f>VLOOKUP($A1187,referencia!$A$2:$Z$640,11,0)</f>
        <v>Jorge Quintero</v>
      </c>
      <c r="H1187" s="9" t="str">
        <f>VLOOKUP($A1187,referencia!$A$2:$Z$640,21,0)</f>
        <v>M</v>
      </c>
      <c r="I1187" s="9">
        <f>VLOOKUP($A1187,referencia!$A$2:$Z$640,22,0)</f>
        <v>0</v>
      </c>
      <c r="J1187" s="9" t="str">
        <f>VLOOKUP($A1187,referencia!$A$2:$Z$640,23,0)</f>
        <v>Ministerio de Hacienda</v>
      </c>
      <c r="K1187" s="9">
        <f>VLOOKUP($A1187,referencia!$A$2:$Z$640,24,0)</f>
        <v>0</v>
      </c>
    </row>
    <row r="1188" spans="1:11" ht="15.75" customHeight="1">
      <c r="A1188" t="s">
        <v>2795</v>
      </c>
      <c r="B1188" s="9">
        <f>VLOOKUP($A1188,referencia!$A$2:$Z$640,7,0)</f>
        <v>12</v>
      </c>
      <c r="C1188" s="9" t="str">
        <f>VLOOKUP($A1188,referencia!$A$2:$Z$640,8,0)</f>
        <v>La Rioja</v>
      </c>
      <c r="D1188" s="9">
        <f>VLOOKUP($A1188,referencia!$A$2:$Z$640,19,0)</f>
        <v>2020</v>
      </c>
      <c r="E1188" s="9" t="str">
        <f>VLOOKUP($A1188,referencia!$A$2:$Z$640,9,0)</f>
        <v>Ricardo Quintela</v>
      </c>
      <c r="F1188" s="9" t="str">
        <f>VLOOKUP($A1188,referencia!$A$2:$Z$640,12,0)</f>
        <v>Frente de Todos</v>
      </c>
      <c r="G1188" s="9" t="str">
        <f>VLOOKUP($A1188,referencia!$A$2:$Z$640,11,0)</f>
        <v>Juan Luna Corzo</v>
      </c>
      <c r="H1188" s="9" t="str">
        <f>VLOOKUP($A1188,referencia!$A$2:$Z$640,21,0)</f>
        <v>M</v>
      </c>
      <c r="I1188" s="9">
        <f>VLOOKUP($A1188,referencia!$A$2:$Z$640,22,0)</f>
        <v>0</v>
      </c>
      <c r="J1188" s="9" t="str">
        <f>VLOOKUP($A1188,referencia!$A$2:$Z$640,23,0)</f>
        <v>Jefatura de Gabinete</v>
      </c>
      <c r="K1188" s="9">
        <f>VLOOKUP($A1188,referencia!$A$2:$Z$640,24,0)</f>
        <v>0</v>
      </c>
    </row>
    <row r="1189" spans="1:11" ht="15.75" customHeight="1">
      <c r="A1189" t="s">
        <v>2796</v>
      </c>
      <c r="B1189" s="9">
        <f>VLOOKUP($A1189,referencia!$A$2:$Z$640,7,0)</f>
        <v>12</v>
      </c>
      <c r="C1189" s="9" t="str">
        <f>VLOOKUP($A1189,referencia!$A$2:$Z$640,8,0)</f>
        <v>La Rioja</v>
      </c>
      <c r="D1189" s="9">
        <f>VLOOKUP($A1189,referencia!$A$2:$Z$640,19,0)</f>
        <v>2020</v>
      </c>
      <c r="E1189" s="9" t="str">
        <f>VLOOKUP($A1189,referencia!$A$2:$Z$640,9,0)</f>
        <v>Ricardo Quintela</v>
      </c>
      <c r="F1189" s="9" t="str">
        <f>VLOOKUP($A1189,referencia!$A$2:$Z$640,12,0)</f>
        <v>Frente de Todos</v>
      </c>
      <c r="G1189" s="9" t="str">
        <f>VLOOKUP($A1189,referencia!$A$2:$Z$640,11,0)</f>
        <v>Armando Molina</v>
      </c>
      <c r="H1189" s="9" t="str">
        <f>VLOOKUP($A1189,referencia!$A$2:$Z$640,21,0)</f>
        <v>M</v>
      </c>
      <c r="I1189" s="9">
        <f>VLOOKUP($A1189,referencia!$A$2:$Z$640,22,0)</f>
        <v>0</v>
      </c>
      <c r="J1189" s="9" t="str">
        <f>VLOOKUP($A1189,referencia!$A$2:$Z$640,23,0)</f>
        <v>Secretaría General de la Gobernación</v>
      </c>
      <c r="K1189" s="9">
        <f>VLOOKUP($A1189,referencia!$A$2:$Z$640,24,0)</f>
        <v>0</v>
      </c>
    </row>
    <row r="1190" spans="1:11" ht="15.75" customHeight="1">
      <c r="A1190" t="s">
        <v>2797</v>
      </c>
      <c r="B1190" s="9">
        <f>VLOOKUP($A1190,referencia!$A$2:$Z$640,7,0)</f>
        <v>12</v>
      </c>
      <c r="C1190" s="9" t="str">
        <f>VLOOKUP($A1190,referencia!$A$2:$Z$640,8,0)</f>
        <v>La Rioja</v>
      </c>
      <c r="D1190" s="9">
        <f>VLOOKUP($A1190,referencia!$A$2:$Z$640,19,0)</f>
        <v>2020</v>
      </c>
      <c r="E1190" s="9" t="str">
        <f>VLOOKUP($A1190,referencia!$A$2:$Z$640,9,0)</f>
        <v>Ricardo Quintela</v>
      </c>
      <c r="F1190" s="9" t="str">
        <f>VLOOKUP($A1190,referencia!$A$2:$Z$640,12,0)</f>
        <v>Frente de Todos</v>
      </c>
      <c r="G1190" s="9" t="str">
        <f>VLOOKUP($A1190,referencia!$A$2:$Z$640,11,0)</f>
        <v>Ariel Martínez</v>
      </c>
      <c r="H1190" s="9" t="str">
        <f>VLOOKUP($A1190,referencia!$A$2:$Z$640,21,0)</f>
        <v>M</v>
      </c>
      <c r="I1190" s="9">
        <f>VLOOKUP($A1190,referencia!$A$2:$Z$640,22,0)</f>
        <v>0</v>
      </c>
      <c r="J1190" s="9" t="str">
        <f>VLOOKUP($A1190,referencia!$A$2:$Z$640,23,0)</f>
        <v>Ministerio de Educación</v>
      </c>
      <c r="K1190" s="9">
        <f>VLOOKUP($A1190,referencia!$A$2:$Z$640,24,0)</f>
        <v>0</v>
      </c>
    </row>
    <row r="1191" spans="1:11" ht="15.75" customHeight="1">
      <c r="A1191" t="s">
        <v>2798</v>
      </c>
      <c r="B1191" s="9">
        <f>VLOOKUP($A1191,referencia!$A$2:$Z$640,7,0)</f>
        <v>12</v>
      </c>
      <c r="C1191" s="9" t="str">
        <f>VLOOKUP($A1191,referencia!$A$2:$Z$640,8,0)</f>
        <v>La Rioja</v>
      </c>
      <c r="D1191" s="9">
        <f>VLOOKUP($A1191,referencia!$A$2:$Z$640,19,0)</f>
        <v>2020</v>
      </c>
      <c r="E1191" s="9" t="str">
        <f>VLOOKUP($A1191,referencia!$A$2:$Z$640,9,0)</f>
        <v>Ricardo Quintela</v>
      </c>
      <c r="F1191" s="9" t="str">
        <f>VLOOKUP($A1191,referencia!$A$2:$Z$640,12,0)</f>
        <v>Frente de Todos</v>
      </c>
      <c r="G1191" s="9" t="str">
        <f>VLOOKUP($A1191,referencia!$A$2:$Z$640,11,0)</f>
        <v>Juan Carlos Vergara</v>
      </c>
      <c r="H1191" s="9" t="str">
        <f>VLOOKUP($A1191,referencia!$A$2:$Z$640,21,0)</f>
        <v>M</v>
      </c>
      <c r="I1191" s="9">
        <f>VLOOKUP($A1191,referencia!$A$2:$Z$640,22,0)</f>
        <v>0</v>
      </c>
      <c r="J1191" s="9" t="str">
        <f>VLOOKUP($A1191,referencia!$A$2:$Z$640,23,0)</f>
        <v>Ministerio de Salud</v>
      </c>
      <c r="K1191" s="9">
        <f>VLOOKUP($A1191,referencia!$A$2:$Z$640,24,0)</f>
        <v>0</v>
      </c>
    </row>
    <row r="1192" spans="1:11" ht="15.75" customHeight="1">
      <c r="A1192" t="s">
        <v>2799</v>
      </c>
      <c r="B1192" s="9">
        <f>VLOOKUP($A1192,referencia!$A$2:$Z$640,7,0)</f>
        <v>12</v>
      </c>
      <c r="C1192" s="9" t="str">
        <f>VLOOKUP($A1192,referencia!$A$2:$Z$640,8,0)</f>
        <v>La Rioja</v>
      </c>
      <c r="D1192" s="9">
        <f>VLOOKUP($A1192,referencia!$A$2:$Z$640,19,0)</f>
        <v>2020</v>
      </c>
      <c r="E1192" s="9" t="str">
        <f>VLOOKUP($A1192,referencia!$A$2:$Z$640,9,0)</f>
        <v>Ricardo Quintela</v>
      </c>
      <c r="F1192" s="9" t="str">
        <f>VLOOKUP($A1192,referencia!$A$2:$Z$640,12,0)</f>
        <v>Frente de Todos</v>
      </c>
      <c r="G1192" s="9" t="str">
        <f>VLOOKUP($A1192,referencia!$A$2:$Z$640,11,0)</f>
        <v>Gabriela Asís</v>
      </c>
      <c r="H1192" s="9" t="str">
        <f>VLOOKUP($A1192,referencia!$A$2:$Z$640,21,0)</f>
        <v>F</v>
      </c>
      <c r="I1192" s="9">
        <f>VLOOKUP($A1192,referencia!$A$2:$Z$640,22,0)</f>
        <v>1</v>
      </c>
      <c r="J1192" s="9" t="str">
        <f>VLOOKUP($A1192,referencia!$A$2:$Z$640,23,0)</f>
        <v>Ministerio de Seguridad, Justicia y Derechos Humanos</v>
      </c>
      <c r="K1192" s="9">
        <f>VLOOKUP($A1192,referencia!$A$2:$Z$640,24,0)</f>
        <v>0</v>
      </c>
    </row>
    <row r="1193" spans="1:11" ht="15.75" customHeight="1">
      <c r="A1193" t="s">
        <v>2800</v>
      </c>
      <c r="B1193" s="9">
        <f>VLOOKUP($A1193,referencia!$A$2:$Z$640,7,0)</f>
        <v>12</v>
      </c>
      <c r="C1193" s="9" t="str">
        <f>VLOOKUP($A1193,referencia!$A$2:$Z$640,8,0)</f>
        <v>La Rioja</v>
      </c>
      <c r="D1193" s="9">
        <f>VLOOKUP($A1193,referencia!$A$2:$Z$640,19,0)</f>
        <v>2020</v>
      </c>
      <c r="E1193" s="9" t="str">
        <f>VLOOKUP($A1193,referencia!$A$2:$Z$640,9,0)</f>
        <v>Ricardo Quintela</v>
      </c>
      <c r="F1193" s="9" t="str">
        <f>VLOOKUP($A1193,referencia!$A$2:$Z$640,12,0)</f>
        <v>Frente de Todos</v>
      </c>
      <c r="G1193" s="9" t="str">
        <f>VLOOKUP($A1193,referencia!$A$2:$Z$640,11,0)</f>
        <v>Gabriela Pedrali</v>
      </c>
      <c r="H1193" s="9" t="str">
        <f>VLOOKUP($A1193,referencia!$A$2:$Z$640,21,0)</f>
        <v>F</v>
      </c>
      <c r="I1193" s="9">
        <f>VLOOKUP($A1193,referencia!$A$2:$Z$640,22,0)</f>
        <v>1</v>
      </c>
      <c r="J1193" s="9" t="str">
        <f>VLOOKUP($A1193,referencia!$A$2:$Z$640,23,0)</f>
        <v>Ministerio de Desarrollo, Igualdad e Integración Social</v>
      </c>
      <c r="K1193" s="9">
        <f>VLOOKUP($A1193,referencia!$A$2:$Z$640,24,0)</f>
        <v>0</v>
      </c>
    </row>
    <row r="1194" spans="1:11" ht="15.75" customHeight="1">
      <c r="A1194" t="s">
        <v>2801</v>
      </c>
      <c r="B1194" s="9">
        <f>VLOOKUP($A1194,referencia!$A$2:$Z$640,7,0)</f>
        <v>12</v>
      </c>
      <c r="C1194" s="9" t="str">
        <f>VLOOKUP($A1194,referencia!$A$2:$Z$640,8,0)</f>
        <v>La Rioja</v>
      </c>
      <c r="D1194" s="9">
        <f>VLOOKUP($A1194,referencia!$A$2:$Z$640,19,0)</f>
        <v>2020</v>
      </c>
      <c r="E1194" s="9" t="str">
        <f>VLOOKUP($A1194,referencia!$A$2:$Z$640,9,0)</f>
        <v>Ricardo Quintela</v>
      </c>
      <c r="F1194" s="9" t="str">
        <f>VLOOKUP($A1194,referencia!$A$2:$Z$640,12,0)</f>
        <v>Frente de Todos</v>
      </c>
      <c r="G1194" s="9" t="str">
        <f>VLOOKUP($A1194,referencia!$A$2:$Z$640,11,0)</f>
        <v>Fernando Rejal</v>
      </c>
      <c r="H1194" s="9" t="str">
        <f>VLOOKUP($A1194,referencia!$A$2:$Z$640,21,0)</f>
        <v>M</v>
      </c>
      <c r="I1194" s="9">
        <f>VLOOKUP($A1194,referencia!$A$2:$Z$640,22,0)</f>
        <v>0</v>
      </c>
      <c r="J1194" s="9" t="str">
        <f>VLOOKUP($A1194,referencia!$A$2:$Z$640,23,0)</f>
        <v>Ministerio de Producción y Ambiente</v>
      </c>
      <c r="K1194" s="9">
        <f>VLOOKUP($A1194,referencia!$A$2:$Z$640,24,0)</f>
        <v>0</v>
      </c>
    </row>
    <row r="1195" spans="1:11" ht="15.75" customHeight="1">
      <c r="A1195" t="s">
        <v>2802</v>
      </c>
      <c r="B1195" s="9">
        <f>VLOOKUP($A1195,referencia!$A$2:$Z$640,7,0)</f>
        <v>12</v>
      </c>
      <c r="C1195" s="9" t="str">
        <f>VLOOKUP($A1195,referencia!$A$2:$Z$640,8,0)</f>
        <v>La Rioja</v>
      </c>
      <c r="D1195" s="9">
        <f>VLOOKUP($A1195,referencia!$A$2:$Z$640,19,0)</f>
        <v>2020</v>
      </c>
      <c r="E1195" s="9" t="str">
        <f>VLOOKUP($A1195,referencia!$A$2:$Z$640,9,0)</f>
        <v>Ricardo Quintela</v>
      </c>
      <c r="F1195" s="9" t="str">
        <f>VLOOKUP($A1195,referencia!$A$2:$Z$640,12,0)</f>
        <v>Frente de Todos</v>
      </c>
      <c r="G1195" s="9" t="str">
        <f>VLOOKUP($A1195,referencia!$A$2:$Z$640,11,0)</f>
        <v>Adolfo Scaglioni</v>
      </c>
      <c r="H1195" s="9" t="str">
        <f>VLOOKUP($A1195,referencia!$A$2:$Z$640,21,0)</f>
        <v>M</v>
      </c>
      <c r="I1195" s="9">
        <f>VLOOKUP($A1195,referencia!$A$2:$Z$640,22,0)</f>
        <v>0</v>
      </c>
      <c r="J1195" s="9" t="str">
        <f>VLOOKUP($A1195,referencia!$A$2:$Z$640,23,0)</f>
        <v>Ministerio de Agua y Energía</v>
      </c>
      <c r="K1195" s="9">
        <f>VLOOKUP($A1195,referencia!$A$2:$Z$640,24,0)</f>
        <v>0</v>
      </c>
    </row>
    <row r="1196" spans="1:11" ht="15.75" customHeight="1">
      <c r="A1196" t="s">
        <v>2803</v>
      </c>
      <c r="B1196" s="9">
        <f>VLOOKUP($A1196,referencia!$A$2:$Z$640,7,0)</f>
        <v>12</v>
      </c>
      <c r="C1196" s="9" t="str">
        <f>VLOOKUP($A1196,referencia!$A$2:$Z$640,8,0)</f>
        <v>La Rioja</v>
      </c>
      <c r="D1196" s="9">
        <f>VLOOKUP($A1196,referencia!$A$2:$Z$640,19,0)</f>
        <v>2020</v>
      </c>
      <c r="E1196" s="9" t="str">
        <f>VLOOKUP($A1196,referencia!$A$2:$Z$640,9,0)</f>
        <v>Ricardo Quintela</v>
      </c>
      <c r="F1196" s="9" t="str">
        <f>VLOOKUP($A1196,referencia!$A$2:$Z$640,12,0)</f>
        <v>Frente de Todos</v>
      </c>
      <c r="G1196" s="9" t="str">
        <f>VLOOKUP($A1196,referencia!$A$2:$Z$640,11,0)</f>
        <v>Gustavo Luna</v>
      </c>
      <c r="H1196" s="9" t="str">
        <f>VLOOKUP($A1196,referencia!$A$2:$Z$640,21,0)</f>
        <v>M</v>
      </c>
      <c r="I1196" s="9">
        <f>VLOOKUP($A1196,referencia!$A$2:$Z$640,22,0)</f>
        <v>0</v>
      </c>
      <c r="J1196" s="9" t="str">
        <f>VLOOKUP($A1196,referencia!$A$2:$Z$640,23,0)</f>
        <v>Ministerio de Turismo y Culturas</v>
      </c>
      <c r="K1196" s="9">
        <f>VLOOKUP($A1196,referencia!$A$2:$Z$640,24,0)</f>
        <v>0</v>
      </c>
    </row>
    <row r="1197" spans="1:11" ht="15.75" customHeight="1">
      <c r="A1197" t="s">
        <v>2804</v>
      </c>
      <c r="B1197" s="9">
        <f>VLOOKUP($A1197,referencia!$A$2:$Z$640,7,0)</f>
        <v>12</v>
      </c>
      <c r="C1197" s="9" t="str">
        <f>VLOOKUP($A1197,referencia!$A$2:$Z$640,8,0)</f>
        <v>La Rioja</v>
      </c>
      <c r="D1197" s="9">
        <f>VLOOKUP($A1197,referencia!$A$2:$Z$640,19,0)</f>
        <v>2020</v>
      </c>
      <c r="E1197" s="9" t="str">
        <f>VLOOKUP($A1197,referencia!$A$2:$Z$640,9,0)</f>
        <v>Ricardo Quintela</v>
      </c>
      <c r="F1197" s="9" t="str">
        <f>VLOOKUP($A1197,referencia!$A$2:$Z$640,12,0)</f>
        <v>Frente de Todos</v>
      </c>
      <c r="G1197" s="9" t="str">
        <f>VLOOKUP($A1197,referencia!$A$2:$Z$640,11,0)</f>
        <v>Ariel Puy Soria</v>
      </c>
      <c r="H1197" s="9" t="str">
        <f>VLOOKUP($A1197,referencia!$A$2:$Z$640,21,0)</f>
        <v>M</v>
      </c>
      <c r="I1197" s="9">
        <f>VLOOKUP($A1197,referencia!$A$2:$Z$640,22,0)</f>
        <v>0</v>
      </c>
      <c r="J1197" s="9" t="str">
        <f>VLOOKUP($A1197,referencia!$A$2:$Z$640,23,0)</f>
        <v>Ministerio de Vivienda, Tierras y Hábitat</v>
      </c>
      <c r="K1197" s="9">
        <f>VLOOKUP($A1197,referencia!$A$2:$Z$640,24,0)</f>
        <v>0</v>
      </c>
    </row>
    <row r="1198" spans="1:11" ht="15.75" customHeight="1">
      <c r="A1198" t="s">
        <v>2805</v>
      </c>
      <c r="B1198" s="9">
        <f>VLOOKUP($A1198,referencia!$A$2:$Z$640,7,0)</f>
        <v>12</v>
      </c>
      <c r="C1198" s="9" t="str">
        <f>VLOOKUP($A1198,referencia!$A$2:$Z$640,8,0)</f>
        <v>La Rioja</v>
      </c>
      <c r="D1198" s="9">
        <f>VLOOKUP($A1198,referencia!$A$2:$Z$640,19,0)</f>
        <v>2020</v>
      </c>
      <c r="E1198" s="9" t="str">
        <f>VLOOKUP($A1198,referencia!$A$2:$Z$640,9,0)</f>
        <v>Ricardo Quintela</v>
      </c>
      <c r="F1198" s="9" t="str">
        <f>VLOOKUP($A1198,referencia!$A$2:$Z$640,12,0)</f>
        <v>Frente de Todos</v>
      </c>
      <c r="G1198" s="9" t="str">
        <f>VLOOKUP($A1198,referencia!$A$2:$Z$640,11,0)</f>
        <v>Federico Bazán</v>
      </c>
      <c r="H1198" s="9" t="str">
        <f>VLOOKUP($A1198,referencia!$A$2:$Z$640,21,0)</f>
        <v>M</v>
      </c>
      <c r="I1198" s="9">
        <f>VLOOKUP($A1198,referencia!$A$2:$Z$640,22,0)</f>
        <v>0</v>
      </c>
      <c r="J1198" s="9" t="str">
        <f>VLOOKUP($A1198,referencia!$A$2:$Z$640,23,0)</f>
        <v>Ministerio de Trabajo, Empleo e Industria</v>
      </c>
      <c r="K1198" s="9">
        <f>VLOOKUP($A1198,referencia!$A$2:$Z$640,24,0)</f>
        <v>0</v>
      </c>
    </row>
    <row r="1199" spans="1:11" ht="15.75" customHeight="1">
      <c r="A1199" t="s">
        <v>2806</v>
      </c>
      <c r="B1199" s="9">
        <f>VLOOKUP($A1199,referencia!$A$2:$Z$640,7,0)</f>
        <v>12</v>
      </c>
      <c r="C1199" s="9" t="str">
        <f>VLOOKUP($A1199,referencia!$A$2:$Z$640,8,0)</f>
        <v>La Rioja</v>
      </c>
      <c r="D1199" s="9">
        <f>VLOOKUP($A1199,referencia!$A$2:$Z$640,19,0)</f>
        <v>2020</v>
      </c>
      <c r="E1199" s="9" t="str">
        <f>VLOOKUP($A1199,referencia!$A$2:$Z$640,9,0)</f>
        <v>Ricardo Quintela</v>
      </c>
      <c r="F1199" s="9" t="str">
        <f>VLOOKUP($A1199,referencia!$A$2:$Z$640,12,0)</f>
        <v>Frente de Todos</v>
      </c>
      <c r="G1199" s="9" t="str">
        <f>VLOOKUP($A1199,referencia!$A$2:$Z$640,11,0)</f>
        <v>Juan Velardez</v>
      </c>
      <c r="H1199" s="9" t="str">
        <f>VLOOKUP($A1199,referencia!$A$2:$Z$640,21,0)</f>
        <v>M</v>
      </c>
      <c r="I1199" s="9">
        <f>VLOOKUP($A1199,referencia!$A$2:$Z$640,22,0)</f>
        <v>0</v>
      </c>
      <c r="J1199" s="9" t="str">
        <f>VLOOKUP($A1199,referencia!$A$2:$Z$640,23,0)</f>
        <v>Ministerio de Infraestructura y Transporte</v>
      </c>
      <c r="K1199" s="9">
        <f>VLOOKUP($A1199,referencia!$A$2:$Z$640,24,0)</f>
        <v>0</v>
      </c>
    </row>
    <row r="1200" spans="1:11" ht="15.75" customHeight="1">
      <c r="A1200" t="s">
        <v>2807</v>
      </c>
      <c r="B1200" s="9">
        <f>VLOOKUP($A1200,referencia!$A$2:$Z$640,7,0)</f>
        <v>12</v>
      </c>
      <c r="C1200" s="9" t="str">
        <f>VLOOKUP($A1200,referencia!$A$2:$Z$640,8,0)</f>
        <v>La Rioja</v>
      </c>
      <c r="D1200" s="9">
        <f>VLOOKUP($A1200,referencia!$A$2:$Z$640,19,0)</f>
        <v>2020</v>
      </c>
      <c r="E1200" s="9" t="str">
        <f>VLOOKUP($A1200,referencia!$A$2:$Z$640,9,0)</f>
        <v>Ricardo Quintela</v>
      </c>
      <c r="F1200" s="9" t="str">
        <f>VLOOKUP($A1200,referencia!$A$2:$Z$640,12,0)</f>
        <v>Frente de Todos</v>
      </c>
      <c r="G1200" s="9" t="str">
        <f>VLOOKUP($A1200,referencia!$A$2:$Z$640,11,0)</f>
        <v>Jorge Quintero</v>
      </c>
      <c r="H1200" s="9" t="str">
        <f>VLOOKUP($A1200,referencia!$A$2:$Z$640,21,0)</f>
        <v>M</v>
      </c>
      <c r="I1200" s="9">
        <f>VLOOKUP($A1200,referencia!$A$2:$Z$640,22,0)</f>
        <v>0</v>
      </c>
      <c r="J1200" s="9" t="str">
        <f>VLOOKUP($A1200,referencia!$A$2:$Z$640,23,0)</f>
        <v>Ministerio de Hacienda y Finanzas Públicas</v>
      </c>
      <c r="K1200" s="9">
        <f>VLOOKUP($A1200,referencia!$A$2:$Z$640,24,0)</f>
        <v>0</v>
      </c>
    </row>
    <row r="1201" spans="1:11" ht="15.75" customHeight="1">
      <c r="A1201" t="s">
        <v>1245</v>
      </c>
      <c r="B1201" s="9">
        <f>VLOOKUP($A1201,referencia!$F$2:$Z$640,2,0)</f>
        <v>13</v>
      </c>
      <c r="C1201" s="9" t="str">
        <f>VLOOKUP($A1201,referencia!$F$2:$Z$640,3,0)</f>
        <v>Mendoza</v>
      </c>
      <c r="D1201" s="9">
        <f>VLOOKUP($A1201,referencia!$F$2:$Z$640,9,0)</f>
        <v>2015</v>
      </c>
      <c r="E1201" s="9" t="str">
        <f>VLOOKUP($A1201,referencia!$F$2:$Z$640,4,0)</f>
        <v>Alfredo Cornejo</v>
      </c>
      <c r="F1201" s="9" t="str">
        <f>VLOOKUP($A1201,referencia!$F$2:$Z$640,7,0)</f>
        <v>Cambia Mendoza</v>
      </c>
      <c r="G1201" s="9" t="str">
        <f>VLOOKUP($A1201,referencia!$F$2:$Z$640,6,0)</f>
        <v>Dalmiro Garay</v>
      </c>
      <c r="H1201" s="9" t="str">
        <f>VLOOKUP($A1201,referencia!$F$2:$Z$640,16,0)</f>
        <v>M</v>
      </c>
      <c r="I1201" s="9">
        <f>VLOOKUP($A1201,referencia!$F$2:$Z$640,17,0)</f>
        <v>0</v>
      </c>
      <c r="J1201" s="9" t="str">
        <f>VLOOKUP($A1201,referencia!$F$2:$Z$640,18,0)</f>
        <v>Ministerio de Gobierno, Justicia y Trabajo</v>
      </c>
      <c r="K1201" s="9">
        <f>VLOOKUP($A1201,referencia!$F$2:$Z$640,19,0)</f>
        <v>0</v>
      </c>
    </row>
    <row r="1202" spans="1:11" ht="15.75" customHeight="1">
      <c r="A1202" t="s">
        <v>1249</v>
      </c>
      <c r="B1202" s="9">
        <f>VLOOKUP($A1202,referencia!$F$2:$Z$640,2,0)</f>
        <v>13</v>
      </c>
      <c r="C1202" s="9" t="str">
        <f>VLOOKUP($A1202,referencia!$F$2:$Z$640,3,0)</f>
        <v>Mendoza</v>
      </c>
      <c r="D1202" s="9">
        <f>VLOOKUP($A1202,referencia!$F$2:$Z$640,9,0)</f>
        <v>2015</v>
      </c>
      <c r="E1202" s="9" t="str">
        <f>VLOOKUP($A1202,referencia!$F$2:$Z$640,4,0)</f>
        <v>Alfredo Cornejo</v>
      </c>
      <c r="F1202" s="9" t="str">
        <f>VLOOKUP($A1202,referencia!$F$2:$Z$640,7,0)</f>
        <v>Cambia Mendoza</v>
      </c>
      <c r="G1202" s="9" t="str">
        <f>VLOOKUP($A1202,referencia!$F$2:$Z$640,6,0)</f>
        <v>Enrique Vaquié</v>
      </c>
      <c r="H1202" s="9" t="str">
        <f>VLOOKUP($A1202,referencia!$F$2:$Z$640,16,0)</f>
        <v>M</v>
      </c>
      <c r="I1202" s="9">
        <f>VLOOKUP($A1202,referencia!$F$2:$Z$640,17,0)</f>
        <v>0</v>
      </c>
      <c r="J1202" s="9" t="str">
        <f>VLOOKUP($A1202,referencia!$F$2:$Z$640,18,0)</f>
        <v>Ministerio de Economía, Infraestructura y Energía</v>
      </c>
      <c r="K1202" s="9">
        <f>VLOOKUP($A1202,referencia!$F$2:$Z$640,19,0)</f>
        <v>0</v>
      </c>
    </row>
    <row r="1203" spans="1:11" ht="15.75" customHeight="1">
      <c r="A1203" t="s">
        <v>1251</v>
      </c>
      <c r="B1203" s="9">
        <f>VLOOKUP($A1203,referencia!$F$2:$Z$640,2,0)</f>
        <v>13</v>
      </c>
      <c r="C1203" s="9" t="str">
        <f>VLOOKUP($A1203,referencia!$F$2:$Z$640,3,0)</f>
        <v>Mendoza</v>
      </c>
      <c r="D1203" s="9">
        <f>VLOOKUP($A1203,referencia!$F$2:$Z$640,9,0)</f>
        <v>2015</v>
      </c>
      <c r="E1203" s="9" t="str">
        <f>VLOOKUP($A1203,referencia!$F$2:$Z$640,4,0)</f>
        <v>Alfredo Cornejo</v>
      </c>
      <c r="F1203" s="9" t="str">
        <f>VLOOKUP($A1203,referencia!$F$2:$Z$640,7,0)</f>
        <v>Cambia Mendoza</v>
      </c>
      <c r="G1203" s="9" t="str">
        <f>VLOOKUP($A1203,referencia!$F$2:$Z$640,6,0)</f>
        <v>Gabriela Testa</v>
      </c>
      <c r="H1203" s="9" t="str">
        <f>VLOOKUP($A1203,referencia!$F$2:$Z$640,16,0)</f>
        <v>F</v>
      </c>
      <c r="I1203" s="9">
        <f>VLOOKUP($A1203,referencia!$F$2:$Z$640,17,0)</f>
        <v>1</v>
      </c>
      <c r="J1203" s="9" t="str">
        <f>VLOOKUP($A1203,referencia!$F$2:$Z$640,18,0)</f>
        <v>Ministerio de Turismo</v>
      </c>
      <c r="K1203" s="9">
        <f>VLOOKUP($A1203,referencia!$F$2:$Z$640,19,0)</f>
        <v>0</v>
      </c>
    </row>
    <row r="1204" spans="1:11" ht="15.75" customHeight="1">
      <c r="A1204" t="s">
        <v>1246</v>
      </c>
      <c r="B1204" s="9">
        <f>VLOOKUP($A1204,referencia!$F$2:$Z$640,2,0)</f>
        <v>13</v>
      </c>
      <c r="C1204" s="9" t="str">
        <f>VLOOKUP($A1204,referencia!$F$2:$Z$640,3,0)</f>
        <v>Mendoza</v>
      </c>
      <c r="D1204" s="9">
        <f>VLOOKUP($A1204,referencia!$F$2:$Z$640,9,0)</f>
        <v>2015</v>
      </c>
      <c r="E1204" s="9" t="str">
        <f>VLOOKUP($A1204,referencia!$F$2:$Z$640,4,0)</f>
        <v>Alfredo Cornejo</v>
      </c>
      <c r="F1204" s="9" t="str">
        <f>VLOOKUP($A1204,referencia!$F$2:$Z$640,7,0)</f>
        <v>Cambia Mendoza</v>
      </c>
      <c r="G1204" s="9" t="str">
        <f>VLOOKUP($A1204,referencia!$F$2:$Z$640,6,0)</f>
        <v>Gianni Venier</v>
      </c>
      <c r="H1204" s="9" t="str">
        <f>VLOOKUP($A1204,referencia!$F$2:$Z$640,16,0)</f>
        <v>M</v>
      </c>
      <c r="I1204" s="9">
        <f>VLOOKUP($A1204,referencia!$F$2:$Z$640,17,0)</f>
        <v>0</v>
      </c>
      <c r="J1204" s="9" t="str">
        <f>VLOOKUP($A1204,referencia!$F$2:$Z$640,18,0)</f>
        <v>Ministerio de Seguridad</v>
      </c>
      <c r="K1204" s="9">
        <f>VLOOKUP($A1204,referencia!$F$2:$Z$640,19,0)</f>
        <v>0</v>
      </c>
    </row>
    <row r="1205" spans="1:11" ht="15.75" customHeight="1">
      <c r="A1205" t="s">
        <v>1250</v>
      </c>
      <c r="B1205" s="9">
        <f>VLOOKUP($A1205,referencia!$F$2:$Z$640,2,0)</f>
        <v>13</v>
      </c>
      <c r="C1205" s="9" t="str">
        <f>VLOOKUP($A1205,referencia!$F$2:$Z$640,3,0)</f>
        <v>Mendoza</v>
      </c>
      <c r="D1205" s="9">
        <f>VLOOKUP($A1205,referencia!$F$2:$Z$640,9,0)</f>
        <v>2015</v>
      </c>
      <c r="E1205" s="9" t="str">
        <f>VLOOKUP($A1205,referencia!$F$2:$Z$640,4,0)</f>
        <v>Alfredo Cornejo</v>
      </c>
      <c r="F1205" s="9" t="str">
        <f>VLOOKUP($A1205,referencia!$F$2:$Z$640,7,0)</f>
        <v>Cambia Mendoza</v>
      </c>
      <c r="G1205" s="9" t="str">
        <f>VLOOKUP($A1205,referencia!$F$2:$Z$640,6,0)</f>
        <v>Jaime Correas</v>
      </c>
      <c r="H1205" s="9" t="str">
        <f>VLOOKUP($A1205,referencia!$F$2:$Z$640,16,0)</f>
        <v>M</v>
      </c>
      <c r="I1205" s="9">
        <f>VLOOKUP($A1205,referencia!$F$2:$Z$640,17,0)</f>
        <v>0</v>
      </c>
      <c r="J1205" s="9" t="str">
        <f>VLOOKUP($A1205,referencia!$F$2:$Z$640,18,0)</f>
        <v>Dirección General de Escuelas</v>
      </c>
      <c r="K1205" s="9">
        <f>VLOOKUP($A1205,referencia!$F$2:$Z$640,19,0)</f>
        <v>0</v>
      </c>
    </row>
    <row r="1206" spans="1:11" ht="15.75" customHeight="1">
      <c r="A1206" t="s">
        <v>1247</v>
      </c>
      <c r="B1206" s="9">
        <f>VLOOKUP($A1206,referencia!$F$2:$Z$640,2,0)</f>
        <v>13</v>
      </c>
      <c r="C1206" s="9" t="str">
        <f>VLOOKUP($A1206,referencia!$F$2:$Z$640,3,0)</f>
        <v>Mendoza</v>
      </c>
      <c r="D1206" s="9">
        <f>VLOOKUP($A1206,referencia!$F$2:$Z$640,9,0)</f>
        <v>2015</v>
      </c>
      <c r="E1206" s="9" t="str">
        <f>VLOOKUP($A1206,referencia!$F$2:$Z$640,4,0)</f>
        <v>Alfredo Cornejo</v>
      </c>
      <c r="F1206" s="9" t="str">
        <f>VLOOKUP($A1206,referencia!$F$2:$Z$640,7,0)</f>
        <v>Cambia Mendoza</v>
      </c>
      <c r="G1206" s="9" t="str">
        <f>VLOOKUP($A1206,referencia!$F$2:$Z$640,6,0)</f>
        <v>Pedro Martín Kerchner</v>
      </c>
      <c r="H1206" s="9" t="str">
        <f>VLOOKUP($A1206,referencia!$F$2:$Z$640,16,0)</f>
        <v>M</v>
      </c>
      <c r="I1206" s="9">
        <f>VLOOKUP($A1206,referencia!$F$2:$Z$640,17,0)</f>
        <v>0</v>
      </c>
      <c r="J1206" s="9" t="str">
        <f>VLOOKUP($A1206,referencia!$F$2:$Z$640,18,0)</f>
        <v>Ministerio de Hacienda y Finanzas</v>
      </c>
      <c r="K1206" s="9">
        <f>VLOOKUP($A1206,referencia!$F$2:$Z$640,19,0)</f>
        <v>0</v>
      </c>
    </row>
    <row r="1207" spans="1:11" ht="15.75" customHeight="1">
      <c r="A1207" t="s">
        <v>1248</v>
      </c>
      <c r="B1207" s="9">
        <f>VLOOKUP($A1207,referencia!$F$2:$Z$640,2,0)</f>
        <v>13</v>
      </c>
      <c r="C1207" s="9" t="str">
        <f>VLOOKUP($A1207,referencia!$F$2:$Z$640,3,0)</f>
        <v>Mendoza</v>
      </c>
      <c r="D1207" s="9">
        <f>VLOOKUP($A1207,referencia!$F$2:$Z$640,9,0)</f>
        <v>2015</v>
      </c>
      <c r="E1207" s="9" t="str">
        <f>VLOOKUP($A1207,referencia!$F$2:$Z$640,4,0)</f>
        <v>Alfredo Cornejo</v>
      </c>
      <c r="F1207" s="9" t="str">
        <f>VLOOKUP($A1207,referencia!$F$2:$Z$640,7,0)</f>
        <v>Cambia Mendoza</v>
      </c>
      <c r="G1207" s="9" t="str">
        <f>VLOOKUP($A1207,referencia!$F$2:$Z$640,6,0)</f>
        <v>Rubén Giacchi</v>
      </c>
      <c r="H1207" s="9" t="str">
        <f>VLOOKUP($A1207,referencia!$F$2:$Z$640,16,0)</f>
        <v>M</v>
      </c>
      <c r="I1207" s="9">
        <f>VLOOKUP($A1207,referencia!$F$2:$Z$640,17,0)</f>
        <v>0</v>
      </c>
      <c r="J1207" s="9" t="str">
        <f>VLOOKUP($A1207,referencia!$F$2:$Z$640,18,0)</f>
        <v>Ministerio de Salud, Desarrollo Social y Deportes</v>
      </c>
      <c r="K1207" s="9">
        <f>VLOOKUP($A1207,referencia!$F$2:$Z$640,19,0)</f>
        <v>1</v>
      </c>
    </row>
    <row r="1208" spans="1:11" ht="15.75" customHeight="1">
      <c r="A1208" t="s">
        <v>1664</v>
      </c>
      <c r="B1208" s="9">
        <f>VLOOKUP($A1208,referencia!$E$2:$Z$640,3,0)</f>
        <v>13</v>
      </c>
      <c r="C1208" s="9" t="str">
        <f>VLOOKUP($A1208,referencia!$E$2:$Z$640,4,0)</f>
        <v>Mendoza</v>
      </c>
      <c r="D1208" s="9">
        <f>VLOOKUP($A1208,referencia!$E$2:$Z$640,11,0)</f>
        <v>2016</v>
      </c>
      <c r="E1208" s="9" t="str">
        <f>VLOOKUP($A1208,referencia!$E$2:$Z$640,5,0)</f>
        <v>Alfredo Cornejo</v>
      </c>
      <c r="F1208" s="9" t="str">
        <f>VLOOKUP($A1208,referencia!$E$2:$Z$640,8,0)</f>
        <v>Cambia Mendoza</v>
      </c>
      <c r="G1208" s="9" t="str">
        <f>VLOOKUP($A1208,referencia!$E$2:$Z$640,7,0)</f>
        <v>Dalmiro Garay</v>
      </c>
      <c r="H1208" s="9" t="str">
        <f>VLOOKUP($A1208,referencia!$E$2:$Z$640,17,0)</f>
        <v>M</v>
      </c>
      <c r="I1208" s="9">
        <f>VLOOKUP($A1208,referencia!$E$2:$Z$640,18,0)</f>
        <v>0</v>
      </c>
      <c r="J1208" s="9" t="str">
        <f>VLOOKUP($A1208,referencia!$E$2:$Z$640,19,0)</f>
        <v>Ministerio de Gobierno, Justicia y Trabajo</v>
      </c>
      <c r="K1208" s="9">
        <f>VLOOKUP($A1208,referencia!$E$2:$Z$640,20,0)</f>
        <v>0</v>
      </c>
    </row>
    <row r="1209" spans="1:11" ht="15.75" customHeight="1">
      <c r="A1209" t="s">
        <v>1665</v>
      </c>
      <c r="B1209" s="9">
        <f>VLOOKUP($A1209,referencia!$E$2:$Z$640,3,0)</f>
        <v>13</v>
      </c>
      <c r="C1209" s="9" t="str">
        <f>VLOOKUP($A1209,referencia!$E$2:$Z$640,4,0)</f>
        <v>Mendoza</v>
      </c>
      <c r="D1209" s="9">
        <f>VLOOKUP($A1209,referencia!$E$2:$Z$640,11,0)</f>
        <v>2016</v>
      </c>
      <c r="E1209" s="9" t="str">
        <f>VLOOKUP($A1209,referencia!$E$2:$Z$640,5,0)</f>
        <v>Alfredo Cornejo</v>
      </c>
      <c r="F1209" s="9" t="str">
        <f>VLOOKUP($A1209,referencia!$E$2:$Z$640,8,0)</f>
        <v>Cambia Mendoza</v>
      </c>
      <c r="G1209" s="9" t="str">
        <f>VLOOKUP($A1209,referencia!$E$2:$Z$640,7,0)</f>
        <v>Gianni Venier</v>
      </c>
      <c r="H1209" s="9" t="str">
        <f>VLOOKUP($A1209,referencia!$E$2:$Z$640,17,0)</f>
        <v>M</v>
      </c>
      <c r="I1209" s="9">
        <f>VLOOKUP($A1209,referencia!$E$2:$Z$640,18,0)</f>
        <v>0</v>
      </c>
      <c r="J1209" s="9" t="str">
        <f>VLOOKUP($A1209,referencia!$E$2:$Z$640,19,0)</f>
        <v>Ministerio de Seguridad</v>
      </c>
      <c r="K1209" s="9">
        <f>VLOOKUP($A1209,referencia!$E$2:$Z$640,20,0)</f>
        <v>0</v>
      </c>
    </row>
    <row r="1210" spans="1:11" ht="15.75" customHeight="1">
      <c r="A1210" t="s">
        <v>1666</v>
      </c>
      <c r="B1210" s="9">
        <f>VLOOKUP($A1210,referencia!$E$2:$Z$640,3,0)</f>
        <v>13</v>
      </c>
      <c r="C1210" s="9" t="str">
        <f>VLOOKUP($A1210,referencia!$E$2:$Z$640,4,0)</f>
        <v>Mendoza</v>
      </c>
      <c r="D1210" s="9">
        <f>VLOOKUP($A1210,referencia!$E$2:$Z$640,11,0)</f>
        <v>2016</v>
      </c>
      <c r="E1210" s="9" t="str">
        <f>VLOOKUP($A1210,referencia!$E$2:$Z$640,5,0)</f>
        <v>Alfredo Cornejo</v>
      </c>
      <c r="F1210" s="9" t="str">
        <f>VLOOKUP($A1210,referencia!$E$2:$Z$640,8,0)</f>
        <v>Cambia Mendoza</v>
      </c>
      <c r="G1210" s="9" t="str">
        <f>VLOOKUP($A1210,referencia!$E$2:$Z$640,7,0)</f>
        <v>Pedro Martín Kerchner</v>
      </c>
      <c r="H1210" s="9" t="str">
        <f>VLOOKUP($A1210,referencia!$E$2:$Z$640,17,0)</f>
        <v>M</v>
      </c>
      <c r="I1210" s="9">
        <f>VLOOKUP($A1210,referencia!$E$2:$Z$640,18,0)</f>
        <v>0</v>
      </c>
      <c r="J1210" s="9" t="str">
        <f>VLOOKUP($A1210,referencia!$E$2:$Z$640,19,0)</f>
        <v>Ministerio de Hacienda y Finanzas</v>
      </c>
      <c r="K1210" s="9">
        <f>VLOOKUP($A1210,referencia!$E$2:$Z$640,20,0)</f>
        <v>0</v>
      </c>
    </row>
    <row r="1211" spans="1:11" ht="15.75" customHeight="1">
      <c r="A1211" t="s">
        <v>1667</v>
      </c>
      <c r="B1211" s="9">
        <f>VLOOKUP($A1211,referencia!$E$2:$Z$640,3,0)</f>
        <v>13</v>
      </c>
      <c r="C1211" s="9" t="str">
        <f>VLOOKUP($A1211,referencia!$E$2:$Z$640,4,0)</f>
        <v>Mendoza</v>
      </c>
      <c r="D1211" s="9">
        <f>VLOOKUP($A1211,referencia!$E$2:$Z$640,11,0)</f>
        <v>2016</v>
      </c>
      <c r="E1211" s="9" t="str">
        <f>VLOOKUP($A1211,referencia!$E$2:$Z$640,5,0)</f>
        <v>Alfredo Cornejo</v>
      </c>
      <c r="F1211" s="9" t="str">
        <f>VLOOKUP($A1211,referencia!$E$2:$Z$640,8,0)</f>
        <v>Cambia Mendoza</v>
      </c>
      <c r="G1211" s="9" t="str">
        <f>VLOOKUP($A1211,referencia!$E$2:$Z$640,7,0)</f>
        <v>Rubén Giacchi</v>
      </c>
      <c r="H1211" s="9" t="str">
        <f>VLOOKUP($A1211,referencia!$E$2:$Z$640,17,0)</f>
        <v>M</v>
      </c>
      <c r="I1211" s="9">
        <f>VLOOKUP($A1211,referencia!$E$2:$Z$640,18,0)</f>
        <v>0</v>
      </c>
      <c r="J1211" s="9" t="str">
        <f>VLOOKUP($A1211,referencia!$E$2:$Z$640,19,0)</f>
        <v>Ministerio de Salud, Desarrollo Social y Deportes</v>
      </c>
      <c r="K1211" s="9">
        <f>VLOOKUP($A1211,referencia!$E$2:$Z$640,20,0)</f>
        <v>1</v>
      </c>
    </row>
    <row r="1212" spans="1:11" ht="15.75" customHeight="1">
      <c r="A1212" t="s">
        <v>1668</v>
      </c>
      <c r="B1212" s="9">
        <f>VLOOKUP($A1212,referencia!$E$2:$Z$640,3,0)</f>
        <v>13</v>
      </c>
      <c r="C1212" s="9" t="str">
        <f>VLOOKUP($A1212,referencia!$E$2:$Z$640,4,0)</f>
        <v>Mendoza</v>
      </c>
      <c r="D1212" s="9">
        <f>VLOOKUP($A1212,referencia!$E$2:$Z$640,11,0)</f>
        <v>2016</v>
      </c>
      <c r="E1212" s="9" t="str">
        <f>VLOOKUP($A1212,referencia!$E$2:$Z$640,5,0)</f>
        <v>Alfredo Cornejo</v>
      </c>
      <c r="F1212" s="9" t="str">
        <f>VLOOKUP($A1212,referencia!$E$2:$Z$640,8,0)</f>
        <v>Cambia Mendoza</v>
      </c>
      <c r="G1212" s="9" t="str">
        <f>VLOOKUP($A1212,referencia!$E$2:$Z$640,7,0)</f>
        <v>Enrique Vaquié</v>
      </c>
      <c r="H1212" s="9" t="str">
        <f>VLOOKUP($A1212,referencia!$E$2:$Z$640,17,0)</f>
        <v>M</v>
      </c>
      <c r="I1212" s="9">
        <f>VLOOKUP($A1212,referencia!$E$2:$Z$640,18,0)</f>
        <v>0</v>
      </c>
      <c r="J1212" s="9" t="str">
        <f>VLOOKUP($A1212,referencia!$E$2:$Z$640,19,0)</f>
        <v>Ministerio de Economía, Infraestructura y Energía</v>
      </c>
      <c r="K1212" s="9">
        <f>VLOOKUP($A1212,referencia!$E$2:$Z$640,20,0)</f>
        <v>0</v>
      </c>
    </row>
    <row r="1213" spans="1:11" ht="15.75" customHeight="1">
      <c r="A1213" t="s">
        <v>1669</v>
      </c>
      <c r="B1213" s="9">
        <f>VLOOKUP($A1213,referencia!$E$2:$Z$640,3,0)</f>
        <v>13</v>
      </c>
      <c r="C1213" s="9" t="str">
        <f>VLOOKUP($A1213,referencia!$E$2:$Z$640,4,0)</f>
        <v>Mendoza</v>
      </c>
      <c r="D1213" s="9">
        <f>VLOOKUP($A1213,referencia!$E$2:$Z$640,11,0)</f>
        <v>2016</v>
      </c>
      <c r="E1213" s="9" t="str">
        <f>VLOOKUP($A1213,referencia!$E$2:$Z$640,5,0)</f>
        <v>Alfredo Cornejo</v>
      </c>
      <c r="F1213" s="9" t="str">
        <f>VLOOKUP($A1213,referencia!$E$2:$Z$640,8,0)</f>
        <v>Cambia Mendoza</v>
      </c>
      <c r="G1213" s="9" t="str">
        <f>VLOOKUP($A1213,referencia!$E$2:$Z$640,7,0)</f>
        <v>Jaime Correas</v>
      </c>
      <c r="H1213" s="9" t="str">
        <f>VLOOKUP($A1213,referencia!$E$2:$Z$640,17,0)</f>
        <v>M</v>
      </c>
      <c r="I1213" s="9">
        <f>VLOOKUP($A1213,referencia!$E$2:$Z$640,18,0)</f>
        <v>0</v>
      </c>
      <c r="J1213" s="9" t="str">
        <f>VLOOKUP($A1213,referencia!$E$2:$Z$640,19,0)</f>
        <v>Dirección General de Escuelas</v>
      </c>
      <c r="K1213" s="9">
        <f>VLOOKUP($A1213,referencia!$E$2:$Z$640,20,0)</f>
        <v>0</v>
      </c>
    </row>
    <row r="1214" spans="1:11" ht="15.75" customHeight="1">
      <c r="A1214" t="s">
        <v>1670</v>
      </c>
      <c r="B1214" s="9">
        <f>VLOOKUP($A1214,referencia!$E$2:$Z$640,3,0)</f>
        <v>13</v>
      </c>
      <c r="C1214" s="9" t="str">
        <f>VLOOKUP($A1214,referencia!$E$2:$Z$640,4,0)</f>
        <v>Mendoza</v>
      </c>
      <c r="D1214" s="9">
        <f>VLOOKUP($A1214,referencia!$E$2:$Z$640,11,0)</f>
        <v>2016</v>
      </c>
      <c r="E1214" s="9" t="str">
        <f>VLOOKUP($A1214,referencia!$E$2:$Z$640,5,0)</f>
        <v>Alfredo Cornejo</v>
      </c>
      <c r="F1214" s="9" t="str">
        <f>VLOOKUP($A1214,referencia!$E$2:$Z$640,8,0)</f>
        <v>Cambia Mendoza</v>
      </c>
      <c r="G1214" s="9" t="str">
        <f>VLOOKUP($A1214,referencia!$E$2:$Z$640,7,0)</f>
        <v>Gabriela Testa</v>
      </c>
      <c r="H1214" s="9" t="str">
        <f>VLOOKUP($A1214,referencia!$E$2:$Z$640,17,0)</f>
        <v>F</v>
      </c>
      <c r="I1214" s="9">
        <f>VLOOKUP($A1214,referencia!$E$2:$Z$640,18,0)</f>
        <v>1</v>
      </c>
      <c r="J1214" s="9" t="str">
        <f>VLOOKUP($A1214,referencia!$E$2:$Z$640,19,0)</f>
        <v>Ministerio de Turismo</v>
      </c>
      <c r="K1214" s="9">
        <f>VLOOKUP($A1214,referencia!$E$2:$Z$640,20,0)</f>
        <v>0</v>
      </c>
    </row>
    <row r="1215" spans="1:11" ht="15.75" customHeight="1">
      <c r="A1215" t="s">
        <v>1944</v>
      </c>
      <c r="B1215" s="9">
        <f>VLOOKUP($A1215,referencia!$D$2:$Z$640,4,0)</f>
        <v>13</v>
      </c>
      <c r="C1215" s="9" t="str">
        <f>VLOOKUP($A1215,referencia!$D$2:$Z$640,5,0)</f>
        <v>Mendoza</v>
      </c>
      <c r="D1215" s="9">
        <f>VLOOKUP($A1215,referencia!$D$2:$Z$640,13,0)</f>
        <v>2017</v>
      </c>
      <c r="E1215" s="9" t="str">
        <f>VLOOKUP($A1215,referencia!$D$2:$Z$640,6,0)</f>
        <v>Alfredo Cornejo</v>
      </c>
      <c r="F1215" s="9" t="str">
        <f>VLOOKUP($A1215,referencia!$D$2:$Z$640,9,0)</f>
        <v>Cambia Mendoza</v>
      </c>
      <c r="G1215" s="9" t="str">
        <f>VLOOKUP($A1215,referencia!$D$2:$Z$640,8,0)</f>
        <v>Dalmiro Garay</v>
      </c>
      <c r="H1215" s="9" t="str">
        <f>VLOOKUP($A1215,referencia!$D$2:$Z$640,18,0)</f>
        <v>M</v>
      </c>
      <c r="I1215" s="9">
        <f>VLOOKUP($A1215,referencia!$D$2:$Z$640,19,0)</f>
        <v>0</v>
      </c>
      <c r="J1215" s="9" t="str">
        <f>VLOOKUP($A1215,referencia!$D$2:$Z$640,20,0)</f>
        <v>Ministerio de Gobierno, Justicia y Trabajo</v>
      </c>
      <c r="K1215" s="9">
        <f>VLOOKUP($A1215,referencia!$D$2:$Z$640,21,0)</f>
        <v>0</v>
      </c>
    </row>
    <row r="1216" spans="1:11" ht="15.75" customHeight="1">
      <c r="A1216" t="s">
        <v>1945</v>
      </c>
      <c r="B1216" s="9">
        <f>VLOOKUP($A1216,referencia!$D$2:$Z$640,4,0)</f>
        <v>13</v>
      </c>
      <c r="C1216" s="9" t="str">
        <f>VLOOKUP($A1216,referencia!$D$2:$Z$640,5,0)</f>
        <v>Mendoza</v>
      </c>
      <c r="D1216" s="9">
        <f>VLOOKUP($A1216,referencia!$D$2:$Z$640,13,0)</f>
        <v>2017</v>
      </c>
      <c r="E1216" s="9" t="str">
        <f>VLOOKUP($A1216,referencia!$D$2:$Z$640,6,0)</f>
        <v>Alfredo Cornejo</v>
      </c>
      <c r="F1216" s="9" t="str">
        <f>VLOOKUP($A1216,referencia!$D$2:$Z$640,9,0)</f>
        <v>Cambia Mendoza</v>
      </c>
      <c r="G1216" s="9" t="str">
        <f>VLOOKUP($A1216,referencia!$D$2:$Z$640,8,0)</f>
        <v>Gianni Venier</v>
      </c>
      <c r="H1216" s="9" t="str">
        <f>VLOOKUP($A1216,referencia!$D$2:$Z$640,18,0)</f>
        <v>M</v>
      </c>
      <c r="I1216" s="9">
        <f>VLOOKUP($A1216,referencia!$D$2:$Z$640,19,0)</f>
        <v>0</v>
      </c>
      <c r="J1216" s="9" t="str">
        <f>VLOOKUP($A1216,referencia!$D$2:$Z$640,20,0)</f>
        <v>Ministerio de Seguridad</v>
      </c>
      <c r="K1216" s="9">
        <f>VLOOKUP($A1216,referencia!$D$2:$Z$640,21,0)</f>
        <v>0</v>
      </c>
    </row>
    <row r="1217" spans="1:11" ht="15.75" customHeight="1">
      <c r="A1217" t="s">
        <v>1946</v>
      </c>
      <c r="B1217" s="9">
        <f>VLOOKUP($A1217,referencia!$D$2:$Z$640,4,0)</f>
        <v>13</v>
      </c>
      <c r="C1217" s="9" t="str">
        <f>VLOOKUP($A1217,referencia!$D$2:$Z$640,5,0)</f>
        <v>Mendoza</v>
      </c>
      <c r="D1217" s="9">
        <f>VLOOKUP($A1217,referencia!$D$2:$Z$640,13,0)</f>
        <v>2017</v>
      </c>
      <c r="E1217" s="9" t="str">
        <f>VLOOKUP($A1217,referencia!$D$2:$Z$640,6,0)</f>
        <v>Alfredo Cornejo</v>
      </c>
      <c r="F1217" s="9" t="str">
        <f>VLOOKUP($A1217,referencia!$D$2:$Z$640,9,0)</f>
        <v>Cambia Mendoza</v>
      </c>
      <c r="G1217" s="9" t="str">
        <f>VLOOKUP($A1217,referencia!$D$2:$Z$640,8,0)</f>
        <v>Pedro Martín Kerchner</v>
      </c>
      <c r="H1217" s="9" t="str">
        <f>VLOOKUP($A1217,referencia!$D$2:$Z$640,18,0)</f>
        <v>M</v>
      </c>
      <c r="I1217" s="9">
        <f>VLOOKUP($A1217,referencia!$D$2:$Z$640,19,0)</f>
        <v>0</v>
      </c>
      <c r="J1217" s="9" t="str">
        <f>VLOOKUP($A1217,referencia!$D$2:$Z$640,20,0)</f>
        <v>Ministerio de Hacienda y Finanzas</v>
      </c>
      <c r="K1217" s="9">
        <f>VLOOKUP($A1217,referencia!$D$2:$Z$640,21,0)</f>
        <v>0</v>
      </c>
    </row>
    <row r="1218" spans="1:11" ht="15.75" customHeight="1">
      <c r="A1218" t="s">
        <v>1947</v>
      </c>
      <c r="B1218" s="9">
        <f>VLOOKUP($A1218,referencia!$D$2:$Z$640,4,0)</f>
        <v>13</v>
      </c>
      <c r="C1218" s="9" t="str">
        <f>VLOOKUP($A1218,referencia!$D$2:$Z$640,5,0)</f>
        <v>Mendoza</v>
      </c>
      <c r="D1218" s="9">
        <f>VLOOKUP($A1218,referencia!$D$2:$Z$640,13,0)</f>
        <v>2017</v>
      </c>
      <c r="E1218" s="9" t="str">
        <f>VLOOKUP($A1218,referencia!$D$2:$Z$640,6,0)</f>
        <v>Alfredo Cornejo</v>
      </c>
      <c r="F1218" s="9" t="str">
        <f>VLOOKUP($A1218,referencia!$D$2:$Z$640,9,0)</f>
        <v>Cambia Mendoza</v>
      </c>
      <c r="G1218" s="9" t="str">
        <f>VLOOKUP($A1218,referencia!$D$2:$Z$640,8,0)</f>
        <v>Rubén Giacchi</v>
      </c>
      <c r="H1218" s="9" t="str">
        <f>VLOOKUP($A1218,referencia!$D$2:$Z$640,18,0)</f>
        <v>M</v>
      </c>
      <c r="I1218" s="9">
        <f>VLOOKUP($A1218,referencia!$D$2:$Z$640,19,0)</f>
        <v>0</v>
      </c>
      <c r="J1218" s="9" t="str">
        <f>VLOOKUP($A1218,referencia!$D$2:$Z$640,20,0)</f>
        <v>Ministerio de Salud, Desarrollo Social y Deportes</v>
      </c>
      <c r="K1218" s="9">
        <f>VLOOKUP($A1218,referencia!$D$2:$Z$640,21,0)</f>
        <v>1</v>
      </c>
    </row>
    <row r="1219" spans="1:11" ht="15.75" customHeight="1">
      <c r="A1219" t="s">
        <v>1948</v>
      </c>
      <c r="B1219" s="9">
        <f>VLOOKUP($A1219,referencia!$D$2:$Z$640,4,0)</f>
        <v>13</v>
      </c>
      <c r="C1219" s="9" t="str">
        <f>VLOOKUP($A1219,referencia!$D$2:$Z$640,5,0)</f>
        <v>Mendoza</v>
      </c>
      <c r="D1219" s="9">
        <f>VLOOKUP($A1219,referencia!$D$2:$Z$640,13,0)</f>
        <v>2017</v>
      </c>
      <c r="E1219" s="9" t="str">
        <f>VLOOKUP($A1219,referencia!$D$2:$Z$640,6,0)</f>
        <v>Alfredo Cornejo</v>
      </c>
      <c r="F1219" s="9" t="str">
        <f>VLOOKUP($A1219,referencia!$D$2:$Z$640,9,0)</f>
        <v>Cambia Mendoza</v>
      </c>
      <c r="G1219" s="9" t="str">
        <f>VLOOKUP($A1219,referencia!$D$2:$Z$640,8,0)</f>
        <v>Enrique Vaquié</v>
      </c>
      <c r="H1219" s="9" t="str">
        <f>VLOOKUP($A1219,referencia!$D$2:$Z$640,18,0)</f>
        <v>M</v>
      </c>
      <c r="I1219" s="9">
        <f>VLOOKUP($A1219,referencia!$D$2:$Z$640,19,0)</f>
        <v>0</v>
      </c>
      <c r="J1219" s="9" t="str">
        <f>VLOOKUP($A1219,referencia!$D$2:$Z$640,20,0)</f>
        <v>Ministerio de Economía, Infraestructura y Energía</v>
      </c>
      <c r="K1219" s="9">
        <f>VLOOKUP($A1219,referencia!$D$2:$Z$640,21,0)</f>
        <v>0</v>
      </c>
    </row>
    <row r="1220" spans="1:11" ht="15.75" customHeight="1">
      <c r="A1220" t="s">
        <v>1949</v>
      </c>
      <c r="B1220" s="9">
        <f>VLOOKUP($A1220,referencia!$D$2:$Z$640,4,0)</f>
        <v>13</v>
      </c>
      <c r="C1220" s="9" t="str">
        <f>VLOOKUP($A1220,referencia!$D$2:$Z$640,5,0)</f>
        <v>Mendoza</v>
      </c>
      <c r="D1220" s="9">
        <f>VLOOKUP($A1220,referencia!$D$2:$Z$640,13,0)</f>
        <v>2017</v>
      </c>
      <c r="E1220" s="9" t="str">
        <f>VLOOKUP($A1220,referencia!$D$2:$Z$640,6,0)</f>
        <v>Alfredo Cornejo</v>
      </c>
      <c r="F1220" s="9" t="str">
        <f>VLOOKUP($A1220,referencia!$D$2:$Z$640,9,0)</f>
        <v>Cambia Mendoza</v>
      </c>
      <c r="G1220" s="9" t="str">
        <f>VLOOKUP($A1220,referencia!$D$2:$Z$640,8,0)</f>
        <v>Jaime Correas</v>
      </c>
      <c r="H1220" s="9" t="str">
        <f>VLOOKUP($A1220,referencia!$D$2:$Z$640,18,0)</f>
        <v>M</v>
      </c>
      <c r="I1220" s="9">
        <f>VLOOKUP($A1220,referencia!$D$2:$Z$640,19,0)</f>
        <v>0</v>
      </c>
      <c r="J1220" s="9" t="str">
        <f>VLOOKUP($A1220,referencia!$D$2:$Z$640,20,0)</f>
        <v>Dirección General de Escuelas</v>
      </c>
      <c r="K1220" s="9">
        <f>VLOOKUP($A1220,referencia!$D$2:$Z$640,21,0)</f>
        <v>0</v>
      </c>
    </row>
    <row r="1221" spans="1:11" ht="15.75" customHeight="1">
      <c r="A1221" t="s">
        <v>1950</v>
      </c>
      <c r="B1221" s="9">
        <f>VLOOKUP($A1221,referencia!$D$2:$Z$640,4,0)</f>
        <v>13</v>
      </c>
      <c r="C1221" s="9" t="str">
        <f>VLOOKUP($A1221,referencia!$D$2:$Z$640,5,0)</f>
        <v>Mendoza</v>
      </c>
      <c r="D1221" s="9">
        <f>VLOOKUP($A1221,referencia!$D$2:$Z$640,13,0)</f>
        <v>2017</v>
      </c>
      <c r="E1221" s="9" t="str">
        <f>VLOOKUP($A1221,referencia!$D$2:$Z$640,6,0)</f>
        <v>Alfredo Cornejo</v>
      </c>
      <c r="F1221" s="9" t="str">
        <f>VLOOKUP($A1221,referencia!$D$2:$Z$640,9,0)</f>
        <v>Cambia Mendoza</v>
      </c>
      <c r="G1221" s="9" t="str">
        <f>VLOOKUP($A1221,referencia!$D$2:$Z$640,8,0)</f>
        <v>Gabriela Testa</v>
      </c>
      <c r="H1221" s="9" t="str">
        <f>VLOOKUP($A1221,referencia!$D$2:$Z$640,18,0)</f>
        <v>F</v>
      </c>
      <c r="I1221" s="9">
        <f>VLOOKUP($A1221,referencia!$D$2:$Z$640,19,0)</f>
        <v>1</v>
      </c>
      <c r="J1221" s="9" t="str">
        <f>VLOOKUP($A1221,referencia!$D$2:$Z$640,20,0)</f>
        <v>Ministerio de Turismo</v>
      </c>
      <c r="K1221" s="9">
        <f>VLOOKUP($A1221,referencia!$D$2:$Z$640,21,0)</f>
        <v>0</v>
      </c>
    </row>
    <row r="1222" spans="1:11" ht="15.75" customHeight="1">
      <c r="A1222" t="s">
        <v>1951</v>
      </c>
      <c r="B1222" s="9">
        <f>VLOOKUP($A1222,referencia!$D$2:$Z$640,4,0)</f>
        <v>13</v>
      </c>
      <c r="C1222" s="9" t="str">
        <f>VLOOKUP($A1222,referencia!$D$2:$Z$640,5,0)</f>
        <v>Mendoza</v>
      </c>
      <c r="D1222" s="9">
        <f>VLOOKUP($A1222,referencia!$D$2:$Z$640,13,0)</f>
        <v>2017</v>
      </c>
      <c r="E1222" s="9" t="str">
        <f>VLOOKUP($A1222,referencia!$D$2:$Z$640,6,0)</f>
        <v>Alfredo Cornejo</v>
      </c>
      <c r="F1222" s="9" t="str">
        <f>VLOOKUP($A1222,referencia!$D$2:$Z$640,9,0)</f>
        <v>Cambia Mendoza</v>
      </c>
      <c r="G1222" s="9" t="str">
        <f>VLOOKUP($A1222,referencia!$D$2:$Z$640,8,0)</f>
        <v>Claudia Najul</v>
      </c>
      <c r="H1222" s="9" t="str">
        <f>VLOOKUP($A1222,referencia!$D$2:$Z$640,18,0)</f>
        <v>F</v>
      </c>
      <c r="I1222" s="9">
        <f>VLOOKUP($A1222,referencia!$D$2:$Z$640,19,0)</f>
        <v>1</v>
      </c>
      <c r="J1222" s="9" t="str">
        <f>VLOOKUP($A1222,referencia!$D$2:$Z$640,20,0)</f>
        <v>Ministerio de Salud, Desarrollo Social y Deportes</v>
      </c>
      <c r="K1222" s="9">
        <f>VLOOKUP($A1222,referencia!$D$2:$Z$640,21,0)</f>
        <v>0</v>
      </c>
    </row>
    <row r="1223" spans="1:11" ht="15.75" customHeight="1">
      <c r="A1223" t="s">
        <v>2245</v>
      </c>
      <c r="B1223" s="9">
        <f>VLOOKUP($A1223,referencia!$C$2:$Z$640,5,0)</f>
        <v>13</v>
      </c>
      <c r="C1223" s="9" t="str">
        <f>VLOOKUP($A1223,referencia!$C$2:$Z$640,6,0)</f>
        <v>Mendoza</v>
      </c>
      <c r="D1223" s="9">
        <f>VLOOKUP($A1223,referencia!$C$2:$Z$640,15,0)</f>
        <v>2018</v>
      </c>
      <c r="E1223" s="9" t="str">
        <f>VLOOKUP($A1223,referencia!$C$2:$Z$640,7,0)</f>
        <v>Alfredo Cornejo</v>
      </c>
      <c r="F1223" s="9" t="str">
        <f>VLOOKUP($A1223,referencia!$C$2:$Z$640,10,0)</f>
        <v>Cambia Mendoza</v>
      </c>
      <c r="G1223" s="9" t="str">
        <f>VLOOKUP($A1223,referencia!$C$2:$Z$640,9,0)</f>
        <v>Dalmiro Garay</v>
      </c>
      <c r="H1223" s="9" t="str">
        <f>VLOOKUP($A1223,referencia!$C$2:$Z$640,19,0)</f>
        <v>M</v>
      </c>
      <c r="I1223" s="9">
        <f>VLOOKUP($A1223,referencia!$C$2:$Z$640,20,0)</f>
        <v>0</v>
      </c>
      <c r="J1223" s="9" t="str">
        <f>VLOOKUP($A1223,referencia!$C$2:$Z$640,21,0)</f>
        <v>Ministerio de Gobierno, Justicia y Trabajo</v>
      </c>
      <c r="K1223" s="9">
        <f>VLOOKUP($A1223,referencia!$C$2:$Z$640,22,0)</f>
        <v>0</v>
      </c>
    </row>
    <row r="1224" spans="1:11" ht="15.75" customHeight="1">
      <c r="A1224" t="s">
        <v>2246</v>
      </c>
      <c r="B1224" s="9">
        <f>VLOOKUP($A1224,referencia!$C$2:$Z$640,5,0)</f>
        <v>13</v>
      </c>
      <c r="C1224" s="9" t="str">
        <f>VLOOKUP($A1224,referencia!$C$2:$Z$640,6,0)</f>
        <v>Mendoza</v>
      </c>
      <c r="D1224" s="9">
        <f>VLOOKUP($A1224,referencia!$C$2:$Z$640,15,0)</f>
        <v>2018</v>
      </c>
      <c r="E1224" s="9" t="str">
        <f>VLOOKUP($A1224,referencia!$C$2:$Z$640,7,0)</f>
        <v>Alfredo Cornejo</v>
      </c>
      <c r="F1224" s="9" t="str">
        <f>VLOOKUP($A1224,referencia!$C$2:$Z$640,10,0)</f>
        <v>Cambia Mendoza</v>
      </c>
      <c r="G1224" s="9" t="str">
        <f>VLOOKUP($A1224,referencia!$C$2:$Z$640,9,0)</f>
        <v>Gianni Venier</v>
      </c>
      <c r="H1224" s="9" t="str">
        <f>VLOOKUP($A1224,referencia!$C$2:$Z$640,19,0)</f>
        <v>M</v>
      </c>
      <c r="I1224" s="9">
        <f>VLOOKUP($A1224,referencia!$C$2:$Z$640,20,0)</f>
        <v>0</v>
      </c>
      <c r="J1224" s="9" t="str">
        <f>VLOOKUP($A1224,referencia!$C$2:$Z$640,21,0)</f>
        <v>Ministerio de Seguridad</v>
      </c>
      <c r="K1224" s="9">
        <f>VLOOKUP($A1224,referencia!$C$2:$Z$640,22,0)</f>
        <v>0</v>
      </c>
    </row>
    <row r="1225" spans="1:11" ht="15.75" customHeight="1">
      <c r="A1225" t="s">
        <v>2247</v>
      </c>
      <c r="B1225" s="9">
        <f>VLOOKUP($A1225,referencia!$C$2:$Z$640,5,0)</f>
        <v>13</v>
      </c>
      <c r="C1225" s="9" t="str">
        <f>VLOOKUP($A1225,referencia!$C$2:$Z$640,6,0)</f>
        <v>Mendoza</v>
      </c>
      <c r="D1225" s="9">
        <f>VLOOKUP($A1225,referencia!$C$2:$Z$640,15,0)</f>
        <v>2018</v>
      </c>
      <c r="E1225" s="9" t="str">
        <f>VLOOKUP($A1225,referencia!$C$2:$Z$640,7,0)</f>
        <v>Alfredo Cornejo</v>
      </c>
      <c r="F1225" s="9" t="str">
        <f>VLOOKUP($A1225,referencia!$C$2:$Z$640,10,0)</f>
        <v>Cambia Mendoza</v>
      </c>
      <c r="G1225" s="9" t="str">
        <f>VLOOKUP($A1225,referencia!$C$2:$Z$640,9,0)</f>
        <v>Pedro Martín Kerchner</v>
      </c>
      <c r="H1225" s="9" t="str">
        <f>VLOOKUP($A1225,referencia!$C$2:$Z$640,19,0)</f>
        <v>M</v>
      </c>
      <c r="I1225" s="9">
        <f>VLOOKUP($A1225,referencia!$C$2:$Z$640,20,0)</f>
        <v>0</v>
      </c>
      <c r="J1225" s="9" t="str">
        <f>VLOOKUP($A1225,referencia!$C$2:$Z$640,21,0)</f>
        <v>Ministerio de Hacienda y Finanzas</v>
      </c>
      <c r="K1225" s="9">
        <f>VLOOKUP($A1225,referencia!$C$2:$Z$640,22,0)</f>
        <v>0</v>
      </c>
    </row>
    <row r="1226" spans="1:11" ht="15.75" customHeight="1">
      <c r="A1226" t="s">
        <v>2249</v>
      </c>
      <c r="B1226" s="9">
        <f>VLOOKUP($A1226,referencia!$C$2:$Z$640,5,0)</f>
        <v>13</v>
      </c>
      <c r="C1226" s="9" t="str">
        <f>VLOOKUP($A1226,referencia!$C$2:$Z$640,6,0)</f>
        <v>Mendoza</v>
      </c>
      <c r="D1226" s="9">
        <f>VLOOKUP($A1226,referencia!$C$2:$Z$640,15,0)</f>
        <v>2018</v>
      </c>
      <c r="E1226" s="9" t="str">
        <f>VLOOKUP($A1226,referencia!$C$2:$Z$640,7,0)</f>
        <v>Alfredo Cornejo</v>
      </c>
      <c r="F1226" s="9" t="str">
        <f>VLOOKUP($A1226,referencia!$C$2:$Z$640,10,0)</f>
        <v>Cambia Mendoza</v>
      </c>
      <c r="G1226" s="9" t="str">
        <f>VLOOKUP($A1226,referencia!$C$2:$Z$640,9,0)</f>
        <v>Enrique Vaquié</v>
      </c>
      <c r="H1226" s="9" t="str">
        <f>VLOOKUP($A1226,referencia!$C$2:$Z$640,19,0)</f>
        <v>M</v>
      </c>
      <c r="I1226" s="9">
        <f>VLOOKUP($A1226,referencia!$C$2:$Z$640,20,0)</f>
        <v>0</v>
      </c>
      <c r="J1226" s="9" t="str">
        <f>VLOOKUP($A1226,referencia!$C$2:$Z$640,21,0)</f>
        <v>Ministerio de Economía, Infraestructura y Energía</v>
      </c>
      <c r="K1226" s="9">
        <f>VLOOKUP($A1226,referencia!$C$2:$Z$640,22,0)</f>
        <v>0</v>
      </c>
    </row>
    <row r="1227" spans="1:11" ht="15.75" customHeight="1">
      <c r="A1227" t="s">
        <v>2250</v>
      </c>
      <c r="B1227" s="9">
        <f>VLOOKUP($A1227,referencia!$C$2:$Z$640,5,0)</f>
        <v>13</v>
      </c>
      <c r="C1227" s="9" t="str">
        <f>VLOOKUP($A1227,referencia!$C$2:$Z$640,6,0)</f>
        <v>Mendoza</v>
      </c>
      <c r="D1227" s="9">
        <f>VLOOKUP($A1227,referencia!$C$2:$Z$640,15,0)</f>
        <v>2018</v>
      </c>
      <c r="E1227" s="9" t="str">
        <f>VLOOKUP($A1227,referencia!$C$2:$Z$640,7,0)</f>
        <v>Alfredo Cornejo</v>
      </c>
      <c r="F1227" s="9" t="str">
        <f>VLOOKUP($A1227,referencia!$C$2:$Z$640,10,0)</f>
        <v>Cambia Mendoza</v>
      </c>
      <c r="G1227" s="9" t="str">
        <f>VLOOKUP($A1227,referencia!$C$2:$Z$640,9,0)</f>
        <v>Jaime Correas</v>
      </c>
      <c r="H1227" s="9" t="str">
        <f>VLOOKUP($A1227,referencia!$C$2:$Z$640,19,0)</f>
        <v>M</v>
      </c>
      <c r="I1227" s="9">
        <f>VLOOKUP($A1227,referencia!$C$2:$Z$640,20,0)</f>
        <v>0</v>
      </c>
      <c r="J1227" s="9" t="str">
        <f>VLOOKUP($A1227,referencia!$C$2:$Z$640,21,0)</f>
        <v>Dirección General de Escuelas</v>
      </c>
      <c r="K1227" s="9">
        <f>VLOOKUP($A1227,referencia!$C$2:$Z$640,22,0)</f>
        <v>0</v>
      </c>
    </row>
    <row r="1228" spans="1:11" ht="15.75" customHeight="1">
      <c r="A1228" t="s">
        <v>2251</v>
      </c>
      <c r="B1228" s="9">
        <f>VLOOKUP($A1228,referencia!$C$2:$Z$640,5,0)</f>
        <v>13</v>
      </c>
      <c r="C1228" s="9" t="str">
        <f>VLOOKUP($A1228,referencia!$C$2:$Z$640,6,0)</f>
        <v>Mendoza</v>
      </c>
      <c r="D1228" s="9">
        <f>VLOOKUP($A1228,referencia!$C$2:$Z$640,15,0)</f>
        <v>2018</v>
      </c>
      <c r="E1228" s="9" t="str">
        <f>VLOOKUP($A1228,referencia!$C$2:$Z$640,7,0)</f>
        <v>Alfredo Cornejo</v>
      </c>
      <c r="F1228" s="9" t="str">
        <f>VLOOKUP($A1228,referencia!$C$2:$Z$640,10,0)</f>
        <v>Cambia Mendoza</v>
      </c>
      <c r="G1228" s="9" t="str">
        <f>VLOOKUP($A1228,referencia!$C$2:$Z$640,9,0)</f>
        <v>Gabriela Testa</v>
      </c>
      <c r="H1228" s="9" t="str">
        <f>VLOOKUP($A1228,referencia!$C$2:$Z$640,19,0)</f>
        <v>F</v>
      </c>
      <c r="I1228" s="9">
        <f>VLOOKUP($A1228,referencia!$C$2:$Z$640,20,0)</f>
        <v>1</v>
      </c>
      <c r="J1228" s="9" t="str">
        <f>VLOOKUP($A1228,referencia!$C$2:$Z$640,21,0)</f>
        <v>Ministerio de Turismo</v>
      </c>
      <c r="K1228" s="9">
        <f>VLOOKUP($A1228,referencia!$C$2:$Z$640,22,0)</f>
        <v>0</v>
      </c>
    </row>
    <row r="1229" spans="1:11" ht="15.75" customHeight="1">
      <c r="A1229" t="s">
        <v>2252</v>
      </c>
      <c r="B1229" s="9">
        <f>VLOOKUP($A1229,referencia!$C$2:$Z$640,5,0)</f>
        <v>13</v>
      </c>
      <c r="C1229" s="9" t="str">
        <f>VLOOKUP($A1229,referencia!$C$2:$Z$640,6,0)</f>
        <v>Mendoza</v>
      </c>
      <c r="D1229" s="9">
        <f>VLOOKUP($A1229,referencia!$C$2:$Z$640,15,0)</f>
        <v>2018</v>
      </c>
      <c r="E1229" s="9" t="str">
        <f>VLOOKUP($A1229,referencia!$C$2:$Z$640,7,0)</f>
        <v>Alfredo Cornejo</v>
      </c>
      <c r="F1229" s="9" t="str">
        <f>VLOOKUP($A1229,referencia!$C$2:$Z$640,10,0)</f>
        <v>Cambia Mendoza</v>
      </c>
      <c r="G1229" s="9" t="str">
        <f>VLOOKUP($A1229,referencia!$C$2:$Z$640,9,0)</f>
        <v>Claudia Najul</v>
      </c>
      <c r="H1229" s="9" t="str">
        <f>VLOOKUP($A1229,referencia!$C$2:$Z$640,19,0)</f>
        <v>F</v>
      </c>
      <c r="I1229" s="9">
        <f>VLOOKUP($A1229,referencia!$C$2:$Z$640,20,0)</f>
        <v>1</v>
      </c>
      <c r="J1229" s="9" t="str">
        <f>VLOOKUP($A1229,referencia!$C$2:$Z$640,21,0)</f>
        <v>Ministerio de Salud, Desarrollo Social y Deportes</v>
      </c>
      <c r="K1229" s="9">
        <f>VLOOKUP($A1229,referencia!$C$2:$Z$640,22,0)</f>
        <v>0</v>
      </c>
    </row>
    <row r="1230" spans="1:11" ht="15.75" customHeight="1">
      <c r="A1230" t="s">
        <v>2253</v>
      </c>
      <c r="B1230" s="9">
        <f>VLOOKUP($A1230,referencia!$C$2:$Z$640,5,0)</f>
        <v>13</v>
      </c>
      <c r="C1230" s="9" t="str">
        <f>VLOOKUP($A1230,referencia!$C$2:$Z$640,6,0)</f>
        <v>Mendoza</v>
      </c>
      <c r="D1230" s="9">
        <f>VLOOKUP($A1230,referencia!$C$2:$Z$640,15,0)</f>
        <v>2018</v>
      </c>
      <c r="E1230" s="9" t="str">
        <f>VLOOKUP($A1230,referencia!$C$2:$Z$640,7,0)</f>
        <v>Alfredo Cornejo</v>
      </c>
      <c r="F1230" s="9" t="str">
        <f>VLOOKUP($A1230,referencia!$C$2:$Z$640,10,0)</f>
        <v>Cambia Mendoza</v>
      </c>
      <c r="G1230" s="9" t="str">
        <f>VLOOKUP($A1230,referencia!$C$2:$Z$640,9,0)</f>
        <v>Lisandro Nieri</v>
      </c>
      <c r="H1230" s="9" t="str">
        <f>VLOOKUP($A1230,referencia!$C$2:$Z$640,19,0)</f>
        <v>M</v>
      </c>
      <c r="I1230" s="9">
        <f>VLOOKUP($A1230,referencia!$C$2:$Z$640,20,0)</f>
        <v>0</v>
      </c>
      <c r="J1230" s="9" t="str">
        <f>VLOOKUP($A1230,referencia!$C$2:$Z$640,21,0)</f>
        <v>Ministerio de Gobierno, Trabajo y Justicia</v>
      </c>
      <c r="K1230" s="9">
        <f>VLOOKUP($A1230,referencia!$C$2:$Z$640,22,0)</f>
        <v>0</v>
      </c>
    </row>
    <row r="1231" spans="1:11" ht="15.75" customHeight="1">
      <c r="A1231" t="s">
        <v>2254</v>
      </c>
      <c r="B1231" s="9">
        <f>VLOOKUP($A1231,referencia!$C$2:$Z$640,5,0)</f>
        <v>13</v>
      </c>
      <c r="C1231" s="9" t="str">
        <f>VLOOKUP($A1231,referencia!$C$2:$Z$640,6,0)</f>
        <v>Mendoza</v>
      </c>
      <c r="D1231" s="9">
        <f>VLOOKUP($A1231,referencia!$C$2:$Z$640,15,0)</f>
        <v>2018</v>
      </c>
      <c r="E1231" s="9" t="str">
        <f>VLOOKUP($A1231,referencia!$C$2:$Z$640,7,0)</f>
        <v>Alfredo Cornejo</v>
      </c>
      <c r="F1231" s="9" t="str">
        <f>VLOOKUP($A1231,referencia!$C$2:$Z$640,10,0)</f>
        <v>Cambia Mendoza</v>
      </c>
      <c r="G1231" s="9" t="str">
        <f>VLOOKUP($A1231,referencia!$C$2:$Z$640,9,0)</f>
        <v>María Paula Allasino</v>
      </c>
      <c r="H1231" s="9" t="str">
        <f>VLOOKUP($A1231,referencia!$C$2:$Z$640,19,0)</f>
        <v>F</v>
      </c>
      <c r="I1231" s="9">
        <f>VLOOKUP($A1231,referencia!$C$2:$Z$640,20,0)</f>
        <v>1</v>
      </c>
      <c r="J1231" s="9" t="str">
        <f>VLOOKUP($A1231,referencia!$C$2:$Z$640,21,0)</f>
        <v>Ministerio de Hacienda y Finanzas</v>
      </c>
      <c r="K1231" s="9">
        <f>VLOOKUP($A1231,referencia!$C$2:$Z$640,22,0)</f>
        <v>0</v>
      </c>
    </row>
    <row r="1232" spans="1:11" ht="15.75" customHeight="1">
      <c r="A1232" t="s">
        <v>2521</v>
      </c>
      <c r="B1232" s="9">
        <f>VLOOKUP($A1232,referencia!$B$2:$Z$640,6,0)</f>
        <v>13</v>
      </c>
      <c r="C1232" s="9" t="str">
        <f>VLOOKUP($A1232,referencia!$B$2:$Z$640,7,0)</f>
        <v>Mendoza</v>
      </c>
      <c r="D1232" s="9">
        <f>VLOOKUP($A1232,referencia!$B$2:$Z$640,17,0)</f>
        <v>2019</v>
      </c>
      <c r="E1232" s="9" t="str">
        <f>VLOOKUP($A1232,referencia!$B$2:$Z$640,8,0)</f>
        <v>Alfredo Cornejo</v>
      </c>
      <c r="F1232" s="9" t="str">
        <f>VLOOKUP($A1232,referencia!$B$2:$Z$640,11,0)</f>
        <v>Cambia Mendoza</v>
      </c>
      <c r="G1232" s="9" t="str">
        <f>VLOOKUP($A1232,referencia!$B$2:$Z$640,10,0)</f>
        <v>Gianni Venier</v>
      </c>
      <c r="H1232" s="9" t="str">
        <f>VLOOKUP($A1232,referencia!$B$2:$Z$640,20,0)</f>
        <v>M</v>
      </c>
      <c r="I1232" s="9">
        <f>VLOOKUP($A1232,referencia!$B$2:$Z$640,21,0)</f>
        <v>0</v>
      </c>
      <c r="J1232" s="9" t="str">
        <f>VLOOKUP($A1232,referencia!$B$2:$Z$640,22,0)</f>
        <v>Ministerio de Seguridad</v>
      </c>
      <c r="K1232" s="9">
        <f>VLOOKUP($A1232,referencia!$B$2:$Z$640,23,0)</f>
        <v>0</v>
      </c>
    </row>
    <row r="1233" spans="1:11" ht="15.75" customHeight="1">
      <c r="A1233" t="s">
        <v>2523</v>
      </c>
      <c r="B1233" s="9">
        <f>VLOOKUP($A1233,referencia!$B$2:$Z$640,6,0)</f>
        <v>13</v>
      </c>
      <c r="C1233" s="9" t="str">
        <f>VLOOKUP($A1233,referencia!$B$2:$Z$640,7,0)</f>
        <v>Mendoza</v>
      </c>
      <c r="D1233" s="9">
        <f>VLOOKUP($A1233,referencia!$B$2:$Z$640,17,0)</f>
        <v>2019</v>
      </c>
      <c r="E1233" s="9" t="str">
        <f>VLOOKUP($A1233,referencia!$B$2:$Z$640,8,0)</f>
        <v>Alfredo Cornejo</v>
      </c>
      <c r="F1233" s="9" t="str">
        <f>VLOOKUP($A1233,referencia!$B$2:$Z$640,11,0)</f>
        <v>Cambia Mendoza</v>
      </c>
      <c r="G1233" s="9" t="str">
        <f>VLOOKUP($A1233,referencia!$B$2:$Z$640,10,0)</f>
        <v>Enrique Vaquié</v>
      </c>
      <c r="H1233" s="9" t="str">
        <f>VLOOKUP($A1233,referencia!$B$2:$Z$640,20,0)</f>
        <v>M</v>
      </c>
      <c r="I1233" s="9">
        <f>VLOOKUP($A1233,referencia!$B$2:$Z$640,21,0)</f>
        <v>0</v>
      </c>
      <c r="J1233" s="9" t="str">
        <f>VLOOKUP($A1233,referencia!$B$2:$Z$640,22,0)</f>
        <v>Ministerio de Economía, Infraestructura y Energía</v>
      </c>
      <c r="K1233" s="9">
        <f>VLOOKUP($A1233,referencia!$B$2:$Z$640,23,0)</f>
        <v>0</v>
      </c>
    </row>
    <row r="1234" spans="1:11" ht="15.75" customHeight="1">
      <c r="A1234" t="s">
        <v>2524</v>
      </c>
      <c r="B1234" s="9">
        <f>VLOOKUP($A1234,referencia!$B$2:$Z$640,6,0)</f>
        <v>13</v>
      </c>
      <c r="C1234" s="9" t="str">
        <f>VLOOKUP($A1234,referencia!$B$2:$Z$640,7,0)</f>
        <v>Mendoza</v>
      </c>
      <c r="D1234" s="9">
        <f>VLOOKUP($A1234,referencia!$B$2:$Z$640,17,0)</f>
        <v>2019</v>
      </c>
      <c r="E1234" s="9" t="str">
        <f>VLOOKUP($A1234,referencia!$B$2:$Z$640,8,0)</f>
        <v>Alfredo Cornejo</v>
      </c>
      <c r="F1234" s="9" t="str">
        <f>VLOOKUP($A1234,referencia!$B$2:$Z$640,11,0)</f>
        <v>Cambia Mendoza</v>
      </c>
      <c r="G1234" s="9" t="str">
        <f>VLOOKUP($A1234,referencia!$B$2:$Z$640,10,0)</f>
        <v>Jaime Correas</v>
      </c>
      <c r="H1234" s="9" t="str">
        <f>VLOOKUP($A1234,referencia!$B$2:$Z$640,20,0)</f>
        <v>M</v>
      </c>
      <c r="I1234" s="9">
        <f>VLOOKUP($A1234,referencia!$B$2:$Z$640,21,0)</f>
        <v>0</v>
      </c>
      <c r="J1234" s="9" t="str">
        <f>VLOOKUP($A1234,referencia!$B$2:$Z$640,22,0)</f>
        <v>Dirección General de Escuelas</v>
      </c>
      <c r="K1234" s="9">
        <f>VLOOKUP($A1234,referencia!$B$2:$Z$640,23,0)</f>
        <v>0</v>
      </c>
    </row>
    <row r="1235" spans="1:11" ht="15.75" customHeight="1">
      <c r="A1235" t="s">
        <v>2525</v>
      </c>
      <c r="B1235" s="9">
        <f>VLOOKUP($A1235,referencia!$B$2:$Z$640,6,0)</f>
        <v>13</v>
      </c>
      <c r="C1235" s="9" t="str">
        <f>VLOOKUP($A1235,referencia!$B$2:$Z$640,7,0)</f>
        <v>Mendoza</v>
      </c>
      <c r="D1235" s="9">
        <f>VLOOKUP($A1235,referencia!$B$2:$Z$640,17,0)</f>
        <v>2019</v>
      </c>
      <c r="E1235" s="9" t="str">
        <f>VLOOKUP($A1235,referencia!$B$2:$Z$640,8,0)</f>
        <v>Alfredo Cornejo</v>
      </c>
      <c r="F1235" s="9" t="str">
        <f>VLOOKUP($A1235,referencia!$B$2:$Z$640,11,0)</f>
        <v>Cambia Mendoza</v>
      </c>
      <c r="G1235" s="9" t="str">
        <f>VLOOKUP($A1235,referencia!$B$2:$Z$640,10,0)</f>
        <v>Gabriela Testa</v>
      </c>
      <c r="H1235" s="9" t="str">
        <f>VLOOKUP($A1235,referencia!$B$2:$Z$640,20,0)</f>
        <v>F</v>
      </c>
      <c r="I1235" s="9">
        <f>VLOOKUP($A1235,referencia!$B$2:$Z$640,21,0)</f>
        <v>1</v>
      </c>
      <c r="J1235" s="9" t="str">
        <f>VLOOKUP($A1235,referencia!$B$2:$Z$640,22,0)</f>
        <v>Ministerio de Turismo</v>
      </c>
      <c r="K1235" s="9">
        <f>VLOOKUP($A1235,referencia!$B$2:$Z$640,23,0)</f>
        <v>0</v>
      </c>
    </row>
    <row r="1236" spans="1:11" ht="15.75" customHeight="1">
      <c r="A1236" t="s">
        <v>2526</v>
      </c>
      <c r="B1236" s="9">
        <f>VLOOKUP($A1236,referencia!$B$2:$Z$640,6,0)</f>
        <v>13</v>
      </c>
      <c r="C1236" s="9" t="str">
        <f>VLOOKUP($A1236,referencia!$B$2:$Z$640,7,0)</f>
        <v>Mendoza</v>
      </c>
      <c r="D1236" s="9">
        <f>VLOOKUP($A1236,referencia!$B$2:$Z$640,17,0)</f>
        <v>2019</v>
      </c>
      <c r="E1236" s="9" t="str">
        <f>VLOOKUP($A1236,referencia!$B$2:$Z$640,8,0)</f>
        <v>Alfredo Cornejo</v>
      </c>
      <c r="F1236" s="9" t="str">
        <f>VLOOKUP($A1236,referencia!$B$2:$Z$640,11,0)</f>
        <v>Cambia Mendoza</v>
      </c>
      <c r="G1236" s="9" t="str">
        <f>VLOOKUP($A1236,referencia!$B$2:$Z$640,10,0)</f>
        <v>Claudia Najul</v>
      </c>
      <c r="H1236" s="9" t="str">
        <f>VLOOKUP($A1236,referencia!$B$2:$Z$640,20,0)</f>
        <v>F</v>
      </c>
      <c r="I1236" s="9">
        <f>VLOOKUP($A1236,referencia!$B$2:$Z$640,21,0)</f>
        <v>1</v>
      </c>
      <c r="J1236" s="9" t="str">
        <f>VLOOKUP($A1236,referencia!$B$2:$Z$640,22,0)</f>
        <v>Ministerio de Salud, Desarrollo Social y Deportes</v>
      </c>
      <c r="K1236" s="9">
        <f>VLOOKUP($A1236,referencia!$B$2:$Z$640,23,0)</f>
        <v>0</v>
      </c>
    </row>
    <row r="1237" spans="1:11" ht="15.75" customHeight="1">
      <c r="A1237" t="s">
        <v>2527</v>
      </c>
      <c r="B1237" s="9">
        <f>VLOOKUP($A1237,referencia!$B$2:$Z$640,6,0)</f>
        <v>13</v>
      </c>
      <c r="C1237" s="9" t="str">
        <f>VLOOKUP($A1237,referencia!$B$2:$Z$640,7,0)</f>
        <v>Mendoza</v>
      </c>
      <c r="D1237" s="9">
        <f>VLOOKUP($A1237,referencia!$B$2:$Z$640,17,0)</f>
        <v>2019</v>
      </c>
      <c r="E1237" s="9" t="str">
        <f>VLOOKUP($A1237,referencia!$B$2:$Z$640,8,0)</f>
        <v>Alfredo Cornejo</v>
      </c>
      <c r="F1237" s="9" t="str">
        <f>VLOOKUP($A1237,referencia!$B$2:$Z$640,11,0)</f>
        <v>Cambia Mendoza</v>
      </c>
      <c r="G1237" s="9" t="str">
        <f>VLOOKUP($A1237,referencia!$B$2:$Z$640,10,0)</f>
        <v>Lisandro Nieri</v>
      </c>
      <c r="H1237" s="9" t="str">
        <f>VLOOKUP($A1237,referencia!$B$2:$Z$640,20,0)</f>
        <v>M</v>
      </c>
      <c r="I1237" s="9">
        <f>VLOOKUP($A1237,referencia!$B$2:$Z$640,21,0)</f>
        <v>0</v>
      </c>
      <c r="J1237" s="9" t="str">
        <f>VLOOKUP($A1237,referencia!$B$2:$Z$640,22,0)</f>
        <v>Ministerio de Gobierno, Trabajo y Justicia</v>
      </c>
      <c r="K1237" s="9">
        <f>VLOOKUP($A1237,referencia!$B$2:$Z$640,23,0)</f>
        <v>0</v>
      </c>
    </row>
    <row r="1238" spans="1:11" ht="15.75" customHeight="1">
      <c r="A1238" t="s">
        <v>2528</v>
      </c>
      <c r="B1238" s="9">
        <f>VLOOKUP($A1238,referencia!$B$2:$Z$640,6,0)</f>
        <v>13</v>
      </c>
      <c r="C1238" s="9" t="str">
        <f>VLOOKUP($A1238,referencia!$B$2:$Z$640,7,0)</f>
        <v>Mendoza</v>
      </c>
      <c r="D1238" s="9">
        <f>VLOOKUP($A1238,referencia!$B$2:$Z$640,17,0)</f>
        <v>2019</v>
      </c>
      <c r="E1238" s="9" t="str">
        <f>VLOOKUP($A1238,referencia!$B$2:$Z$640,8,0)</f>
        <v>Alfredo Cornejo</v>
      </c>
      <c r="F1238" s="9" t="str">
        <f>VLOOKUP($A1238,referencia!$B$2:$Z$640,11,0)</f>
        <v>Cambia Mendoza</v>
      </c>
      <c r="G1238" s="9" t="str">
        <f>VLOOKUP($A1238,referencia!$B$2:$Z$640,10,0)</f>
        <v>María Paula Allasino</v>
      </c>
      <c r="H1238" s="9" t="str">
        <f>VLOOKUP($A1238,referencia!$B$2:$Z$640,20,0)</f>
        <v>F</v>
      </c>
      <c r="I1238" s="9">
        <f>VLOOKUP($A1238,referencia!$B$2:$Z$640,21,0)</f>
        <v>1</v>
      </c>
      <c r="J1238" s="9" t="str">
        <f>VLOOKUP($A1238,referencia!$B$2:$Z$640,22,0)</f>
        <v>Ministerio de Hacienda y Finanzas</v>
      </c>
      <c r="K1238" s="9">
        <f>VLOOKUP($A1238,referencia!$B$2:$Z$640,23,0)</f>
        <v>0</v>
      </c>
    </row>
    <row r="1239" spans="1:11" ht="15.75" customHeight="1">
      <c r="A1239" t="s">
        <v>2520</v>
      </c>
      <c r="B1239" s="9">
        <f>VLOOKUP($A1239,referencia!$B$2:$Z$640,6,0)</f>
        <v>13</v>
      </c>
      <c r="C1239" s="9" t="str">
        <f>VLOOKUP($A1239,referencia!$B$2:$Z$640,7,0)</f>
        <v>Mendoza</v>
      </c>
      <c r="D1239" s="9" t="str">
        <f>VLOOKUP($A1239,referencia!$B$2:$Z$640,17,0)</f>
        <v>no</v>
      </c>
      <c r="E1239" s="9" t="str">
        <f>VLOOKUP($A1239,referencia!$B$2:$Z$640,8,0)</f>
        <v>Alfredo Cornejo</v>
      </c>
      <c r="F1239" s="9" t="str">
        <f>VLOOKUP($A1239,referencia!$B$2:$Z$640,11,0)</f>
        <v>Cambia Mendoza</v>
      </c>
      <c r="G1239" s="9" t="str">
        <f>VLOOKUP($A1239,referencia!$B$2:$Z$640,10,0)</f>
        <v>Dalmiro Garay</v>
      </c>
      <c r="H1239" s="9" t="str">
        <f>VLOOKUP($A1239,referencia!$B$2:$Z$640,20,0)</f>
        <v>M</v>
      </c>
      <c r="I1239" s="9">
        <f>VLOOKUP($A1239,referencia!$B$2:$Z$640,21,0)</f>
        <v>0</v>
      </c>
      <c r="J1239" s="9" t="str">
        <f>VLOOKUP($A1239,referencia!$B$2:$Z$640,22,0)</f>
        <v>Ministerio de Gobierno, Justicia y Trabajo</v>
      </c>
      <c r="K1239" s="9">
        <f>VLOOKUP($A1239,referencia!$B$2:$Z$640,23,0)</f>
        <v>0</v>
      </c>
    </row>
    <row r="1240" spans="1:11" ht="15.75" customHeight="1">
      <c r="A1240" t="s">
        <v>2522</v>
      </c>
      <c r="B1240" s="9">
        <f>VLOOKUP($A1240,referencia!$B$2:$Z$640,6,0)</f>
        <v>13</v>
      </c>
      <c r="C1240" s="9" t="str">
        <f>VLOOKUP($A1240,referencia!$B$2:$Z$640,7,0)</f>
        <v>Mendoza</v>
      </c>
      <c r="D1240" s="9" t="str">
        <f>VLOOKUP($A1240,referencia!$B$2:$Z$640,17,0)</f>
        <v>no</v>
      </c>
      <c r="E1240" s="9" t="str">
        <f>VLOOKUP($A1240,referencia!$B$2:$Z$640,8,0)</f>
        <v>Alfredo Cornejo</v>
      </c>
      <c r="F1240" s="9" t="str">
        <f>VLOOKUP($A1240,referencia!$B$2:$Z$640,11,0)</f>
        <v>Cambia Mendoza</v>
      </c>
      <c r="G1240" s="9" t="str">
        <f>VLOOKUP($A1240,referencia!$B$2:$Z$640,10,0)</f>
        <v>Pedro Martín Kerchner</v>
      </c>
      <c r="H1240" s="9" t="str">
        <f>VLOOKUP($A1240,referencia!$B$2:$Z$640,20,0)</f>
        <v>M</v>
      </c>
      <c r="I1240" s="9">
        <f>VLOOKUP($A1240,referencia!$B$2:$Z$640,21,0)</f>
        <v>0</v>
      </c>
      <c r="J1240" s="9" t="str">
        <f>VLOOKUP($A1240,referencia!$B$2:$Z$640,22,0)</f>
        <v>Ministerio de Hacienda y Finanzas</v>
      </c>
      <c r="K1240" s="9">
        <f>VLOOKUP($A1240,referencia!$B$2:$Z$640,23,0)</f>
        <v>0</v>
      </c>
    </row>
    <row r="1241" spans="1:11" ht="15.75" customHeight="1">
      <c r="A1241" t="s">
        <v>2248</v>
      </c>
      <c r="B1241" s="9">
        <f>VLOOKUP($A1241,referencia!$B$2:$Z$640,6,0)</f>
        <v>13</v>
      </c>
      <c r="C1241" s="9" t="str">
        <f>VLOOKUP($A1241,referencia!$B$2:$Z$640,7,0)</f>
        <v>Mendoza</v>
      </c>
      <c r="D1241" s="9" t="str">
        <f>VLOOKUP($A1241,referencia!$B$2:$Z$640,17,0)</f>
        <v>no</v>
      </c>
      <c r="E1241" s="9" t="str">
        <f>VLOOKUP($A1241,referencia!$B$2:$Z$640,8,0)</f>
        <v>Alfredo Cornejo</v>
      </c>
      <c r="F1241" s="9" t="str">
        <f>VLOOKUP($A1241,referencia!$B$2:$Z$640,11,0)</f>
        <v>Cambia Mendoza</v>
      </c>
      <c r="G1241" s="9" t="str">
        <f>VLOOKUP($A1241,referencia!$B$2:$Z$640,10,0)</f>
        <v>Rubén Giacchi</v>
      </c>
      <c r="H1241" s="9" t="str">
        <f>VLOOKUP($A1241,referencia!$B$2:$Z$640,20,0)</f>
        <v>M</v>
      </c>
      <c r="I1241" s="9">
        <f>VLOOKUP($A1241,referencia!$B$2:$Z$640,21,0)</f>
        <v>0</v>
      </c>
      <c r="J1241" s="9" t="str">
        <f>VLOOKUP($A1241,referencia!$B$2:$Z$640,22,0)</f>
        <v>Ministerio de Salud, Desarrollo Social y Deportes</v>
      </c>
      <c r="K1241" s="9">
        <f>VLOOKUP($A1241,referencia!$B$2:$Z$640,23,0)</f>
        <v>1</v>
      </c>
    </row>
    <row r="1242" spans="1:11" ht="15.75" customHeight="1">
      <c r="A1242" t="s">
        <v>1255</v>
      </c>
      <c r="B1242" s="9">
        <f>VLOOKUP($A1242,referencia!$B$2:$Z$640,6,0)</f>
        <v>13</v>
      </c>
      <c r="C1242" s="9" t="str">
        <f>VLOOKUP($A1242,referencia!$B$2:$Z$640,7,0)</f>
        <v>Mendoza</v>
      </c>
      <c r="D1242" s="9" t="str">
        <f>VLOOKUP($A1242,referencia!$B$2:$Z$640,17,0)</f>
        <v>no</v>
      </c>
      <c r="E1242" s="9" t="str">
        <f>VLOOKUP($A1242,referencia!$B$2:$Z$640,8,0)</f>
        <v>Rodolfo Suárez</v>
      </c>
      <c r="F1242" s="9" t="str">
        <f>VLOOKUP($A1242,referencia!$B$2:$Z$640,11,0)</f>
        <v>Cambia Mendoza</v>
      </c>
      <c r="G1242" s="9" t="str">
        <f>VLOOKUP($A1242,referencia!$B$2:$Z$640,10,0)</f>
        <v>José Thomas</v>
      </c>
      <c r="H1242" s="9" t="str">
        <f>VLOOKUP($A1242,referencia!$B$2:$Z$640,20,0)</f>
        <v>M</v>
      </c>
      <c r="I1242" s="9">
        <f>VLOOKUP($A1242,referencia!$B$2:$Z$640,21,0)</f>
        <v>0</v>
      </c>
      <c r="J1242" s="9" t="str">
        <f>VLOOKUP($A1242,referencia!$B$2:$Z$640,22,0)</f>
        <v>Dirección General de Escuelas</v>
      </c>
      <c r="K1242" s="9">
        <f>VLOOKUP($A1242,referencia!$B$2:$Z$640,23,0)</f>
        <v>0</v>
      </c>
    </row>
    <row r="1243" spans="1:11" ht="15.75" customHeight="1">
      <c r="A1243" t="s">
        <v>1256</v>
      </c>
      <c r="B1243" s="9">
        <f>VLOOKUP($A1243,referencia!$B$2:$Z$640,6,0)</f>
        <v>13</v>
      </c>
      <c r="C1243" s="9" t="str">
        <f>VLOOKUP($A1243,referencia!$B$2:$Z$640,7,0)</f>
        <v>Mendoza</v>
      </c>
      <c r="D1243" s="9" t="str">
        <f>VLOOKUP($A1243,referencia!$B$2:$Z$640,17,0)</f>
        <v>no</v>
      </c>
      <c r="E1243" s="9" t="str">
        <f>VLOOKUP($A1243,referencia!$B$2:$Z$640,8,0)</f>
        <v>Rodolfo Suárez</v>
      </c>
      <c r="F1243" s="9" t="str">
        <f>VLOOKUP($A1243,referencia!$B$2:$Z$640,11,0)</f>
        <v>Cambia Mendoza</v>
      </c>
      <c r="G1243" s="9" t="str">
        <f>VLOOKUP($A1243,referencia!$B$2:$Z$640,10,0)</f>
        <v>Víctor Ibañez Rosaz</v>
      </c>
      <c r="H1243" s="9" t="str">
        <f>VLOOKUP($A1243,referencia!$B$2:$Z$640,20,0)</f>
        <v>M</v>
      </c>
      <c r="I1243" s="9">
        <f>VLOOKUP($A1243,referencia!$B$2:$Z$640,21,0)</f>
        <v>0</v>
      </c>
      <c r="J1243" s="9" t="str">
        <f>VLOOKUP($A1243,referencia!$B$2:$Z$640,22,0)</f>
        <v>Ministerio de Gobierno</v>
      </c>
      <c r="K1243" s="9">
        <f>VLOOKUP($A1243,referencia!$B$2:$Z$640,23,0)</f>
        <v>0</v>
      </c>
    </row>
    <row r="1244" spans="1:11" ht="15.75" customHeight="1">
      <c r="A1244" t="s">
        <v>1257</v>
      </c>
      <c r="B1244" s="9">
        <f>VLOOKUP($A1244,referencia!$B$2:$Z$640,6,0)</f>
        <v>13</v>
      </c>
      <c r="C1244" s="9" t="str">
        <f>VLOOKUP($A1244,referencia!$B$2:$Z$640,7,0)</f>
        <v>Mendoza</v>
      </c>
      <c r="D1244" s="9" t="str">
        <f>VLOOKUP($A1244,referencia!$B$2:$Z$640,17,0)</f>
        <v>no</v>
      </c>
      <c r="E1244" s="9" t="str">
        <f>VLOOKUP($A1244,referencia!$B$2:$Z$640,8,0)</f>
        <v>Rodolfo Suárez</v>
      </c>
      <c r="F1244" s="9" t="str">
        <f>VLOOKUP($A1244,referencia!$B$2:$Z$640,11,0)</f>
        <v>Cambia Mendoza</v>
      </c>
      <c r="G1244" s="9" t="str">
        <f>VLOOKUP($A1244,referencia!$B$2:$Z$640,10,0)</f>
        <v>Mariana Juri</v>
      </c>
      <c r="H1244" s="9" t="str">
        <f>VLOOKUP($A1244,referencia!$B$2:$Z$640,20,0)</f>
        <v>F</v>
      </c>
      <c r="I1244" s="9">
        <f>VLOOKUP($A1244,referencia!$B$2:$Z$640,21,0)</f>
        <v>1</v>
      </c>
      <c r="J1244" s="9" t="str">
        <f>VLOOKUP($A1244,referencia!$B$2:$Z$640,22,0)</f>
        <v>Ministerio de Turismo y Cultura</v>
      </c>
      <c r="K1244" s="9">
        <f>VLOOKUP($A1244,referencia!$B$2:$Z$640,23,0)</f>
        <v>0</v>
      </c>
    </row>
    <row r="1245" spans="1:11" ht="15.75" customHeight="1">
      <c r="A1245" t="s">
        <v>1258</v>
      </c>
      <c r="B1245" s="9">
        <f>VLOOKUP($A1245,referencia!$B$2:$Z$640,6,0)</f>
        <v>13</v>
      </c>
      <c r="C1245" s="9" t="str">
        <f>VLOOKUP($A1245,referencia!$B$2:$Z$640,7,0)</f>
        <v>Mendoza</v>
      </c>
      <c r="D1245" s="9" t="str">
        <f>VLOOKUP($A1245,referencia!$B$2:$Z$640,17,0)</f>
        <v>no</v>
      </c>
      <c r="E1245" s="9" t="str">
        <f>VLOOKUP($A1245,referencia!$B$2:$Z$640,8,0)</f>
        <v>Rodolfo Suárez</v>
      </c>
      <c r="F1245" s="9" t="str">
        <f>VLOOKUP($A1245,referencia!$B$2:$Z$640,11,0)</f>
        <v>Cambia Mendoza</v>
      </c>
      <c r="G1245" s="9" t="str">
        <f>VLOOKUP($A1245,referencia!$B$2:$Z$640,10,0)</f>
        <v>Ana María Nadal</v>
      </c>
      <c r="H1245" s="9" t="str">
        <f>VLOOKUP($A1245,referencia!$B$2:$Z$640,20,0)</f>
        <v>F</v>
      </c>
      <c r="I1245" s="9">
        <f>VLOOKUP($A1245,referencia!$B$2:$Z$640,21,0)</f>
        <v>1</v>
      </c>
      <c r="J1245" s="9" t="str">
        <f>VLOOKUP($A1245,referencia!$B$2:$Z$640,22,0)</f>
        <v>Ministerio de Salud, Desarrollo Social y Deportes</v>
      </c>
      <c r="K1245" s="9">
        <f>VLOOKUP($A1245,referencia!$B$2:$Z$640,23,0)</f>
        <v>0</v>
      </c>
    </row>
    <row r="1246" spans="1:11" ht="15.75" customHeight="1">
      <c r="A1246" t="s">
        <v>1259</v>
      </c>
      <c r="B1246" s="9">
        <f>VLOOKUP($A1246,referencia!$B$2:$Z$640,6,0)</f>
        <v>13</v>
      </c>
      <c r="C1246" s="9" t="str">
        <f>VLOOKUP($A1246,referencia!$B$2:$Z$640,7,0)</f>
        <v>Mendoza</v>
      </c>
      <c r="D1246" s="9" t="str">
        <f>VLOOKUP($A1246,referencia!$B$2:$Z$640,17,0)</f>
        <v>no</v>
      </c>
      <c r="E1246" s="9" t="str">
        <f>VLOOKUP($A1246,referencia!$B$2:$Z$640,8,0)</f>
        <v>Rodolfo Suárez</v>
      </c>
      <c r="F1246" s="9" t="str">
        <f>VLOOKUP($A1246,referencia!$B$2:$Z$640,11,0)</f>
        <v>Cambia Mendoza</v>
      </c>
      <c r="G1246" s="9" t="str">
        <f>VLOOKUP($A1246,referencia!$B$2:$Z$640,10,0)</f>
        <v>Enrique Vaquié</v>
      </c>
      <c r="H1246" s="9" t="str">
        <f>VLOOKUP($A1246,referencia!$B$2:$Z$640,20,0)</f>
        <v>M</v>
      </c>
      <c r="I1246" s="9">
        <f>VLOOKUP($A1246,referencia!$B$2:$Z$640,21,0)</f>
        <v>0</v>
      </c>
      <c r="J1246" s="9" t="str">
        <f>VLOOKUP($A1246,referencia!$B$2:$Z$640,22,0)</f>
        <v>Ministerio de Economía y Energía</v>
      </c>
      <c r="K1246" s="9">
        <f>VLOOKUP($A1246,referencia!$B$2:$Z$640,23,0)</f>
        <v>0</v>
      </c>
    </row>
    <row r="1247" spans="1:11" ht="15.75" customHeight="1">
      <c r="A1247" t="s">
        <v>1260</v>
      </c>
      <c r="B1247" s="9">
        <f>VLOOKUP($A1247,referencia!$B$2:$Z$640,6,0)</f>
        <v>13</v>
      </c>
      <c r="C1247" s="9" t="str">
        <f>VLOOKUP($A1247,referencia!$B$2:$Z$640,7,0)</f>
        <v>Mendoza</v>
      </c>
      <c r="D1247" s="9" t="str">
        <f>VLOOKUP($A1247,referencia!$B$2:$Z$640,17,0)</f>
        <v>no</v>
      </c>
      <c r="E1247" s="9" t="str">
        <f>VLOOKUP($A1247,referencia!$B$2:$Z$640,8,0)</f>
        <v>Rodolfo Suárez</v>
      </c>
      <c r="F1247" s="9" t="str">
        <f>VLOOKUP($A1247,referencia!$B$2:$Z$640,11,0)</f>
        <v>Cambia Mendoza</v>
      </c>
      <c r="G1247" s="9" t="str">
        <f>VLOOKUP($A1247,referencia!$B$2:$Z$640,10,0)</f>
        <v>Mario Isgro</v>
      </c>
      <c r="H1247" s="9" t="str">
        <f>VLOOKUP($A1247,referencia!$B$2:$Z$640,20,0)</f>
        <v>M</v>
      </c>
      <c r="I1247" s="9">
        <f>VLOOKUP($A1247,referencia!$B$2:$Z$640,21,0)</f>
        <v>0</v>
      </c>
      <c r="J1247" s="9" t="str">
        <f>VLOOKUP($A1247,referencia!$B$2:$Z$640,22,0)</f>
        <v>Ministerio de Planificación e Infraestructura Pública</v>
      </c>
      <c r="K1247" s="9">
        <f>VLOOKUP($A1247,referencia!$B$2:$Z$640,23,0)</f>
        <v>0</v>
      </c>
    </row>
    <row r="1248" spans="1:11" ht="15.75" customHeight="1">
      <c r="A1248" t="s">
        <v>1253</v>
      </c>
      <c r="B1248" s="9">
        <f>VLOOKUP($A1248,referencia!$B$2:$Z$640,6,0)</f>
        <v>13</v>
      </c>
      <c r="C1248" s="9" t="str">
        <f>VLOOKUP($A1248,referencia!$B$2:$Z$640,7,0)</f>
        <v>Mendoza</v>
      </c>
      <c r="D1248" s="9" t="str">
        <f>VLOOKUP($A1248,referencia!$B$2:$Z$640,17,0)</f>
        <v>no</v>
      </c>
      <c r="E1248" s="9" t="str">
        <f>VLOOKUP($A1248,referencia!$B$2:$Z$640,8,0)</f>
        <v>Rodolfo Suárez</v>
      </c>
      <c r="F1248" s="9" t="str">
        <f>VLOOKUP($A1248,referencia!$B$2:$Z$640,11,0)</f>
        <v>Cambia Mendoza</v>
      </c>
      <c r="G1248" s="9" t="str">
        <f>VLOOKUP($A1248,referencia!$B$2:$Z$640,10,0)</f>
        <v>Lisandro Nieri</v>
      </c>
      <c r="H1248" s="9" t="str">
        <f>VLOOKUP($A1248,referencia!$B$2:$Z$640,20,0)</f>
        <v>M</v>
      </c>
      <c r="I1248" s="9">
        <f>VLOOKUP($A1248,referencia!$B$2:$Z$640,21,0)</f>
        <v>0</v>
      </c>
      <c r="J1248" s="9" t="str">
        <f>VLOOKUP($A1248,referencia!$B$2:$Z$640,22,0)</f>
        <v>Ministerio de Hacienda y Finanzas</v>
      </c>
      <c r="K1248" s="9">
        <f>VLOOKUP($A1248,referencia!$B$2:$Z$640,23,0)</f>
        <v>0</v>
      </c>
    </row>
    <row r="1249" spans="1:11" ht="15.75" customHeight="1">
      <c r="A1249" t="s">
        <v>1261</v>
      </c>
      <c r="B1249" s="9">
        <f>VLOOKUP($A1249,referencia!$B$2:$Z$640,6,0)</f>
        <v>13</v>
      </c>
      <c r="C1249" s="9" t="str">
        <f>VLOOKUP($A1249,referencia!$B$2:$Z$640,7,0)</f>
        <v>Mendoza</v>
      </c>
      <c r="D1249" s="9" t="str">
        <f>VLOOKUP($A1249,referencia!$B$2:$Z$640,17,0)</f>
        <v>no</v>
      </c>
      <c r="E1249" s="9" t="str">
        <f>VLOOKUP($A1249,referencia!$B$2:$Z$640,8,0)</f>
        <v>Rodolfo Suárez</v>
      </c>
      <c r="F1249" s="9" t="str">
        <f>VLOOKUP($A1249,referencia!$B$2:$Z$640,11,0)</f>
        <v>Cambia Mendoza</v>
      </c>
      <c r="G1249" s="9" t="str">
        <f>VLOOKUP($A1249,referencia!$B$2:$Z$640,10,0)</f>
        <v>Raúl Levrino</v>
      </c>
      <c r="H1249" s="9" t="str">
        <f>VLOOKUP($A1249,referencia!$B$2:$Z$640,20,0)</f>
        <v>M</v>
      </c>
      <c r="I1249" s="9">
        <f>VLOOKUP($A1249,referencia!$B$2:$Z$640,21,0)</f>
        <v>0</v>
      </c>
      <c r="J1249" s="9" t="str">
        <f>VLOOKUP($A1249,referencia!$B$2:$Z$640,22,0)</f>
        <v>Ministerio de Seguridad</v>
      </c>
      <c r="K1249" s="9">
        <f>VLOOKUP($A1249,referencia!$B$2:$Z$640,23,0)</f>
        <v>0</v>
      </c>
    </row>
    <row r="1250" spans="1:11" ht="15.75" customHeight="1">
      <c r="A1250" t="s">
        <v>2520</v>
      </c>
      <c r="B1250" s="9">
        <f>VLOOKUP($A1250,referencia!$A$2:$Z$640,7,0)</f>
        <v>13</v>
      </c>
      <c r="C1250" s="9" t="str">
        <f>VLOOKUP($A1250,referencia!$A$2:$Z$640,8,0)</f>
        <v>Mendoza</v>
      </c>
      <c r="D1250" s="9" t="str">
        <f>VLOOKUP($A1250,referencia!$A$2:$Z$640,19,0)</f>
        <v>no</v>
      </c>
      <c r="E1250" s="9" t="str">
        <f>VLOOKUP($A1250,referencia!$A$2:$Z$640,9,0)</f>
        <v>Alfredo Cornejo</v>
      </c>
      <c r="F1250" s="9" t="str">
        <f>VLOOKUP($A1250,referencia!$A$2:$Z$640,12,0)</f>
        <v>Cambia Mendoza</v>
      </c>
      <c r="G1250" s="9" t="str">
        <f>VLOOKUP($A1250,referencia!$A$2:$Z$640,11,0)</f>
        <v>Dalmiro Garay</v>
      </c>
      <c r="H1250" s="9" t="str">
        <f>VLOOKUP($A1250,referencia!$A$2:$Z$640,21,0)</f>
        <v>M</v>
      </c>
      <c r="I1250" s="9">
        <f>VLOOKUP($A1250,referencia!$A$2:$Z$640,22,0)</f>
        <v>0</v>
      </c>
      <c r="J1250" s="9" t="str">
        <f>VLOOKUP($A1250,referencia!$A$2:$Z$640,23,0)</f>
        <v>Ministerio de Gobierno, Justicia y Trabajo</v>
      </c>
      <c r="K1250" s="9">
        <f>VLOOKUP($A1250,referencia!$A$2:$Z$640,24,0)</f>
        <v>0</v>
      </c>
    </row>
    <row r="1251" spans="1:11" ht="15.75" customHeight="1">
      <c r="A1251" t="s">
        <v>2808</v>
      </c>
      <c r="B1251" s="9">
        <f>VLOOKUP($A1251,referencia!$A$2:$Z$640,7,0)</f>
        <v>13</v>
      </c>
      <c r="C1251" s="9" t="str">
        <f>VLOOKUP($A1251,referencia!$A$2:$Z$640,8,0)</f>
        <v>Mendoza</v>
      </c>
      <c r="D1251" s="9" t="str">
        <f>VLOOKUP($A1251,referencia!$A$2:$Z$640,19,0)</f>
        <v>no</v>
      </c>
      <c r="E1251" s="9" t="str">
        <f>VLOOKUP($A1251,referencia!$A$2:$Z$640,9,0)</f>
        <v>Alfredo Cornejo</v>
      </c>
      <c r="F1251" s="9" t="str">
        <f>VLOOKUP($A1251,referencia!$A$2:$Z$640,12,0)</f>
        <v>Cambia Mendoza</v>
      </c>
      <c r="G1251" s="9" t="str">
        <f>VLOOKUP($A1251,referencia!$A$2:$Z$640,11,0)</f>
        <v>Gianni Venier</v>
      </c>
      <c r="H1251" s="9" t="str">
        <f>VLOOKUP($A1251,referencia!$A$2:$Z$640,21,0)</f>
        <v>M</v>
      </c>
      <c r="I1251" s="9">
        <f>VLOOKUP($A1251,referencia!$A$2:$Z$640,22,0)</f>
        <v>0</v>
      </c>
      <c r="J1251" s="9" t="str">
        <f>VLOOKUP($A1251,referencia!$A$2:$Z$640,23,0)</f>
        <v>Ministerio de Seguridad</v>
      </c>
      <c r="K1251" s="9">
        <f>VLOOKUP($A1251,referencia!$A$2:$Z$640,24,0)</f>
        <v>0</v>
      </c>
    </row>
    <row r="1252" spans="1:11" ht="15.75" customHeight="1">
      <c r="A1252" t="s">
        <v>2522</v>
      </c>
      <c r="B1252" s="9">
        <f>VLOOKUP($A1252,referencia!$A$2:$Z$640,7,0)</f>
        <v>13</v>
      </c>
      <c r="C1252" s="9" t="str">
        <f>VLOOKUP($A1252,referencia!$A$2:$Z$640,8,0)</f>
        <v>Mendoza</v>
      </c>
      <c r="D1252" s="9" t="str">
        <f>VLOOKUP($A1252,referencia!$A$2:$Z$640,19,0)</f>
        <v>no</v>
      </c>
      <c r="E1252" s="9" t="str">
        <f>VLOOKUP($A1252,referencia!$A$2:$Z$640,9,0)</f>
        <v>Alfredo Cornejo</v>
      </c>
      <c r="F1252" s="9" t="str">
        <f>VLOOKUP($A1252,referencia!$A$2:$Z$640,12,0)</f>
        <v>Cambia Mendoza</v>
      </c>
      <c r="G1252" s="9" t="str">
        <f>VLOOKUP($A1252,referencia!$A$2:$Z$640,11,0)</f>
        <v>Pedro Martín Kerchner</v>
      </c>
      <c r="H1252" s="9" t="str">
        <f>VLOOKUP($A1252,referencia!$A$2:$Z$640,21,0)</f>
        <v>M</v>
      </c>
      <c r="I1252" s="9">
        <f>VLOOKUP($A1252,referencia!$A$2:$Z$640,22,0)</f>
        <v>0</v>
      </c>
      <c r="J1252" s="9" t="str">
        <f>VLOOKUP($A1252,referencia!$A$2:$Z$640,23,0)</f>
        <v>Ministerio de Hacienda y Finanzas</v>
      </c>
      <c r="K1252" s="9">
        <f>VLOOKUP($A1252,referencia!$A$2:$Z$640,24,0)</f>
        <v>0</v>
      </c>
    </row>
    <row r="1253" spans="1:11" ht="15.75" customHeight="1">
      <c r="A1253" t="s">
        <v>2248</v>
      </c>
      <c r="B1253" s="9">
        <f>VLOOKUP($A1253,referencia!$A$2:$Z$640,7,0)</f>
        <v>13</v>
      </c>
      <c r="C1253" s="9" t="str">
        <f>VLOOKUP($A1253,referencia!$A$2:$Z$640,8,0)</f>
        <v>Mendoza</v>
      </c>
      <c r="D1253" s="9" t="str">
        <f>VLOOKUP($A1253,referencia!$A$2:$Z$640,19,0)</f>
        <v>no</v>
      </c>
      <c r="E1253" s="9" t="str">
        <f>VLOOKUP($A1253,referencia!$A$2:$Z$640,9,0)</f>
        <v>Alfredo Cornejo</v>
      </c>
      <c r="F1253" s="9" t="str">
        <f>VLOOKUP($A1253,referencia!$A$2:$Z$640,12,0)</f>
        <v>Cambia Mendoza</v>
      </c>
      <c r="G1253" s="9" t="str">
        <f>VLOOKUP($A1253,referencia!$A$2:$Z$640,11,0)</f>
        <v>Rubén Giacchi</v>
      </c>
      <c r="H1253" s="9" t="str">
        <f>VLOOKUP($A1253,referencia!$A$2:$Z$640,21,0)</f>
        <v>M</v>
      </c>
      <c r="I1253" s="9">
        <f>VLOOKUP($A1253,referencia!$A$2:$Z$640,22,0)</f>
        <v>0</v>
      </c>
      <c r="J1253" s="9" t="str">
        <f>VLOOKUP($A1253,referencia!$A$2:$Z$640,23,0)</f>
        <v>Ministerio de Salud, Desarrollo Social y Deportes</v>
      </c>
      <c r="K1253" s="9">
        <f>VLOOKUP($A1253,referencia!$A$2:$Z$640,24,0)</f>
        <v>1</v>
      </c>
    </row>
    <row r="1254" spans="1:11" ht="15.75" customHeight="1">
      <c r="A1254" t="s">
        <v>1259</v>
      </c>
      <c r="B1254" s="9">
        <f>VLOOKUP($A1254,referencia!$A$2:$Z$640,7,0)</f>
        <v>13</v>
      </c>
      <c r="C1254" s="9" t="str">
        <f>VLOOKUP($A1254,referencia!$A$2:$Z$640,8,0)</f>
        <v>Mendoza</v>
      </c>
      <c r="D1254" s="9" t="str">
        <f>VLOOKUP($A1254,referencia!$A$2:$Z$640,19,0)</f>
        <v>no</v>
      </c>
      <c r="E1254" s="9" t="str">
        <f>VLOOKUP($A1254,referencia!$A$2:$Z$640,9,0)</f>
        <v>Alfredo Cornejo</v>
      </c>
      <c r="F1254" s="9" t="str">
        <f>VLOOKUP($A1254,referencia!$A$2:$Z$640,12,0)</f>
        <v>Cambia Mendoza</v>
      </c>
      <c r="G1254" s="9" t="str">
        <f>VLOOKUP($A1254,referencia!$A$2:$Z$640,11,0)</f>
        <v>Enrique Vaquié</v>
      </c>
      <c r="H1254" s="9" t="str">
        <f>VLOOKUP($A1254,referencia!$A$2:$Z$640,21,0)</f>
        <v>M</v>
      </c>
      <c r="I1254" s="9">
        <f>VLOOKUP($A1254,referencia!$A$2:$Z$640,22,0)</f>
        <v>0</v>
      </c>
      <c r="J1254" s="9" t="str">
        <f>VLOOKUP($A1254,referencia!$A$2:$Z$640,23,0)</f>
        <v>Ministerio de Economía, Infraestructura y Energía</v>
      </c>
      <c r="K1254" s="9">
        <f>VLOOKUP($A1254,referencia!$A$2:$Z$640,24,0)</f>
        <v>0</v>
      </c>
    </row>
    <row r="1255" spans="1:11" ht="15.75" customHeight="1">
      <c r="A1255" t="s">
        <v>2809</v>
      </c>
      <c r="B1255" s="9">
        <f>VLOOKUP($A1255,referencia!$A$2:$Z$640,7,0)</f>
        <v>13</v>
      </c>
      <c r="C1255" s="9" t="str">
        <f>VLOOKUP($A1255,referencia!$A$2:$Z$640,8,0)</f>
        <v>Mendoza</v>
      </c>
      <c r="D1255" s="9" t="str">
        <f>VLOOKUP($A1255,referencia!$A$2:$Z$640,19,0)</f>
        <v>no</v>
      </c>
      <c r="E1255" s="9" t="str">
        <f>VLOOKUP($A1255,referencia!$A$2:$Z$640,9,0)</f>
        <v>Alfredo Cornejo</v>
      </c>
      <c r="F1255" s="9" t="str">
        <f>VLOOKUP($A1255,referencia!$A$2:$Z$640,12,0)</f>
        <v>Cambia Mendoza</v>
      </c>
      <c r="G1255" s="9" t="str">
        <f>VLOOKUP($A1255,referencia!$A$2:$Z$640,11,0)</f>
        <v>Jaime Correas</v>
      </c>
      <c r="H1255" s="9" t="str">
        <f>VLOOKUP($A1255,referencia!$A$2:$Z$640,21,0)</f>
        <v>M</v>
      </c>
      <c r="I1255" s="9">
        <f>VLOOKUP($A1255,referencia!$A$2:$Z$640,22,0)</f>
        <v>0</v>
      </c>
      <c r="J1255" s="9" t="str">
        <f>VLOOKUP($A1255,referencia!$A$2:$Z$640,23,0)</f>
        <v>Dirección General de Escuelas</v>
      </c>
      <c r="K1255" s="9">
        <f>VLOOKUP($A1255,referencia!$A$2:$Z$640,24,0)</f>
        <v>0</v>
      </c>
    </row>
    <row r="1256" spans="1:11" ht="15.75" customHeight="1">
      <c r="A1256" t="s">
        <v>2810</v>
      </c>
      <c r="B1256" s="9">
        <f>VLOOKUP($A1256,referencia!$A$2:$Z$640,7,0)</f>
        <v>13</v>
      </c>
      <c r="C1256" s="9" t="str">
        <f>VLOOKUP($A1256,referencia!$A$2:$Z$640,8,0)</f>
        <v>Mendoza</v>
      </c>
      <c r="D1256" s="9" t="str">
        <f>VLOOKUP($A1256,referencia!$A$2:$Z$640,19,0)</f>
        <v>no</v>
      </c>
      <c r="E1256" s="9" t="str">
        <f>VLOOKUP($A1256,referencia!$A$2:$Z$640,9,0)</f>
        <v>Alfredo Cornejo</v>
      </c>
      <c r="F1256" s="9" t="str">
        <f>VLOOKUP($A1256,referencia!$A$2:$Z$640,12,0)</f>
        <v>Cambia Mendoza</v>
      </c>
      <c r="G1256" s="9" t="str">
        <f>VLOOKUP($A1256,referencia!$A$2:$Z$640,11,0)</f>
        <v>Gabriela Testa</v>
      </c>
      <c r="H1256" s="9" t="str">
        <f>VLOOKUP($A1256,referencia!$A$2:$Z$640,21,0)</f>
        <v>F</v>
      </c>
      <c r="I1256" s="9">
        <f>VLOOKUP($A1256,referencia!$A$2:$Z$640,22,0)</f>
        <v>1</v>
      </c>
      <c r="J1256" s="9" t="str">
        <f>VLOOKUP($A1256,referencia!$A$2:$Z$640,23,0)</f>
        <v>Ministerio de Turismo</v>
      </c>
      <c r="K1256" s="9">
        <f>VLOOKUP($A1256,referencia!$A$2:$Z$640,24,0)</f>
        <v>0</v>
      </c>
    </row>
    <row r="1257" spans="1:11" ht="15.75" customHeight="1">
      <c r="A1257" t="s">
        <v>1252</v>
      </c>
      <c r="B1257" s="9">
        <f>VLOOKUP($A1257,referencia!$A$2:$Z$640,7,0)</f>
        <v>13</v>
      </c>
      <c r="C1257" s="9" t="str">
        <f>VLOOKUP($A1257,referencia!$A$2:$Z$640,8,0)</f>
        <v>Mendoza</v>
      </c>
      <c r="D1257" s="9" t="str">
        <f>VLOOKUP($A1257,referencia!$A$2:$Z$640,19,0)</f>
        <v>no</v>
      </c>
      <c r="E1257" s="9" t="str">
        <f>VLOOKUP($A1257,referencia!$A$2:$Z$640,9,0)</f>
        <v>Alfredo Cornejo</v>
      </c>
      <c r="F1257" s="9" t="str">
        <f>VLOOKUP($A1257,referencia!$A$2:$Z$640,12,0)</f>
        <v>Cambia Mendoza</v>
      </c>
      <c r="G1257" s="9" t="str">
        <f>VLOOKUP($A1257,referencia!$A$2:$Z$640,11,0)</f>
        <v>Claudia Najul</v>
      </c>
      <c r="H1257" s="9" t="str">
        <f>VLOOKUP($A1257,referencia!$A$2:$Z$640,21,0)</f>
        <v>F</v>
      </c>
      <c r="I1257" s="9">
        <f>VLOOKUP($A1257,referencia!$A$2:$Z$640,22,0)</f>
        <v>1</v>
      </c>
      <c r="J1257" s="9" t="str">
        <f>VLOOKUP($A1257,referencia!$A$2:$Z$640,23,0)</f>
        <v>Ministerio de Salud, Desarrollo Social y Deportes</v>
      </c>
      <c r="K1257" s="9">
        <f>VLOOKUP($A1257,referencia!$A$2:$Z$640,24,0)</f>
        <v>0</v>
      </c>
    </row>
    <row r="1258" spans="1:11" ht="15.75" customHeight="1">
      <c r="A1258" t="s">
        <v>1253</v>
      </c>
      <c r="B1258" s="9">
        <f>VLOOKUP($A1258,referencia!$A$2:$Z$640,7,0)</f>
        <v>13</v>
      </c>
      <c r="C1258" s="9" t="str">
        <f>VLOOKUP($A1258,referencia!$A$2:$Z$640,8,0)</f>
        <v>Mendoza</v>
      </c>
      <c r="D1258" s="9" t="str">
        <f>VLOOKUP($A1258,referencia!$A$2:$Z$640,19,0)</f>
        <v>no</v>
      </c>
      <c r="E1258" s="9" t="str">
        <f>VLOOKUP($A1258,referencia!$A$2:$Z$640,9,0)</f>
        <v>Alfredo Cornejo</v>
      </c>
      <c r="F1258" s="9" t="str">
        <f>VLOOKUP($A1258,referencia!$A$2:$Z$640,12,0)</f>
        <v>Cambia Mendoza</v>
      </c>
      <c r="G1258" s="9" t="str">
        <f>VLOOKUP($A1258,referencia!$A$2:$Z$640,11,0)</f>
        <v>Lisandro Nieri</v>
      </c>
      <c r="H1258" s="9" t="str">
        <f>VLOOKUP($A1258,referencia!$A$2:$Z$640,21,0)</f>
        <v>M</v>
      </c>
      <c r="I1258" s="9">
        <f>VLOOKUP($A1258,referencia!$A$2:$Z$640,22,0)</f>
        <v>0</v>
      </c>
      <c r="J1258" s="9" t="str">
        <f>VLOOKUP($A1258,referencia!$A$2:$Z$640,23,0)</f>
        <v>Ministerio de Gobierno, Trabajo y Justicia</v>
      </c>
      <c r="K1258" s="9">
        <f>VLOOKUP($A1258,referencia!$A$2:$Z$640,24,0)</f>
        <v>0</v>
      </c>
    </row>
    <row r="1259" spans="1:11" ht="15.75" customHeight="1">
      <c r="A1259" t="s">
        <v>1254</v>
      </c>
      <c r="B1259" s="9">
        <f>VLOOKUP($A1259,referencia!$A$2:$Z$640,7,0)</f>
        <v>13</v>
      </c>
      <c r="C1259" s="9" t="str">
        <f>VLOOKUP($A1259,referencia!$A$2:$Z$640,8,0)</f>
        <v>Mendoza</v>
      </c>
      <c r="D1259" s="9" t="str">
        <f>VLOOKUP($A1259,referencia!$A$2:$Z$640,19,0)</f>
        <v>no</v>
      </c>
      <c r="E1259" s="9" t="str">
        <f>VLOOKUP($A1259,referencia!$A$2:$Z$640,9,0)</f>
        <v>Alfredo Cornejo</v>
      </c>
      <c r="F1259" s="9" t="str">
        <f>VLOOKUP($A1259,referencia!$A$2:$Z$640,12,0)</f>
        <v>Cambia Mendoza</v>
      </c>
      <c r="G1259" s="9" t="str">
        <f>VLOOKUP($A1259,referencia!$A$2:$Z$640,11,0)</f>
        <v>María Paula Allasino</v>
      </c>
      <c r="H1259" s="9" t="str">
        <f>VLOOKUP($A1259,referencia!$A$2:$Z$640,21,0)</f>
        <v>F</v>
      </c>
      <c r="I1259" s="9">
        <f>VLOOKUP($A1259,referencia!$A$2:$Z$640,22,0)</f>
        <v>1</v>
      </c>
      <c r="J1259" s="9" t="str">
        <f>VLOOKUP($A1259,referencia!$A$2:$Z$640,23,0)</f>
        <v>Ministerio de Hacienda y Finanzas</v>
      </c>
      <c r="K1259" s="9">
        <f>VLOOKUP($A1259,referencia!$A$2:$Z$640,24,0)</f>
        <v>0</v>
      </c>
    </row>
    <row r="1260" spans="1:11" ht="15.75" customHeight="1">
      <c r="A1260" t="s">
        <v>2811</v>
      </c>
      <c r="B1260" s="9">
        <f>VLOOKUP($A1260,referencia!$A$2:$Z$640,7,0)</f>
        <v>13</v>
      </c>
      <c r="C1260" s="9" t="str">
        <f>VLOOKUP($A1260,referencia!$A$2:$Z$640,8,0)</f>
        <v>Mendoza</v>
      </c>
      <c r="D1260" s="9">
        <f>VLOOKUP($A1260,referencia!$A$2:$Z$640,19,0)</f>
        <v>2020</v>
      </c>
      <c r="E1260" s="9" t="str">
        <f>VLOOKUP($A1260,referencia!$A$2:$Z$640,9,0)</f>
        <v>Rodolfo Suárez</v>
      </c>
      <c r="F1260" s="9" t="str">
        <f>VLOOKUP($A1260,referencia!$A$2:$Z$640,12,0)</f>
        <v>Cambia Mendoza</v>
      </c>
      <c r="G1260" s="9" t="str">
        <f>VLOOKUP($A1260,referencia!$A$2:$Z$640,11,0)</f>
        <v>José Thomas</v>
      </c>
      <c r="H1260" s="9" t="str">
        <f>VLOOKUP($A1260,referencia!$A$2:$Z$640,21,0)</f>
        <v>M</v>
      </c>
      <c r="I1260" s="9">
        <f>VLOOKUP($A1260,referencia!$A$2:$Z$640,22,0)</f>
        <v>0</v>
      </c>
      <c r="J1260" s="9" t="str">
        <f>VLOOKUP($A1260,referencia!$A$2:$Z$640,23,0)</f>
        <v>Dirección General de Escuelas</v>
      </c>
      <c r="K1260" s="9">
        <f>VLOOKUP($A1260,referencia!$A$2:$Z$640,24,0)</f>
        <v>0</v>
      </c>
    </row>
    <row r="1261" spans="1:11" ht="15.75" customHeight="1">
      <c r="A1261" t="s">
        <v>2812</v>
      </c>
      <c r="B1261" s="9">
        <f>VLOOKUP($A1261,referencia!$A$2:$Z$640,7,0)</f>
        <v>13</v>
      </c>
      <c r="C1261" s="9" t="str">
        <f>VLOOKUP($A1261,referencia!$A$2:$Z$640,8,0)</f>
        <v>Mendoza</v>
      </c>
      <c r="D1261" s="9">
        <f>VLOOKUP($A1261,referencia!$A$2:$Z$640,19,0)</f>
        <v>2020</v>
      </c>
      <c r="E1261" s="9" t="str">
        <f>VLOOKUP($A1261,referencia!$A$2:$Z$640,9,0)</f>
        <v>Rodolfo Suárez</v>
      </c>
      <c r="F1261" s="9" t="str">
        <f>VLOOKUP($A1261,referencia!$A$2:$Z$640,12,0)</f>
        <v>Cambia Mendoza</v>
      </c>
      <c r="G1261" s="9" t="str">
        <f>VLOOKUP($A1261,referencia!$A$2:$Z$640,11,0)</f>
        <v>Víctor Ibañez Rosaz</v>
      </c>
      <c r="H1261" s="9" t="str">
        <f>VLOOKUP($A1261,referencia!$A$2:$Z$640,21,0)</f>
        <v>M</v>
      </c>
      <c r="I1261" s="9">
        <f>VLOOKUP($A1261,referencia!$A$2:$Z$640,22,0)</f>
        <v>0</v>
      </c>
      <c r="J1261" s="9" t="str">
        <f>VLOOKUP($A1261,referencia!$A$2:$Z$640,23,0)</f>
        <v>Ministerio de Gobierno</v>
      </c>
      <c r="K1261" s="9">
        <f>VLOOKUP($A1261,referencia!$A$2:$Z$640,24,0)</f>
        <v>0</v>
      </c>
    </row>
    <row r="1262" spans="1:11" ht="15.75" customHeight="1">
      <c r="A1262" t="s">
        <v>2813</v>
      </c>
      <c r="B1262" s="9">
        <f>VLOOKUP($A1262,referencia!$A$2:$Z$640,7,0)</f>
        <v>13</v>
      </c>
      <c r="C1262" s="9" t="str">
        <f>VLOOKUP($A1262,referencia!$A$2:$Z$640,8,0)</f>
        <v>Mendoza</v>
      </c>
      <c r="D1262" s="9">
        <f>VLOOKUP($A1262,referencia!$A$2:$Z$640,19,0)</f>
        <v>2020</v>
      </c>
      <c r="E1262" s="9" t="str">
        <f>VLOOKUP($A1262,referencia!$A$2:$Z$640,9,0)</f>
        <v>Rodolfo Suárez</v>
      </c>
      <c r="F1262" s="9" t="str">
        <f>VLOOKUP($A1262,referencia!$A$2:$Z$640,12,0)</f>
        <v>Cambia Mendoza</v>
      </c>
      <c r="G1262" s="9" t="str">
        <f>VLOOKUP($A1262,referencia!$A$2:$Z$640,11,0)</f>
        <v>Mariana Juri</v>
      </c>
      <c r="H1262" s="9" t="str">
        <f>VLOOKUP($A1262,referencia!$A$2:$Z$640,21,0)</f>
        <v>F</v>
      </c>
      <c r="I1262" s="9">
        <f>VLOOKUP($A1262,referencia!$A$2:$Z$640,22,0)</f>
        <v>1</v>
      </c>
      <c r="J1262" s="9" t="str">
        <f>VLOOKUP($A1262,referencia!$A$2:$Z$640,23,0)</f>
        <v>Ministerio de Turismo y Cultura</v>
      </c>
      <c r="K1262" s="9">
        <f>VLOOKUP($A1262,referencia!$A$2:$Z$640,24,0)</f>
        <v>0</v>
      </c>
    </row>
    <row r="1263" spans="1:11" ht="15.75" customHeight="1">
      <c r="A1263" t="s">
        <v>2814</v>
      </c>
      <c r="B1263" s="9">
        <f>VLOOKUP($A1263,referencia!$A$2:$Z$640,7,0)</f>
        <v>13</v>
      </c>
      <c r="C1263" s="9" t="str">
        <f>VLOOKUP($A1263,referencia!$A$2:$Z$640,8,0)</f>
        <v>Mendoza</v>
      </c>
      <c r="D1263" s="9">
        <f>VLOOKUP($A1263,referencia!$A$2:$Z$640,19,0)</f>
        <v>2020</v>
      </c>
      <c r="E1263" s="9" t="str">
        <f>VLOOKUP($A1263,referencia!$A$2:$Z$640,9,0)</f>
        <v>Rodolfo Suárez</v>
      </c>
      <c r="F1263" s="9" t="str">
        <f>VLOOKUP($A1263,referencia!$A$2:$Z$640,12,0)</f>
        <v>Cambia Mendoza</v>
      </c>
      <c r="G1263" s="9" t="str">
        <f>VLOOKUP($A1263,referencia!$A$2:$Z$640,11,0)</f>
        <v>Ana María Nadal</v>
      </c>
      <c r="H1263" s="9" t="str">
        <f>VLOOKUP($A1263,referencia!$A$2:$Z$640,21,0)</f>
        <v>F</v>
      </c>
      <c r="I1263" s="9">
        <f>VLOOKUP($A1263,referencia!$A$2:$Z$640,22,0)</f>
        <v>1</v>
      </c>
      <c r="J1263" s="9" t="str">
        <f>VLOOKUP($A1263,referencia!$A$2:$Z$640,23,0)</f>
        <v>Ministerio de Salud, Desarrollo Social y Deportes</v>
      </c>
      <c r="K1263" s="9">
        <f>VLOOKUP($A1263,referencia!$A$2:$Z$640,24,0)</f>
        <v>0</v>
      </c>
    </row>
    <row r="1264" spans="1:11" ht="15.75" customHeight="1">
      <c r="A1264" t="s">
        <v>2815</v>
      </c>
      <c r="B1264" s="9">
        <f>VLOOKUP($A1264,referencia!$A$2:$Z$640,7,0)</f>
        <v>13</v>
      </c>
      <c r="C1264" s="9" t="str">
        <f>VLOOKUP($A1264,referencia!$A$2:$Z$640,8,0)</f>
        <v>Mendoza</v>
      </c>
      <c r="D1264" s="9">
        <f>VLOOKUP($A1264,referencia!$A$2:$Z$640,19,0)</f>
        <v>2020</v>
      </c>
      <c r="E1264" s="9" t="str">
        <f>VLOOKUP($A1264,referencia!$A$2:$Z$640,9,0)</f>
        <v>Rodolfo Suárez</v>
      </c>
      <c r="F1264" s="9" t="str">
        <f>VLOOKUP($A1264,referencia!$A$2:$Z$640,12,0)</f>
        <v>Cambia Mendoza</v>
      </c>
      <c r="G1264" s="9" t="str">
        <f>VLOOKUP($A1264,referencia!$A$2:$Z$640,11,0)</f>
        <v>Enrique Vaquié</v>
      </c>
      <c r="H1264" s="9" t="str">
        <f>VLOOKUP($A1264,referencia!$A$2:$Z$640,21,0)</f>
        <v>M</v>
      </c>
      <c r="I1264" s="9">
        <f>VLOOKUP($A1264,referencia!$A$2:$Z$640,22,0)</f>
        <v>0</v>
      </c>
      <c r="J1264" s="9" t="str">
        <f>VLOOKUP($A1264,referencia!$A$2:$Z$640,23,0)</f>
        <v>Ministerio de Economía y Energía</v>
      </c>
      <c r="K1264" s="9">
        <f>VLOOKUP($A1264,referencia!$A$2:$Z$640,24,0)</f>
        <v>0</v>
      </c>
    </row>
    <row r="1265" spans="1:11" ht="15.75" customHeight="1">
      <c r="A1265" t="s">
        <v>2816</v>
      </c>
      <c r="B1265" s="9">
        <f>VLOOKUP($A1265,referencia!$A$2:$Z$640,7,0)</f>
        <v>13</v>
      </c>
      <c r="C1265" s="9" t="str">
        <f>VLOOKUP($A1265,referencia!$A$2:$Z$640,8,0)</f>
        <v>Mendoza</v>
      </c>
      <c r="D1265" s="9">
        <f>VLOOKUP($A1265,referencia!$A$2:$Z$640,19,0)</f>
        <v>2020</v>
      </c>
      <c r="E1265" s="9" t="str">
        <f>VLOOKUP($A1265,referencia!$A$2:$Z$640,9,0)</f>
        <v>Rodolfo Suárez</v>
      </c>
      <c r="F1265" s="9" t="str">
        <f>VLOOKUP($A1265,referencia!$A$2:$Z$640,12,0)</f>
        <v>Cambia Mendoza</v>
      </c>
      <c r="G1265" s="9" t="str">
        <f>VLOOKUP($A1265,referencia!$A$2:$Z$640,11,0)</f>
        <v>Mario Isgro</v>
      </c>
      <c r="H1265" s="9" t="str">
        <f>VLOOKUP($A1265,referencia!$A$2:$Z$640,21,0)</f>
        <v>M</v>
      </c>
      <c r="I1265" s="9">
        <f>VLOOKUP($A1265,referencia!$A$2:$Z$640,22,0)</f>
        <v>0</v>
      </c>
      <c r="J1265" s="9" t="str">
        <f>VLOOKUP($A1265,referencia!$A$2:$Z$640,23,0)</f>
        <v>Ministerio de Planificación e Infraestructura Pública</v>
      </c>
      <c r="K1265" s="9">
        <f>VLOOKUP($A1265,referencia!$A$2:$Z$640,24,0)</f>
        <v>0</v>
      </c>
    </row>
    <row r="1266" spans="1:11" ht="15.75" customHeight="1">
      <c r="A1266" t="s">
        <v>2817</v>
      </c>
      <c r="B1266" s="9">
        <f>VLOOKUP($A1266,referencia!$A$2:$Z$640,7,0)</f>
        <v>13</v>
      </c>
      <c r="C1266" s="9" t="str">
        <f>VLOOKUP($A1266,referencia!$A$2:$Z$640,8,0)</f>
        <v>Mendoza</v>
      </c>
      <c r="D1266" s="9">
        <f>VLOOKUP($A1266,referencia!$A$2:$Z$640,19,0)</f>
        <v>2020</v>
      </c>
      <c r="E1266" s="9" t="str">
        <f>VLOOKUP($A1266,referencia!$A$2:$Z$640,9,0)</f>
        <v>Rodolfo Suárez</v>
      </c>
      <c r="F1266" s="9" t="str">
        <f>VLOOKUP($A1266,referencia!$A$2:$Z$640,12,0)</f>
        <v>Cambia Mendoza</v>
      </c>
      <c r="G1266" s="9" t="str">
        <f>VLOOKUP($A1266,referencia!$A$2:$Z$640,11,0)</f>
        <v>Lisandro Nieri</v>
      </c>
      <c r="H1266" s="9" t="str">
        <f>VLOOKUP($A1266,referencia!$A$2:$Z$640,21,0)</f>
        <v>M</v>
      </c>
      <c r="I1266" s="9">
        <f>VLOOKUP($A1266,referencia!$A$2:$Z$640,22,0)</f>
        <v>0</v>
      </c>
      <c r="J1266" s="9" t="str">
        <f>VLOOKUP($A1266,referencia!$A$2:$Z$640,23,0)</f>
        <v>Ministerio de Hacienda y Finanzas</v>
      </c>
      <c r="K1266" s="9">
        <f>VLOOKUP($A1266,referencia!$A$2:$Z$640,24,0)</f>
        <v>0</v>
      </c>
    </row>
    <row r="1267" spans="1:11" ht="15.75" customHeight="1">
      <c r="A1267" t="s">
        <v>2818</v>
      </c>
      <c r="B1267" s="9">
        <f>VLOOKUP($A1267,referencia!$A$2:$Z$640,7,0)</f>
        <v>13</v>
      </c>
      <c r="C1267" s="9" t="str">
        <f>VLOOKUP($A1267,referencia!$A$2:$Z$640,8,0)</f>
        <v>Mendoza</v>
      </c>
      <c r="D1267" s="9">
        <f>VLOOKUP($A1267,referencia!$A$2:$Z$640,19,0)</f>
        <v>2020</v>
      </c>
      <c r="E1267" s="9" t="str">
        <f>VLOOKUP($A1267,referencia!$A$2:$Z$640,9,0)</f>
        <v>Rodolfo Suárez</v>
      </c>
      <c r="F1267" s="9" t="str">
        <f>VLOOKUP($A1267,referencia!$A$2:$Z$640,12,0)</f>
        <v>Cambia Mendoza</v>
      </c>
      <c r="G1267" s="9" t="str">
        <f>VLOOKUP($A1267,referencia!$A$2:$Z$640,11,0)</f>
        <v>Raúl Levrino</v>
      </c>
      <c r="H1267" s="9" t="str">
        <f>VLOOKUP($A1267,referencia!$A$2:$Z$640,21,0)</f>
        <v>M</v>
      </c>
      <c r="I1267" s="9">
        <f>VLOOKUP($A1267,referencia!$A$2:$Z$640,22,0)</f>
        <v>0</v>
      </c>
      <c r="J1267" s="9" t="str">
        <f>VLOOKUP($A1267,referencia!$A$2:$Z$640,23,0)</f>
        <v>Ministerio de Seguridad</v>
      </c>
      <c r="K1267" s="9">
        <f>VLOOKUP($A1267,referencia!$A$2:$Z$640,24,0)</f>
        <v>0</v>
      </c>
    </row>
    <row r="1268" spans="1:11" ht="15.75" customHeight="1">
      <c r="A1268" t="s">
        <v>1262</v>
      </c>
      <c r="B1268" s="9">
        <f>VLOOKUP($A1268,referencia!$F$2:$Z$640,2,0)</f>
        <v>14</v>
      </c>
      <c r="C1268" s="9" t="str">
        <f>VLOOKUP($A1268,referencia!$F$2:$Z$640,3,0)</f>
        <v>Misiones</v>
      </c>
      <c r="D1268" s="9">
        <f>VLOOKUP($A1268,referencia!$F$2:$Z$640,9,0)</f>
        <v>2015</v>
      </c>
      <c r="E1268" s="9" t="str">
        <f>VLOOKUP($A1268,referencia!$F$2:$Z$640,4,0)</f>
        <v>Hugo Passalacqua</v>
      </c>
      <c r="F1268" s="9" t="str">
        <f>VLOOKUP($A1268,referencia!$F$2:$Z$640,7,0)</f>
        <v>Frente Renovador de la Concordia</v>
      </c>
      <c r="G1268" s="9" t="str">
        <f>VLOOKUP($A1268,referencia!$F$2:$Z$640,6,0)</f>
        <v>Adolfo Pischik</v>
      </c>
      <c r="H1268" s="9" t="str">
        <f>VLOOKUP($A1268,referencia!$F$2:$Z$640,16,0)</f>
        <v>M</v>
      </c>
      <c r="I1268" s="9">
        <f>VLOOKUP($A1268,referencia!$F$2:$Z$640,17,0)</f>
        <v>0</v>
      </c>
      <c r="J1268" s="9" t="str">
        <f>VLOOKUP($A1268,referencia!$F$2:$Z$640,18,0)</f>
        <v>Secretaría General de Gabinete</v>
      </c>
      <c r="K1268" s="9">
        <f>VLOOKUP($A1268,referencia!$F$2:$Z$640,19,0)</f>
        <v>0</v>
      </c>
    </row>
    <row r="1269" spans="1:11" ht="15.75" customHeight="1">
      <c r="A1269" t="s">
        <v>1264</v>
      </c>
      <c r="B1269" s="9">
        <f>VLOOKUP($A1269,referencia!$F$2:$Z$640,2,0)</f>
        <v>14</v>
      </c>
      <c r="C1269" s="9" t="str">
        <f>VLOOKUP($A1269,referencia!$F$2:$Z$640,3,0)</f>
        <v>Misiones</v>
      </c>
      <c r="D1269" s="9">
        <f>VLOOKUP($A1269,referencia!$F$2:$Z$640,9,0)</f>
        <v>2015</v>
      </c>
      <c r="E1269" s="9" t="str">
        <f>VLOOKUP($A1269,referencia!$F$2:$Z$640,4,0)</f>
        <v>Hugo Passalacqua</v>
      </c>
      <c r="F1269" s="9" t="str">
        <f>VLOOKUP($A1269,referencia!$F$2:$Z$640,7,0)</f>
        <v>Frente Renovador de la Concordia</v>
      </c>
      <c r="G1269" s="9" t="str">
        <f>VLOOKUP($A1269,referencia!$F$2:$Z$640,6,0)</f>
        <v>Adolfo Safrán</v>
      </c>
      <c r="H1269" s="9" t="str">
        <f>VLOOKUP($A1269,referencia!$F$2:$Z$640,16,0)</f>
        <v>M</v>
      </c>
      <c r="I1269" s="9">
        <f>VLOOKUP($A1269,referencia!$F$2:$Z$640,17,0)</f>
        <v>0</v>
      </c>
      <c r="J1269" s="9" t="str">
        <f>VLOOKUP($A1269,referencia!$F$2:$Z$640,18,0)</f>
        <v>Ministerio de Hacienda</v>
      </c>
      <c r="K1269" s="9">
        <f>VLOOKUP($A1269,referencia!$F$2:$Z$640,19,0)</f>
        <v>0</v>
      </c>
    </row>
    <row r="1270" spans="1:11" ht="15.75" customHeight="1">
      <c r="A1270" t="s">
        <v>1266</v>
      </c>
      <c r="B1270" s="9">
        <f>VLOOKUP($A1270,referencia!$F$2:$Z$640,2,0)</f>
        <v>14</v>
      </c>
      <c r="C1270" s="9" t="str">
        <f>VLOOKUP($A1270,referencia!$F$2:$Z$640,3,0)</f>
        <v>Misiones</v>
      </c>
      <c r="D1270" s="9">
        <f>VLOOKUP($A1270,referencia!$F$2:$Z$640,9,0)</f>
        <v>2015</v>
      </c>
      <c r="E1270" s="9" t="str">
        <f>VLOOKUP($A1270,referencia!$F$2:$Z$640,4,0)</f>
        <v>Hugo Passalacqua</v>
      </c>
      <c r="F1270" s="9" t="str">
        <f>VLOOKUP($A1270,referencia!$F$2:$Z$640,7,0)</f>
        <v>Frente Renovador de la Concordia</v>
      </c>
      <c r="G1270" s="9" t="str">
        <f>VLOOKUP($A1270,referencia!$F$2:$Z$640,6,0)</f>
        <v>Élida Vigo</v>
      </c>
      <c r="H1270" s="9" t="str">
        <f>VLOOKUP($A1270,referencia!$F$2:$Z$640,16,0)</f>
        <v>F</v>
      </c>
      <c r="I1270" s="9">
        <f>VLOOKUP($A1270,referencia!$F$2:$Z$640,17,0)</f>
        <v>1</v>
      </c>
      <c r="J1270" s="9" t="str">
        <f>VLOOKUP($A1270,referencia!$F$2:$Z$640,18,0)</f>
        <v>Ministerio de Acción Cooperativa</v>
      </c>
      <c r="K1270" s="9">
        <f>VLOOKUP($A1270,referencia!$F$2:$Z$640,19,0)</f>
        <v>0</v>
      </c>
    </row>
    <row r="1271" spans="1:11" ht="15.75" customHeight="1">
      <c r="A1271" t="s">
        <v>1267</v>
      </c>
      <c r="B1271" s="9">
        <f>VLOOKUP($A1271,referencia!$F$2:$Z$640,2,0)</f>
        <v>14</v>
      </c>
      <c r="C1271" s="9" t="str">
        <f>VLOOKUP($A1271,referencia!$F$2:$Z$640,3,0)</f>
        <v>Misiones</v>
      </c>
      <c r="D1271" s="9">
        <f>VLOOKUP($A1271,referencia!$F$2:$Z$640,9,0)</f>
        <v>2015</v>
      </c>
      <c r="E1271" s="9" t="str">
        <f>VLOOKUP($A1271,referencia!$F$2:$Z$640,4,0)</f>
        <v>Hugo Passalacqua</v>
      </c>
      <c r="F1271" s="9" t="str">
        <f>VLOOKUP($A1271,referencia!$F$2:$Z$640,7,0)</f>
        <v>Frente Renovador de la Concordia</v>
      </c>
      <c r="G1271" s="9" t="str">
        <f>VLOOKUP($A1271,referencia!$F$2:$Z$640,6,0)</f>
        <v>Ivonne Stella Maris Aquino</v>
      </c>
      <c r="H1271" s="9" t="str">
        <f>VLOOKUP($A1271,referencia!$F$2:$Z$640,16,0)</f>
        <v>F</v>
      </c>
      <c r="I1271" s="9">
        <f>VLOOKUP($A1271,referencia!$F$2:$Z$640,17,0)</f>
        <v>1</v>
      </c>
      <c r="J1271" s="9" t="str">
        <f>VLOOKUP($A1271,referencia!$F$2:$Z$640,18,0)</f>
        <v>Ministerio de Educación</v>
      </c>
      <c r="K1271" s="9">
        <f>VLOOKUP($A1271,referencia!$F$2:$Z$640,19,0)</f>
        <v>0</v>
      </c>
    </row>
    <row r="1272" spans="1:11" ht="15.75" customHeight="1">
      <c r="A1272" t="s">
        <v>1268</v>
      </c>
      <c r="B1272" s="9">
        <f>VLOOKUP($A1272,referencia!$F$2:$Z$640,2,0)</f>
        <v>14</v>
      </c>
      <c r="C1272" s="9" t="str">
        <f>VLOOKUP($A1272,referencia!$F$2:$Z$640,3,0)</f>
        <v>Misiones</v>
      </c>
      <c r="D1272" s="9">
        <f>VLOOKUP($A1272,referencia!$F$2:$Z$640,9,0)</f>
        <v>2015</v>
      </c>
      <c r="E1272" s="9" t="str">
        <f>VLOOKUP($A1272,referencia!$F$2:$Z$640,4,0)</f>
        <v>Hugo Passalacqua</v>
      </c>
      <c r="F1272" s="9" t="str">
        <f>VLOOKUP($A1272,referencia!$F$2:$Z$640,7,0)</f>
        <v>Frente Renovador de la Concordia</v>
      </c>
      <c r="G1272" s="9" t="str">
        <f>VLOOKUP($A1272,referencia!$F$2:$Z$640,6,0)</f>
        <v>José Luis Garay</v>
      </c>
      <c r="H1272" s="9" t="str">
        <f>VLOOKUP($A1272,referencia!$F$2:$Z$640,16,0)</f>
        <v>M</v>
      </c>
      <c r="I1272" s="9">
        <f>VLOOKUP($A1272,referencia!$F$2:$Z$640,17,0)</f>
        <v>0</v>
      </c>
      <c r="J1272" s="9" t="str">
        <f>VLOOKUP($A1272,referencia!$F$2:$Z$640,18,0)</f>
        <v>Ministerio del Agro y la Producción</v>
      </c>
      <c r="K1272" s="9">
        <f>VLOOKUP($A1272,referencia!$F$2:$Z$640,19,0)</f>
        <v>0</v>
      </c>
    </row>
    <row r="1273" spans="1:11" ht="15.75" customHeight="1">
      <c r="A1273" t="s">
        <v>1273</v>
      </c>
      <c r="B1273" s="9">
        <f>VLOOKUP($A1273,referencia!$F$2:$Z$640,2,0)</f>
        <v>14</v>
      </c>
      <c r="C1273" s="9" t="str">
        <f>VLOOKUP($A1273,referencia!$F$2:$Z$640,3,0)</f>
        <v>Misiones</v>
      </c>
      <c r="D1273" s="9">
        <f>VLOOKUP($A1273,referencia!$F$2:$Z$640,9,0)</f>
        <v>2015</v>
      </c>
      <c r="E1273" s="9" t="str">
        <f>VLOOKUP($A1273,referencia!$F$2:$Z$640,4,0)</f>
        <v>Hugo Passalacqua</v>
      </c>
      <c r="F1273" s="9" t="str">
        <f>VLOOKUP($A1273,referencia!$F$2:$Z$640,7,0)</f>
        <v>Frente Renovador de la Concordia</v>
      </c>
      <c r="G1273" s="9" t="str">
        <f>VLOOKUP($A1273,referencia!$F$2:$Z$640,6,0)</f>
        <v>José María Arrúa</v>
      </c>
      <c r="H1273" s="9" t="str">
        <f>VLOOKUP($A1273,referencia!$F$2:$Z$640,16,0)</f>
        <v>M</v>
      </c>
      <c r="I1273" s="9">
        <f>VLOOKUP($A1273,referencia!$F$2:$Z$640,17,0)</f>
        <v>0</v>
      </c>
      <c r="J1273" s="9" t="str">
        <f>VLOOKUP($A1273,referencia!$F$2:$Z$640,18,0)</f>
        <v>Ministerio de Turismo</v>
      </c>
      <c r="K1273" s="9">
        <f>VLOOKUP($A1273,referencia!$F$2:$Z$640,19,0)</f>
        <v>0</v>
      </c>
    </row>
    <row r="1274" spans="1:11" ht="15.75" customHeight="1">
      <c r="A1274" t="s">
        <v>1272</v>
      </c>
      <c r="B1274" s="9">
        <f>VLOOKUP($A1274,referencia!$F$2:$Z$640,2,0)</f>
        <v>14</v>
      </c>
      <c r="C1274" s="9" t="str">
        <f>VLOOKUP($A1274,referencia!$F$2:$Z$640,3,0)</f>
        <v>Misiones</v>
      </c>
      <c r="D1274" s="9">
        <f>VLOOKUP($A1274,referencia!$F$2:$Z$640,9,0)</f>
        <v>2015</v>
      </c>
      <c r="E1274" s="9" t="str">
        <f>VLOOKUP($A1274,referencia!$F$2:$Z$640,4,0)</f>
        <v>Hugo Passalacqua</v>
      </c>
      <c r="F1274" s="9" t="str">
        <f>VLOOKUP($A1274,referencia!$F$2:$Z$640,7,0)</f>
        <v>Frente Renovador de la Concordia</v>
      </c>
      <c r="G1274" s="9" t="str">
        <f>VLOOKUP($A1274,referencia!$F$2:$Z$640,6,0)</f>
        <v>Juan Carlos Agulla</v>
      </c>
      <c r="H1274" s="9" t="str">
        <f>VLOOKUP($A1274,referencia!$F$2:$Z$640,16,0)</f>
        <v>M</v>
      </c>
      <c r="I1274" s="9">
        <f>VLOOKUP($A1274,referencia!$F$2:$Z$640,17,0)</f>
        <v>0</v>
      </c>
      <c r="J1274" s="9" t="str">
        <f>VLOOKUP($A1274,referencia!$F$2:$Z$640,18,0)</f>
        <v>Ministerio de Trabajo y Empleo</v>
      </c>
      <c r="K1274" s="9">
        <f>VLOOKUP($A1274,referencia!$F$2:$Z$640,19,0)</f>
        <v>0</v>
      </c>
    </row>
    <row r="1275" spans="1:11" ht="15.75" customHeight="1">
      <c r="A1275" t="s">
        <v>1271</v>
      </c>
      <c r="B1275" s="9">
        <f>VLOOKUP($A1275,referencia!$F$2:$Z$640,2,0)</f>
        <v>14</v>
      </c>
      <c r="C1275" s="9" t="str">
        <f>VLOOKUP($A1275,referencia!$F$2:$Z$640,3,0)</f>
        <v>Misiones</v>
      </c>
      <c r="D1275" s="9">
        <f>VLOOKUP($A1275,referencia!$F$2:$Z$640,9,0)</f>
        <v>2015</v>
      </c>
      <c r="E1275" s="9" t="str">
        <f>VLOOKUP($A1275,referencia!$F$2:$Z$640,4,0)</f>
        <v>Hugo Passalacqua</v>
      </c>
      <c r="F1275" s="9" t="str">
        <f>VLOOKUP($A1275,referencia!$F$2:$Z$640,7,0)</f>
        <v>Frente Renovador de la Concordia</v>
      </c>
      <c r="G1275" s="9" t="str">
        <f>VLOOKUP($A1275,referencia!$F$2:$Z$640,6,0)</f>
        <v>Lilian Marchesini</v>
      </c>
      <c r="H1275" s="9" t="str">
        <f>VLOOKUP($A1275,referencia!$F$2:$Z$640,16,0)</f>
        <v>F</v>
      </c>
      <c r="I1275" s="9">
        <f>VLOOKUP($A1275,referencia!$F$2:$Z$640,17,0)</f>
        <v>1</v>
      </c>
      <c r="J1275" s="9" t="str">
        <f>VLOOKUP($A1275,referencia!$F$2:$Z$640,18,0)</f>
        <v>Ministerio de Derechos Humanos</v>
      </c>
      <c r="K1275" s="9">
        <f>VLOOKUP($A1275,referencia!$F$2:$Z$640,19,0)</f>
        <v>0</v>
      </c>
    </row>
    <row r="1276" spans="1:11" ht="15.75" customHeight="1">
      <c r="A1276" t="s">
        <v>1270</v>
      </c>
      <c r="B1276" s="9">
        <f>VLOOKUP($A1276,referencia!$F$2:$Z$640,2,0)</f>
        <v>14</v>
      </c>
      <c r="C1276" s="9" t="str">
        <f>VLOOKUP($A1276,referencia!$F$2:$Z$640,3,0)</f>
        <v>Misiones</v>
      </c>
      <c r="D1276" s="9">
        <f>VLOOKUP($A1276,referencia!$F$2:$Z$640,9,0)</f>
        <v>2015</v>
      </c>
      <c r="E1276" s="9" t="str">
        <f>VLOOKUP($A1276,referencia!$F$2:$Z$640,4,0)</f>
        <v>Hugo Passalacqua</v>
      </c>
      <c r="F1276" s="9" t="str">
        <f>VLOOKUP($A1276,referencia!$F$2:$Z$640,7,0)</f>
        <v>Frente Renovador de la Concordia</v>
      </c>
      <c r="G1276" s="9" t="str">
        <f>VLOOKUP($A1276,referencia!$F$2:$Z$640,6,0)</f>
        <v>Lisandro Benmaor</v>
      </c>
      <c r="H1276" s="9" t="str">
        <f>VLOOKUP($A1276,referencia!$F$2:$Z$640,16,0)</f>
        <v>M</v>
      </c>
      <c r="I1276" s="9">
        <f>VLOOKUP($A1276,referencia!$F$2:$Z$640,17,0)</f>
        <v>0</v>
      </c>
      <c r="J1276" s="9" t="str">
        <f>VLOOKUP($A1276,referencia!$F$2:$Z$640,18,0)</f>
        <v>Ministerio de Desarrollo Social</v>
      </c>
      <c r="K1276" s="9">
        <f>VLOOKUP($A1276,referencia!$F$2:$Z$640,19,0)</f>
        <v>0</v>
      </c>
    </row>
    <row r="1277" spans="1:11" ht="15.75" customHeight="1">
      <c r="A1277" t="s">
        <v>1275</v>
      </c>
      <c r="B1277" s="9">
        <f>VLOOKUP($A1277,referencia!$F$2:$Z$640,2,0)</f>
        <v>14</v>
      </c>
      <c r="C1277" s="9" t="str">
        <f>VLOOKUP($A1277,referencia!$F$2:$Z$640,3,0)</f>
        <v>Misiones</v>
      </c>
      <c r="D1277" s="9">
        <f>VLOOKUP($A1277,referencia!$F$2:$Z$640,9,0)</f>
        <v>2015</v>
      </c>
      <c r="E1277" s="9" t="str">
        <f>VLOOKUP($A1277,referencia!$F$2:$Z$640,4,0)</f>
        <v>Hugo Passalacqua</v>
      </c>
      <c r="F1277" s="9" t="str">
        <f>VLOOKUP($A1277,referencia!$F$2:$Z$640,7,0)</f>
        <v>Frente Renovador de la Concordia</v>
      </c>
      <c r="G1277" s="9" t="str">
        <f>VLOOKUP($A1277,referencia!$F$2:$Z$640,6,0)</f>
        <v>Luis Lichowski</v>
      </c>
      <c r="H1277" s="9" t="str">
        <f>VLOOKUP($A1277,referencia!$F$2:$Z$640,16,0)</f>
        <v>M</v>
      </c>
      <c r="I1277" s="9">
        <f>VLOOKUP($A1277,referencia!$F$2:$Z$640,17,0)</f>
        <v>0</v>
      </c>
      <c r="J1277" s="9" t="str">
        <f>VLOOKUP($A1277,referencia!$F$2:$Z$640,18,0)</f>
        <v>Ministerio de Industria</v>
      </c>
      <c r="K1277" s="9">
        <f>VLOOKUP($A1277,referencia!$F$2:$Z$640,19,0)</f>
        <v>0</v>
      </c>
    </row>
    <row r="1278" spans="1:11" ht="15.75" customHeight="1">
      <c r="A1278" t="s">
        <v>1263</v>
      </c>
      <c r="B1278" s="9">
        <f>VLOOKUP($A1278,referencia!$F$2:$Z$640,2,0)</f>
        <v>14</v>
      </c>
      <c r="C1278" s="9" t="str">
        <f>VLOOKUP($A1278,referencia!$F$2:$Z$640,3,0)</f>
        <v>Misiones</v>
      </c>
      <c r="D1278" s="9">
        <f>VLOOKUP($A1278,referencia!$F$2:$Z$640,9,0)</f>
        <v>2015</v>
      </c>
      <c r="E1278" s="9" t="str">
        <f>VLOOKUP($A1278,referencia!$F$2:$Z$640,4,0)</f>
        <v>Hugo Passalacqua</v>
      </c>
      <c r="F1278" s="9" t="str">
        <f>VLOOKUP($A1278,referencia!$F$2:$Z$640,7,0)</f>
        <v>Frente Renovador de la Concordia</v>
      </c>
      <c r="G1278" s="9" t="str">
        <f>VLOOKUP($A1278,referencia!$F$2:$Z$640,6,0)</f>
        <v>Marcelo Gabriel Pérez</v>
      </c>
      <c r="H1278" s="9" t="str">
        <f>VLOOKUP($A1278,referencia!$F$2:$Z$640,16,0)</f>
        <v>M</v>
      </c>
      <c r="I1278" s="9">
        <f>VLOOKUP($A1278,referencia!$F$2:$Z$640,17,0)</f>
        <v>0</v>
      </c>
      <c r="J1278" s="9" t="str">
        <f>VLOOKUP($A1278,referencia!$F$2:$Z$640,18,0)</f>
        <v>Ministerio de Gobierno</v>
      </c>
      <c r="K1278" s="9">
        <f>VLOOKUP($A1278,referencia!$F$2:$Z$640,19,0)</f>
        <v>0</v>
      </c>
    </row>
    <row r="1279" spans="1:11" ht="15.75" customHeight="1">
      <c r="A1279" t="s">
        <v>1274</v>
      </c>
      <c r="B1279" s="9">
        <f>VLOOKUP($A1279,referencia!$F$2:$Z$640,2,0)</f>
        <v>14</v>
      </c>
      <c r="C1279" s="9" t="str">
        <f>VLOOKUP($A1279,referencia!$F$2:$Z$640,3,0)</f>
        <v>Misiones</v>
      </c>
      <c r="D1279" s="9">
        <f>VLOOKUP($A1279,referencia!$F$2:$Z$640,9,0)</f>
        <v>2015</v>
      </c>
      <c r="E1279" s="9" t="str">
        <f>VLOOKUP($A1279,referencia!$F$2:$Z$640,4,0)</f>
        <v>Hugo Passalacqua</v>
      </c>
      <c r="F1279" s="9" t="str">
        <f>VLOOKUP($A1279,referencia!$F$2:$Z$640,7,0)</f>
        <v>Frente Renovador de la Concordia</v>
      </c>
      <c r="G1279" s="9" t="str">
        <f>VLOOKUP($A1279,referencia!$F$2:$Z$640,6,0)</f>
        <v>Rafael Morgenstern</v>
      </c>
      <c r="H1279" s="9" t="str">
        <f>VLOOKUP($A1279,referencia!$F$2:$Z$640,16,0)</f>
        <v>M</v>
      </c>
      <c r="I1279" s="9">
        <f>VLOOKUP($A1279,referencia!$F$2:$Z$640,17,0)</f>
        <v>0</v>
      </c>
      <c r="J1279" s="9" t="str">
        <f>VLOOKUP($A1279,referencia!$F$2:$Z$640,18,0)</f>
        <v>Ministerio de Deportes</v>
      </c>
      <c r="K1279" s="9">
        <f>VLOOKUP($A1279,referencia!$F$2:$Z$640,19,0)</f>
        <v>0</v>
      </c>
    </row>
    <row r="1280" spans="1:11" ht="15.75" customHeight="1">
      <c r="A1280" t="s">
        <v>1265</v>
      </c>
      <c r="B1280" s="9">
        <f>VLOOKUP($A1280,referencia!$F$2:$Z$640,2,0)</f>
        <v>14</v>
      </c>
      <c r="C1280" s="9" t="str">
        <f>VLOOKUP($A1280,referencia!$F$2:$Z$640,3,0)</f>
        <v>Misiones</v>
      </c>
      <c r="D1280" s="9">
        <f>VLOOKUP($A1280,referencia!$F$2:$Z$640,9,0)</f>
        <v>2015</v>
      </c>
      <c r="E1280" s="9" t="str">
        <f>VLOOKUP($A1280,referencia!$F$2:$Z$640,4,0)</f>
        <v>Hugo Passalacqua</v>
      </c>
      <c r="F1280" s="9" t="str">
        <f>VLOOKUP($A1280,referencia!$F$2:$Z$640,7,0)</f>
        <v>Frente Renovador de la Concordia</v>
      </c>
      <c r="G1280" s="9" t="str">
        <f>VLOOKUP($A1280,referencia!$F$2:$Z$640,6,0)</f>
        <v>Verónica Derna</v>
      </c>
      <c r="H1280" s="9" t="str">
        <f>VLOOKUP($A1280,referencia!$F$2:$Z$640,16,0)</f>
        <v>F</v>
      </c>
      <c r="I1280" s="9">
        <f>VLOOKUP($A1280,referencia!$F$2:$Z$640,17,0)</f>
        <v>1</v>
      </c>
      <c r="J1280" s="9" t="str">
        <f>VLOOKUP($A1280,referencia!$F$2:$Z$640,18,0)</f>
        <v>Ministerio de Ecología</v>
      </c>
      <c r="K1280" s="9">
        <f>VLOOKUP($A1280,referencia!$F$2:$Z$640,19,0)</f>
        <v>1</v>
      </c>
    </row>
    <row r="1281" spans="1:11" ht="15.75" customHeight="1">
      <c r="A1281" t="s">
        <v>1269</v>
      </c>
      <c r="B1281" s="9">
        <f>VLOOKUP($A1281,referencia!$F$2:$Z$640,2,0)</f>
        <v>14</v>
      </c>
      <c r="C1281" s="9" t="str">
        <f>VLOOKUP($A1281,referencia!$F$2:$Z$640,3,0)</f>
        <v>Misiones</v>
      </c>
      <c r="D1281" s="9">
        <f>VLOOKUP($A1281,referencia!$F$2:$Z$640,9,0)</f>
        <v>2015</v>
      </c>
      <c r="E1281" s="9" t="str">
        <f>VLOOKUP($A1281,referencia!$F$2:$Z$640,4,0)</f>
        <v>Hugo Passalacqua</v>
      </c>
      <c r="F1281" s="9" t="str">
        <f>VLOOKUP($A1281,referencia!$F$2:$Z$640,7,0)</f>
        <v>Frente Renovador de la Concordia</v>
      </c>
      <c r="G1281" s="9" t="str">
        <f>VLOOKUP($A1281,referencia!$F$2:$Z$640,6,0)</f>
        <v>Walter Villalba</v>
      </c>
      <c r="H1281" s="9" t="str">
        <f>VLOOKUP($A1281,referencia!$F$2:$Z$640,16,0)</f>
        <v>M</v>
      </c>
      <c r="I1281" s="9">
        <f>VLOOKUP($A1281,referencia!$F$2:$Z$640,17,0)</f>
        <v>0</v>
      </c>
      <c r="J1281" s="9" t="str">
        <f>VLOOKUP($A1281,referencia!$F$2:$Z$640,18,0)</f>
        <v>Ministerio de Salud Pública</v>
      </c>
      <c r="K1281" s="9">
        <f>VLOOKUP($A1281,referencia!$F$2:$Z$640,19,0)</f>
        <v>0</v>
      </c>
    </row>
    <row r="1282" spans="1:11" ht="15.75" customHeight="1">
      <c r="A1282" t="s">
        <v>1671</v>
      </c>
      <c r="B1282" s="9">
        <f>VLOOKUP($A1282,referencia!$E$2:$Z$640,3,0)</f>
        <v>14</v>
      </c>
      <c r="C1282" s="9" t="str">
        <f>VLOOKUP($A1282,referencia!$E$2:$Z$640,4,0)</f>
        <v>Misiones</v>
      </c>
      <c r="D1282" s="9">
        <f>VLOOKUP($A1282,referencia!$E$2:$Z$640,11,0)</f>
        <v>2016</v>
      </c>
      <c r="E1282" s="9" t="str">
        <f>VLOOKUP($A1282,referencia!$E$2:$Z$640,5,0)</f>
        <v>Hugo Passalacqua</v>
      </c>
      <c r="F1282" s="9" t="str">
        <f>VLOOKUP($A1282,referencia!$E$2:$Z$640,8,0)</f>
        <v>Frente Renovador de la Concordia</v>
      </c>
      <c r="G1282" s="9" t="str">
        <f>VLOOKUP($A1282,referencia!$E$2:$Z$640,7,0)</f>
        <v>Adolfo Pischik</v>
      </c>
      <c r="H1282" s="9" t="str">
        <f>VLOOKUP($A1282,referencia!$E$2:$Z$640,17,0)</f>
        <v>M</v>
      </c>
      <c r="I1282" s="9">
        <f>VLOOKUP($A1282,referencia!$E$2:$Z$640,18,0)</f>
        <v>0</v>
      </c>
      <c r="J1282" s="9" t="str">
        <f>VLOOKUP($A1282,referencia!$E$2:$Z$640,19,0)</f>
        <v>Secretaría General de Gabinete</v>
      </c>
      <c r="K1282" s="9">
        <f>VLOOKUP($A1282,referencia!$E$2:$Z$640,20,0)</f>
        <v>0</v>
      </c>
    </row>
    <row r="1283" spans="1:11" ht="15.75" customHeight="1">
      <c r="A1283" t="s">
        <v>1672</v>
      </c>
      <c r="B1283" s="9">
        <f>VLOOKUP($A1283,referencia!$E$2:$Z$640,3,0)</f>
        <v>14</v>
      </c>
      <c r="C1283" s="9" t="str">
        <f>VLOOKUP($A1283,referencia!$E$2:$Z$640,4,0)</f>
        <v>Misiones</v>
      </c>
      <c r="D1283" s="9">
        <f>VLOOKUP($A1283,referencia!$E$2:$Z$640,11,0)</f>
        <v>2016</v>
      </c>
      <c r="E1283" s="9" t="str">
        <f>VLOOKUP($A1283,referencia!$E$2:$Z$640,5,0)</f>
        <v>Hugo Passalacqua</v>
      </c>
      <c r="F1283" s="9" t="str">
        <f>VLOOKUP($A1283,referencia!$E$2:$Z$640,8,0)</f>
        <v>Frente Renovador de la Concordia</v>
      </c>
      <c r="G1283" s="9" t="str">
        <f>VLOOKUP($A1283,referencia!$E$2:$Z$640,7,0)</f>
        <v>Marcelo Gabriel Pérez</v>
      </c>
      <c r="H1283" s="9" t="str">
        <f>VLOOKUP($A1283,referencia!$E$2:$Z$640,17,0)</f>
        <v>M</v>
      </c>
      <c r="I1283" s="9">
        <f>VLOOKUP($A1283,referencia!$E$2:$Z$640,18,0)</f>
        <v>0</v>
      </c>
      <c r="J1283" s="9" t="str">
        <f>VLOOKUP($A1283,referencia!$E$2:$Z$640,19,0)</f>
        <v>Ministerio de Gobierno</v>
      </c>
      <c r="K1283" s="9">
        <f>VLOOKUP($A1283,referencia!$E$2:$Z$640,20,0)</f>
        <v>0</v>
      </c>
    </row>
    <row r="1284" spans="1:11" ht="15.75" customHeight="1">
      <c r="A1284" t="s">
        <v>1673</v>
      </c>
      <c r="B1284" s="9">
        <f>VLOOKUP($A1284,referencia!$E$2:$Z$640,3,0)</f>
        <v>14</v>
      </c>
      <c r="C1284" s="9" t="str">
        <f>VLOOKUP($A1284,referencia!$E$2:$Z$640,4,0)</f>
        <v>Misiones</v>
      </c>
      <c r="D1284" s="9">
        <f>VLOOKUP($A1284,referencia!$E$2:$Z$640,11,0)</f>
        <v>2016</v>
      </c>
      <c r="E1284" s="9" t="str">
        <f>VLOOKUP($A1284,referencia!$E$2:$Z$640,5,0)</f>
        <v>Hugo Passalacqua</v>
      </c>
      <c r="F1284" s="9" t="str">
        <f>VLOOKUP($A1284,referencia!$E$2:$Z$640,8,0)</f>
        <v>Frente Renovador de la Concordia</v>
      </c>
      <c r="G1284" s="9" t="str">
        <f>VLOOKUP($A1284,referencia!$E$2:$Z$640,7,0)</f>
        <v>Adolfo Safrán</v>
      </c>
      <c r="H1284" s="9" t="str">
        <f>VLOOKUP($A1284,referencia!$E$2:$Z$640,17,0)</f>
        <v>M</v>
      </c>
      <c r="I1284" s="9">
        <f>VLOOKUP($A1284,referencia!$E$2:$Z$640,18,0)</f>
        <v>0</v>
      </c>
      <c r="J1284" s="9" t="str">
        <f>VLOOKUP($A1284,referencia!$E$2:$Z$640,19,0)</f>
        <v>Ministerio de Hacienda</v>
      </c>
      <c r="K1284" s="9">
        <f>VLOOKUP($A1284,referencia!$E$2:$Z$640,20,0)</f>
        <v>0</v>
      </c>
    </row>
    <row r="1285" spans="1:11" ht="15.75" customHeight="1">
      <c r="A1285" t="s">
        <v>1674</v>
      </c>
      <c r="B1285" s="9">
        <f>VLOOKUP($A1285,referencia!$E$2:$Z$640,3,0)</f>
        <v>14</v>
      </c>
      <c r="C1285" s="9" t="str">
        <f>VLOOKUP($A1285,referencia!$E$2:$Z$640,4,0)</f>
        <v>Misiones</v>
      </c>
      <c r="D1285" s="9">
        <f>VLOOKUP($A1285,referencia!$E$2:$Z$640,11,0)</f>
        <v>2016</v>
      </c>
      <c r="E1285" s="9" t="str">
        <f>VLOOKUP($A1285,referencia!$E$2:$Z$640,5,0)</f>
        <v>Hugo Passalacqua</v>
      </c>
      <c r="F1285" s="9" t="str">
        <f>VLOOKUP($A1285,referencia!$E$2:$Z$640,8,0)</f>
        <v>Frente Renovador de la Concordia</v>
      </c>
      <c r="G1285" s="9" t="str">
        <f>VLOOKUP($A1285,referencia!$E$2:$Z$640,7,0)</f>
        <v>Verónica Derna</v>
      </c>
      <c r="H1285" s="9" t="str">
        <f>VLOOKUP($A1285,referencia!$E$2:$Z$640,17,0)</f>
        <v>F</v>
      </c>
      <c r="I1285" s="9">
        <f>VLOOKUP($A1285,referencia!$E$2:$Z$640,18,0)</f>
        <v>1</v>
      </c>
      <c r="J1285" s="9" t="str">
        <f>VLOOKUP($A1285,referencia!$E$2:$Z$640,19,0)</f>
        <v>Ministerio de Ecología</v>
      </c>
      <c r="K1285" s="9">
        <f>VLOOKUP($A1285,referencia!$E$2:$Z$640,20,0)</f>
        <v>1</v>
      </c>
    </row>
    <row r="1286" spans="1:11" ht="15.75" customHeight="1">
      <c r="A1286" t="s">
        <v>1675</v>
      </c>
      <c r="B1286" s="9">
        <f>VLOOKUP($A1286,referencia!$E$2:$Z$640,3,0)</f>
        <v>14</v>
      </c>
      <c r="C1286" s="9" t="str">
        <f>VLOOKUP($A1286,referencia!$E$2:$Z$640,4,0)</f>
        <v>Misiones</v>
      </c>
      <c r="D1286" s="9">
        <f>VLOOKUP($A1286,referencia!$E$2:$Z$640,11,0)</f>
        <v>2016</v>
      </c>
      <c r="E1286" s="9" t="str">
        <f>VLOOKUP($A1286,referencia!$E$2:$Z$640,5,0)</f>
        <v>Hugo Passalacqua</v>
      </c>
      <c r="F1286" s="9" t="str">
        <f>VLOOKUP($A1286,referencia!$E$2:$Z$640,8,0)</f>
        <v>Frente Renovador de la Concordia</v>
      </c>
      <c r="G1286" s="9" t="str">
        <f>VLOOKUP($A1286,referencia!$E$2:$Z$640,7,0)</f>
        <v>Élida Vigo</v>
      </c>
      <c r="H1286" s="9" t="str">
        <f>VLOOKUP($A1286,referencia!$E$2:$Z$640,17,0)</f>
        <v>F</v>
      </c>
      <c r="I1286" s="9">
        <f>VLOOKUP($A1286,referencia!$E$2:$Z$640,18,0)</f>
        <v>1</v>
      </c>
      <c r="J1286" s="9" t="str">
        <f>VLOOKUP($A1286,referencia!$E$2:$Z$640,19,0)</f>
        <v>Ministerio de Acción Cooperativa</v>
      </c>
      <c r="K1286" s="9">
        <f>VLOOKUP($A1286,referencia!$E$2:$Z$640,20,0)</f>
        <v>0</v>
      </c>
    </row>
    <row r="1287" spans="1:11" ht="15.75" customHeight="1">
      <c r="A1287" t="s">
        <v>1676</v>
      </c>
      <c r="B1287" s="9">
        <f>VLOOKUP($A1287,referencia!$E$2:$Z$640,3,0)</f>
        <v>14</v>
      </c>
      <c r="C1287" s="9" t="str">
        <f>VLOOKUP($A1287,referencia!$E$2:$Z$640,4,0)</f>
        <v>Misiones</v>
      </c>
      <c r="D1287" s="9">
        <f>VLOOKUP($A1287,referencia!$E$2:$Z$640,11,0)</f>
        <v>2016</v>
      </c>
      <c r="E1287" s="9" t="str">
        <f>VLOOKUP($A1287,referencia!$E$2:$Z$640,5,0)</f>
        <v>Hugo Passalacqua</v>
      </c>
      <c r="F1287" s="9" t="str">
        <f>VLOOKUP($A1287,referencia!$E$2:$Z$640,8,0)</f>
        <v>Frente Renovador de la Concordia</v>
      </c>
      <c r="G1287" s="9" t="str">
        <f>VLOOKUP($A1287,referencia!$E$2:$Z$640,7,0)</f>
        <v>Ivonne Stella Maris Aquino</v>
      </c>
      <c r="H1287" s="9" t="str">
        <f>VLOOKUP($A1287,referencia!$E$2:$Z$640,17,0)</f>
        <v>F</v>
      </c>
      <c r="I1287" s="9">
        <f>VLOOKUP($A1287,referencia!$E$2:$Z$640,18,0)</f>
        <v>1</v>
      </c>
      <c r="J1287" s="9" t="str">
        <f>VLOOKUP($A1287,referencia!$E$2:$Z$640,19,0)</f>
        <v>Ministerio de Educación</v>
      </c>
      <c r="K1287" s="9">
        <f>VLOOKUP($A1287,referencia!$E$2:$Z$640,20,0)</f>
        <v>0</v>
      </c>
    </row>
    <row r="1288" spans="1:11" ht="15.75" customHeight="1">
      <c r="A1288" t="s">
        <v>1677</v>
      </c>
      <c r="B1288" s="9">
        <f>VLOOKUP($A1288,referencia!$E$2:$Z$640,3,0)</f>
        <v>14</v>
      </c>
      <c r="C1288" s="9" t="str">
        <f>VLOOKUP($A1288,referencia!$E$2:$Z$640,4,0)</f>
        <v>Misiones</v>
      </c>
      <c r="D1288" s="9">
        <f>VLOOKUP($A1288,referencia!$E$2:$Z$640,11,0)</f>
        <v>2016</v>
      </c>
      <c r="E1288" s="9" t="str">
        <f>VLOOKUP($A1288,referencia!$E$2:$Z$640,5,0)</f>
        <v>Hugo Passalacqua</v>
      </c>
      <c r="F1288" s="9" t="str">
        <f>VLOOKUP($A1288,referencia!$E$2:$Z$640,8,0)</f>
        <v>Frente Renovador de la Concordia</v>
      </c>
      <c r="G1288" s="9" t="str">
        <f>VLOOKUP($A1288,referencia!$E$2:$Z$640,7,0)</f>
        <v>José Luis Garay</v>
      </c>
      <c r="H1288" s="9" t="str">
        <f>VLOOKUP($A1288,referencia!$E$2:$Z$640,17,0)</f>
        <v>M</v>
      </c>
      <c r="I1288" s="9">
        <f>VLOOKUP($A1288,referencia!$E$2:$Z$640,18,0)</f>
        <v>0</v>
      </c>
      <c r="J1288" s="9" t="str">
        <f>VLOOKUP($A1288,referencia!$E$2:$Z$640,19,0)</f>
        <v>Ministerio del Agro y la Producción</v>
      </c>
      <c r="K1288" s="9">
        <f>VLOOKUP($A1288,referencia!$E$2:$Z$640,20,0)</f>
        <v>0</v>
      </c>
    </row>
    <row r="1289" spans="1:11" ht="15.75" customHeight="1">
      <c r="A1289" t="s">
        <v>1678</v>
      </c>
      <c r="B1289" s="9">
        <f>VLOOKUP($A1289,referencia!$E$2:$Z$640,3,0)</f>
        <v>14</v>
      </c>
      <c r="C1289" s="9" t="str">
        <f>VLOOKUP($A1289,referencia!$E$2:$Z$640,4,0)</f>
        <v>Misiones</v>
      </c>
      <c r="D1289" s="9">
        <f>VLOOKUP($A1289,referencia!$E$2:$Z$640,11,0)</f>
        <v>2016</v>
      </c>
      <c r="E1289" s="9" t="str">
        <f>VLOOKUP($A1289,referencia!$E$2:$Z$640,5,0)</f>
        <v>Hugo Passalacqua</v>
      </c>
      <c r="F1289" s="9" t="str">
        <f>VLOOKUP($A1289,referencia!$E$2:$Z$640,8,0)</f>
        <v>Frente Renovador de la Concordia</v>
      </c>
      <c r="G1289" s="9" t="str">
        <f>VLOOKUP($A1289,referencia!$E$2:$Z$640,7,0)</f>
        <v>Walter Villalba</v>
      </c>
      <c r="H1289" s="9" t="str">
        <f>VLOOKUP($A1289,referencia!$E$2:$Z$640,17,0)</f>
        <v>M</v>
      </c>
      <c r="I1289" s="9">
        <f>VLOOKUP($A1289,referencia!$E$2:$Z$640,18,0)</f>
        <v>0</v>
      </c>
      <c r="J1289" s="9" t="str">
        <f>VLOOKUP($A1289,referencia!$E$2:$Z$640,19,0)</f>
        <v>Ministerio de Salud Pública</v>
      </c>
      <c r="K1289" s="9">
        <f>VLOOKUP($A1289,referencia!$E$2:$Z$640,20,0)</f>
        <v>0</v>
      </c>
    </row>
    <row r="1290" spans="1:11" ht="15.75" customHeight="1">
      <c r="A1290" t="s">
        <v>1679</v>
      </c>
      <c r="B1290" s="9">
        <f>VLOOKUP($A1290,referencia!$E$2:$Z$640,3,0)</f>
        <v>14</v>
      </c>
      <c r="C1290" s="9" t="str">
        <f>VLOOKUP($A1290,referencia!$E$2:$Z$640,4,0)</f>
        <v>Misiones</v>
      </c>
      <c r="D1290" s="9">
        <f>VLOOKUP($A1290,referencia!$E$2:$Z$640,11,0)</f>
        <v>2016</v>
      </c>
      <c r="E1290" s="9" t="str">
        <f>VLOOKUP($A1290,referencia!$E$2:$Z$640,5,0)</f>
        <v>Hugo Passalacqua</v>
      </c>
      <c r="F1290" s="9" t="str">
        <f>VLOOKUP($A1290,referencia!$E$2:$Z$640,8,0)</f>
        <v>Frente Renovador de la Concordia</v>
      </c>
      <c r="G1290" s="9" t="str">
        <f>VLOOKUP($A1290,referencia!$E$2:$Z$640,7,0)</f>
        <v>Lisandro Benmaor</v>
      </c>
      <c r="H1290" s="9" t="str">
        <f>VLOOKUP($A1290,referencia!$E$2:$Z$640,17,0)</f>
        <v>M</v>
      </c>
      <c r="I1290" s="9">
        <f>VLOOKUP($A1290,referencia!$E$2:$Z$640,18,0)</f>
        <v>0</v>
      </c>
      <c r="J1290" s="9" t="str">
        <f>VLOOKUP($A1290,referencia!$E$2:$Z$640,19,0)</f>
        <v>Ministerio de Desarrollo Social</v>
      </c>
      <c r="K1290" s="9">
        <f>VLOOKUP($A1290,referencia!$E$2:$Z$640,20,0)</f>
        <v>0</v>
      </c>
    </row>
    <row r="1291" spans="1:11" ht="15.75" customHeight="1">
      <c r="A1291" t="s">
        <v>1680</v>
      </c>
      <c r="B1291" s="9">
        <f>VLOOKUP($A1291,referencia!$E$2:$Z$640,3,0)</f>
        <v>14</v>
      </c>
      <c r="C1291" s="9" t="str">
        <f>VLOOKUP($A1291,referencia!$E$2:$Z$640,4,0)</f>
        <v>Misiones</v>
      </c>
      <c r="D1291" s="9">
        <f>VLOOKUP($A1291,referencia!$E$2:$Z$640,11,0)</f>
        <v>2016</v>
      </c>
      <c r="E1291" s="9" t="str">
        <f>VLOOKUP($A1291,referencia!$E$2:$Z$640,5,0)</f>
        <v>Hugo Passalacqua</v>
      </c>
      <c r="F1291" s="9" t="str">
        <f>VLOOKUP($A1291,referencia!$E$2:$Z$640,8,0)</f>
        <v>Frente Renovador de la Concordia</v>
      </c>
      <c r="G1291" s="9" t="str">
        <f>VLOOKUP($A1291,referencia!$E$2:$Z$640,7,0)</f>
        <v>Lilian Marchesini</v>
      </c>
      <c r="H1291" s="9" t="str">
        <f>VLOOKUP($A1291,referencia!$E$2:$Z$640,17,0)</f>
        <v>F</v>
      </c>
      <c r="I1291" s="9">
        <f>VLOOKUP($A1291,referencia!$E$2:$Z$640,18,0)</f>
        <v>1</v>
      </c>
      <c r="J1291" s="9" t="str">
        <f>VLOOKUP($A1291,referencia!$E$2:$Z$640,19,0)</f>
        <v>Ministerio de Derechos Humanos</v>
      </c>
      <c r="K1291" s="9">
        <f>VLOOKUP($A1291,referencia!$E$2:$Z$640,20,0)</f>
        <v>0</v>
      </c>
    </row>
    <row r="1292" spans="1:11" ht="15.75" customHeight="1">
      <c r="A1292" t="s">
        <v>1681</v>
      </c>
      <c r="B1292" s="9">
        <f>VLOOKUP($A1292,referencia!$E$2:$Z$640,3,0)</f>
        <v>14</v>
      </c>
      <c r="C1292" s="9" t="str">
        <f>VLOOKUP($A1292,referencia!$E$2:$Z$640,4,0)</f>
        <v>Misiones</v>
      </c>
      <c r="D1292" s="9">
        <f>VLOOKUP($A1292,referencia!$E$2:$Z$640,11,0)</f>
        <v>2016</v>
      </c>
      <c r="E1292" s="9" t="str">
        <f>VLOOKUP($A1292,referencia!$E$2:$Z$640,5,0)</f>
        <v>Hugo Passalacqua</v>
      </c>
      <c r="F1292" s="9" t="str">
        <f>VLOOKUP($A1292,referencia!$E$2:$Z$640,8,0)</f>
        <v>Frente Renovador de la Concordia</v>
      </c>
      <c r="G1292" s="9" t="str">
        <f>VLOOKUP($A1292,referencia!$E$2:$Z$640,7,0)</f>
        <v>Juan Carlos Agulla</v>
      </c>
      <c r="H1292" s="9" t="str">
        <f>VLOOKUP($A1292,referencia!$E$2:$Z$640,17,0)</f>
        <v>M</v>
      </c>
      <c r="I1292" s="9">
        <f>VLOOKUP($A1292,referencia!$E$2:$Z$640,18,0)</f>
        <v>0</v>
      </c>
      <c r="J1292" s="9" t="str">
        <f>VLOOKUP($A1292,referencia!$E$2:$Z$640,19,0)</f>
        <v>Ministerio de Trabajo y Empleo</v>
      </c>
      <c r="K1292" s="9">
        <f>VLOOKUP($A1292,referencia!$E$2:$Z$640,20,0)</f>
        <v>0</v>
      </c>
    </row>
    <row r="1293" spans="1:11" ht="15.75" customHeight="1">
      <c r="A1293" t="s">
        <v>1682</v>
      </c>
      <c r="B1293" s="9">
        <f>VLOOKUP($A1293,referencia!$E$2:$Z$640,3,0)</f>
        <v>14</v>
      </c>
      <c r="C1293" s="9" t="str">
        <f>VLOOKUP($A1293,referencia!$E$2:$Z$640,4,0)</f>
        <v>Misiones</v>
      </c>
      <c r="D1293" s="9">
        <f>VLOOKUP($A1293,referencia!$E$2:$Z$640,11,0)</f>
        <v>2016</v>
      </c>
      <c r="E1293" s="9" t="str">
        <f>VLOOKUP($A1293,referencia!$E$2:$Z$640,5,0)</f>
        <v>Hugo Passalacqua</v>
      </c>
      <c r="F1293" s="9" t="str">
        <f>VLOOKUP($A1293,referencia!$E$2:$Z$640,8,0)</f>
        <v>Frente Renovador de la Concordia</v>
      </c>
      <c r="G1293" s="9" t="str">
        <f>VLOOKUP($A1293,referencia!$E$2:$Z$640,7,0)</f>
        <v>José María Arrúa</v>
      </c>
      <c r="H1293" s="9" t="str">
        <f>VLOOKUP($A1293,referencia!$E$2:$Z$640,17,0)</f>
        <v>M</v>
      </c>
      <c r="I1293" s="9">
        <f>VLOOKUP($A1293,referencia!$E$2:$Z$640,18,0)</f>
        <v>0</v>
      </c>
      <c r="J1293" s="9" t="str">
        <f>VLOOKUP($A1293,referencia!$E$2:$Z$640,19,0)</f>
        <v>Ministerio de Turismo</v>
      </c>
      <c r="K1293" s="9">
        <f>VLOOKUP($A1293,referencia!$E$2:$Z$640,20,0)</f>
        <v>0</v>
      </c>
    </row>
    <row r="1294" spans="1:11" ht="15.75" customHeight="1">
      <c r="A1294" t="s">
        <v>1683</v>
      </c>
      <c r="B1294" s="9">
        <f>VLOOKUP($A1294,referencia!$E$2:$Z$640,3,0)</f>
        <v>14</v>
      </c>
      <c r="C1294" s="9" t="str">
        <f>VLOOKUP($A1294,referencia!$E$2:$Z$640,4,0)</f>
        <v>Misiones</v>
      </c>
      <c r="D1294" s="9">
        <f>VLOOKUP($A1294,referencia!$E$2:$Z$640,11,0)</f>
        <v>2016</v>
      </c>
      <c r="E1294" s="9" t="str">
        <f>VLOOKUP($A1294,referencia!$E$2:$Z$640,5,0)</f>
        <v>Hugo Passalacqua</v>
      </c>
      <c r="F1294" s="9" t="str">
        <f>VLOOKUP($A1294,referencia!$E$2:$Z$640,8,0)</f>
        <v>Frente Renovador de la Concordia</v>
      </c>
      <c r="G1294" s="9" t="str">
        <f>VLOOKUP($A1294,referencia!$E$2:$Z$640,7,0)</f>
        <v>Rafael Morgenstern</v>
      </c>
      <c r="H1294" s="9" t="str">
        <f>VLOOKUP($A1294,referencia!$E$2:$Z$640,17,0)</f>
        <v>M</v>
      </c>
      <c r="I1294" s="9">
        <f>VLOOKUP($A1294,referencia!$E$2:$Z$640,18,0)</f>
        <v>0</v>
      </c>
      <c r="J1294" s="9" t="str">
        <f>VLOOKUP($A1294,referencia!$E$2:$Z$640,19,0)</f>
        <v>Ministerio de Deportes</v>
      </c>
      <c r="K1294" s="9">
        <f>VLOOKUP($A1294,referencia!$E$2:$Z$640,20,0)</f>
        <v>0</v>
      </c>
    </row>
    <row r="1295" spans="1:11" ht="15.75" customHeight="1">
      <c r="A1295" t="s">
        <v>1684</v>
      </c>
      <c r="B1295" s="9">
        <f>VLOOKUP($A1295,referencia!$E$2:$Z$640,3,0)</f>
        <v>14</v>
      </c>
      <c r="C1295" s="9" t="str">
        <f>VLOOKUP($A1295,referencia!$E$2:$Z$640,4,0)</f>
        <v>Misiones</v>
      </c>
      <c r="D1295" s="9">
        <f>VLOOKUP($A1295,referencia!$E$2:$Z$640,11,0)</f>
        <v>2016</v>
      </c>
      <c r="E1295" s="9" t="str">
        <f>VLOOKUP($A1295,referencia!$E$2:$Z$640,5,0)</f>
        <v>Hugo Passalacqua</v>
      </c>
      <c r="F1295" s="9" t="str">
        <f>VLOOKUP($A1295,referencia!$E$2:$Z$640,8,0)</f>
        <v>Frente Renovador de la Concordia</v>
      </c>
      <c r="G1295" s="9" t="str">
        <f>VLOOKUP($A1295,referencia!$E$2:$Z$640,7,0)</f>
        <v>Luis Lichowski</v>
      </c>
      <c r="H1295" s="9" t="str">
        <f>VLOOKUP($A1295,referencia!$E$2:$Z$640,17,0)</f>
        <v>M</v>
      </c>
      <c r="I1295" s="9">
        <f>VLOOKUP($A1295,referencia!$E$2:$Z$640,18,0)</f>
        <v>0</v>
      </c>
      <c r="J1295" s="9" t="str">
        <f>VLOOKUP($A1295,referencia!$E$2:$Z$640,19,0)</f>
        <v>Ministerio de Industria</v>
      </c>
      <c r="K1295" s="9">
        <f>VLOOKUP($A1295,referencia!$E$2:$Z$640,20,0)</f>
        <v>0</v>
      </c>
    </row>
    <row r="1296" spans="1:11" ht="15.75" customHeight="1">
      <c r="A1296" t="s">
        <v>1952</v>
      </c>
      <c r="B1296" s="9">
        <f>VLOOKUP($A1296,referencia!$D$2:$Z$640,4,0)</f>
        <v>14</v>
      </c>
      <c r="C1296" s="9" t="str">
        <f>VLOOKUP($A1296,referencia!$D$2:$Z$640,5,0)</f>
        <v>Misiones</v>
      </c>
      <c r="D1296" s="9">
        <f>VLOOKUP($A1296,referencia!$D$2:$Z$640,13,0)</f>
        <v>2017</v>
      </c>
      <c r="E1296" s="9" t="str">
        <f>VLOOKUP($A1296,referencia!$D$2:$Z$640,6,0)</f>
        <v>Hugo Passalacqua</v>
      </c>
      <c r="F1296" s="9" t="str">
        <f>VLOOKUP($A1296,referencia!$D$2:$Z$640,9,0)</f>
        <v>Frente Renovador de la Concordia</v>
      </c>
      <c r="G1296" s="9" t="str">
        <f>VLOOKUP($A1296,referencia!$D$2:$Z$640,8,0)</f>
        <v>Adolfo Pischik</v>
      </c>
      <c r="H1296" s="9" t="str">
        <f>VLOOKUP($A1296,referencia!$D$2:$Z$640,18,0)</f>
        <v>M</v>
      </c>
      <c r="I1296" s="9">
        <f>VLOOKUP($A1296,referencia!$D$2:$Z$640,19,0)</f>
        <v>0</v>
      </c>
      <c r="J1296" s="9" t="str">
        <f>VLOOKUP($A1296,referencia!$D$2:$Z$640,20,0)</f>
        <v>Secretaría General de Gabinete</v>
      </c>
      <c r="K1296" s="9">
        <f>VLOOKUP($A1296,referencia!$D$2:$Z$640,21,0)</f>
        <v>0</v>
      </c>
    </row>
    <row r="1297" spans="1:11" ht="15.75" customHeight="1">
      <c r="A1297" t="s">
        <v>1953</v>
      </c>
      <c r="B1297" s="9">
        <f>VLOOKUP($A1297,referencia!$D$2:$Z$640,4,0)</f>
        <v>14</v>
      </c>
      <c r="C1297" s="9" t="str">
        <f>VLOOKUP($A1297,referencia!$D$2:$Z$640,5,0)</f>
        <v>Misiones</v>
      </c>
      <c r="D1297" s="9">
        <f>VLOOKUP($A1297,referencia!$D$2:$Z$640,13,0)</f>
        <v>2017</v>
      </c>
      <c r="E1297" s="9" t="str">
        <f>VLOOKUP($A1297,referencia!$D$2:$Z$640,6,0)</f>
        <v>Hugo Passalacqua</v>
      </c>
      <c r="F1297" s="9" t="str">
        <f>VLOOKUP($A1297,referencia!$D$2:$Z$640,9,0)</f>
        <v>Frente Renovador de la Concordia</v>
      </c>
      <c r="G1297" s="9" t="str">
        <f>VLOOKUP($A1297,referencia!$D$2:$Z$640,8,0)</f>
        <v>Marcelo Gabriel Pérez</v>
      </c>
      <c r="H1297" s="9" t="str">
        <f>VLOOKUP($A1297,referencia!$D$2:$Z$640,18,0)</f>
        <v>M</v>
      </c>
      <c r="I1297" s="9">
        <f>VLOOKUP($A1297,referencia!$D$2:$Z$640,19,0)</f>
        <v>0</v>
      </c>
      <c r="J1297" s="9" t="str">
        <f>VLOOKUP($A1297,referencia!$D$2:$Z$640,20,0)</f>
        <v>Ministerio de Gobierno</v>
      </c>
      <c r="K1297" s="9">
        <f>VLOOKUP($A1297,referencia!$D$2:$Z$640,21,0)</f>
        <v>0</v>
      </c>
    </row>
    <row r="1298" spans="1:11" ht="15.75" customHeight="1">
      <c r="A1298" t="s">
        <v>1954</v>
      </c>
      <c r="B1298" s="9">
        <f>VLOOKUP($A1298,referencia!$D$2:$Z$640,4,0)</f>
        <v>14</v>
      </c>
      <c r="C1298" s="9" t="str">
        <f>VLOOKUP($A1298,referencia!$D$2:$Z$640,5,0)</f>
        <v>Misiones</v>
      </c>
      <c r="D1298" s="9">
        <f>VLOOKUP($A1298,referencia!$D$2:$Z$640,13,0)</f>
        <v>2017</v>
      </c>
      <c r="E1298" s="9" t="str">
        <f>VLOOKUP($A1298,referencia!$D$2:$Z$640,6,0)</f>
        <v>Hugo Passalacqua</v>
      </c>
      <c r="F1298" s="9" t="str">
        <f>VLOOKUP($A1298,referencia!$D$2:$Z$640,9,0)</f>
        <v>Frente Renovador de la Concordia</v>
      </c>
      <c r="G1298" s="9" t="str">
        <f>VLOOKUP($A1298,referencia!$D$2:$Z$640,8,0)</f>
        <v>Adolfo Safrán</v>
      </c>
      <c r="H1298" s="9" t="str">
        <f>VLOOKUP($A1298,referencia!$D$2:$Z$640,18,0)</f>
        <v>M</v>
      </c>
      <c r="I1298" s="9">
        <f>VLOOKUP($A1298,referencia!$D$2:$Z$640,19,0)</f>
        <v>0</v>
      </c>
      <c r="J1298" s="9" t="str">
        <f>VLOOKUP($A1298,referencia!$D$2:$Z$640,20,0)</f>
        <v>Ministerio de Hacienda</v>
      </c>
      <c r="K1298" s="9">
        <f>VLOOKUP($A1298,referencia!$D$2:$Z$640,21,0)</f>
        <v>0</v>
      </c>
    </row>
    <row r="1299" spans="1:11" ht="15.75" customHeight="1">
      <c r="A1299" t="s">
        <v>1955</v>
      </c>
      <c r="B1299" s="9">
        <f>VLOOKUP($A1299,referencia!$D$2:$Z$640,4,0)</f>
        <v>14</v>
      </c>
      <c r="C1299" s="9" t="str">
        <f>VLOOKUP($A1299,referencia!$D$2:$Z$640,5,0)</f>
        <v>Misiones</v>
      </c>
      <c r="D1299" s="9">
        <f>VLOOKUP($A1299,referencia!$D$2:$Z$640,13,0)</f>
        <v>2017</v>
      </c>
      <c r="E1299" s="9" t="str">
        <f>VLOOKUP($A1299,referencia!$D$2:$Z$640,6,0)</f>
        <v>Hugo Passalacqua</v>
      </c>
      <c r="F1299" s="9" t="str">
        <f>VLOOKUP($A1299,referencia!$D$2:$Z$640,9,0)</f>
        <v>Frente Renovador de la Concordia</v>
      </c>
      <c r="G1299" s="9" t="str">
        <f>VLOOKUP($A1299,referencia!$D$2:$Z$640,8,0)</f>
        <v>Verónica Derna</v>
      </c>
      <c r="H1299" s="9" t="str">
        <f>VLOOKUP($A1299,referencia!$D$2:$Z$640,18,0)</f>
        <v>F</v>
      </c>
      <c r="I1299" s="9">
        <f>VLOOKUP($A1299,referencia!$D$2:$Z$640,19,0)</f>
        <v>1</v>
      </c>
      <c r="J1299" s="9" t="str">
        <f>VLOOKUP($A1299,referencia!$D$2:$Z$640,20,0)</f>
        <v>Ministerio de Ecología</v>
      </c>
      <c r="K1299" s="9">
        <f>VLOOKUP($A1299,referencia!$D$2:$Z$640,21,0)</f>
        <v>1</v>
      </c>
    </row>
    <row r="1300" spans="1:11" ht="15.75" customHeight="1">
      <c r="A1300" t="s">
        <v>1956</v>
      </c>
      <c r="B1300" s="9">
        <f>VLOOKUP($A1300,referencia!$D$2:$Z$640,4,0)</f>
        <v>14</v>
      </c>
      <c r="C1300" s="9" t="str">
        <f>VLOOKUP($A1300,referencia!$D$2:$Z$640,5,0)</f>
        <v>Misiones</v>
      </c>
      <c r="D1300" s="9">
        <f>VLOOKUP($A1300,referencia!$D$2:$Z$640,13,0)</f>
        <v>2017</v>
      </c>
      <c r="E1300" s="9" t="str">
        <f>VLOOKUP($A1300,referencia!$D$2:$Z$640,6,0)</f>
        <v>Hugo Passalacqua</v>
      </c>
      <c r="F1300" s="9" t="str">
        <f>VLOOKUP($A1300,referencia!$D$2:$Z$640,9,0)</f>
        <v>Frente Renovador de la Concordia</v>
      </c>
      <c r="G1300" s="9" t="str">
        <f>VLOOKUP($A1300,referencia!$D$2:$Z$640,8,0)</f>
        <v>Élida Vigo</v>
      </c>
      <c r="H1300" s="9" t="str">
        <f>VLOOKUP($A1300,referencia!$D$2:$Z$640,18,0)</f>
        <v>F</v>
      </c>
      <c r="I1300" s="9">
        <f>VLOOKUP($A1300,referencia!$D$2:$Z$640,19,0)</f>
        <v>1</v>
      </c>
      <c r="J1300" s="9" t="str">
        <f>VLOOKUP($A1300,referencia!$D$2:$Z$640,20,0)</f>
        <v>Ministerio de Acción Cooperativa</v>
      </c>
      <c r="K1300" s="9">
        <f>VLOOKUP($A1300,referencia!$D$2:$Z$640,21,0)</f>
        <v>0</v>
      </c>
    </row>
    <row r="1301" spans="1:11" ht="15.75" customHeight="1">
      <c r="A1301" t="s">
        <v>1957</v>
      </c>
      <c r="B1301" s="9">
        <f>VLOOKUP($A1301,referencia!$D$2:$Z$640,4,0)</f>
        <v>14</v>
      </c>
      <c r="C1301" s="9" t="str">
        <f>VLOOKUP($A1301,referencia!$D$2:$Z$640,5,0)</f>
        <v>Misiones</v>
      </c>
      <c r="D1301" s="9">
        <f>VLOOKUP($A1301,referencia!$D$2:$Z$640,13,0)</f>
        <v>2017</v>
      </c>
      <c r="E1301" s="9" t="str">
        <f>VLOOKUP($A1301,referencia!$D$2:$Z$640,6,0)</f>
        <v>Hugo Passalacqua</v>
      </c>
      <c r="F1301" s="9" t="str">
        <f>VLOOKUP($A1301,referencia!$D$2:$Z$640,9,0)</f>
        <v>Frente Renovador de la Concordia</v>
      </c>
      <c r="G1301" s="9" t="str">
        <f>VLOOKUP($A1301,referencia!$D$2:$Z$640,8,0)</f>
        <v>Ivonne Stella Maris Aquino</v>
      </c>
      <c r="H1301" s="9" t="str">
        <f>VLOOKUP($A1301,referencia!$D$2:$Z$640,18,0)</f>
        <v>F</v>
      </c>
      <c r="I1301" s="9">
        <f>VLOOKUP($A1301,referencia!$D$2:$Z$640,19,0)</f>
        <v>1</v>
      </c>
      <c r="J1301" s="9" t="str">
        <f>VLOOKUP($A1301,referencia!$D$2:$Z$640,20,0)</f>
        <v>Ministerio de Educación</v>
      </c>
      <c r="K1301" s="9">
        <f>VLOOKUP($A1301,referencia!$D$2:$Z$640,21,0)</f>
        <v>0</v>
      </c>
    </row>
    <row r="1302" spans="1:11" ht="15.75" customHeight="1">
      <c r="A1302" t="s">
        <v>1958</v>
      </c>
      <c r="B1302" s="9">
        <f>VLOOKUP($A1302,referencia!$D$2:$Z$640,4,0)</f>
        <v>14</v>
      </c>
      <c r="C1302" s="9" t="str">
        <f>VLOOKUP($A1302,referencia!$D$2:$Z$640,5,0)</f>
        <v>Misiones</v>
      </c>
      <c r="D1302" s="9">
        <f>VLOOKUP($A1302,referencia!$D$2:$Z$640,13,0)</f>
        <v>2017</v>
      </c>
      <c r="E1302" s="9" t="str">
        <f>VLOOKUP($A1302,referencia!$D$2:$Z$640,6,0)</f>
        <v>Hugo Passalacqua</v>
      </c>
      <c r="F1302" s="9" t="str">
        <f>VLOOKUP($A1302,referencia!$D$2:$Z$640,9,0)</f>
        <v>Frente Renovador de la Concordia</v>
      </c>
      <c r="G1302" s="9" t="str">
        <f>VLOOKUP($A1302,referencia!$D$2:$Z$640,8,0)</f>
        <v>José Luis Garay</v>
      </c>
      <c r="H1302" s="9" t="str">
        <f>VLOOKUP($A1302,referencia!$D$2:$Z$640,18,0)</f>
        <v>M</v>
      </c>
      <c r="I1302" s="9">
        <f>VLOOKUP($A1302,referencia!$D$2:$Z$640,19,0)</f>
        <v>0</v>
      </c>
      <c r="J1302" s="9" t="str">
        <f>VLOOKUP($A1302,referencia!$D$2:$Z$640,20,0)</f>
        <v>Ministerio del Agro y la Producción</v>
      </c>
      <c r="K1302" s="9">
        <f>VLOOKUP($A1302,referencia!$D$2:$Z$640,21,0)</f>
        <v>0</v>
      </c>
    </row>
    <row r="1303" spans="1:11" ht="15.75" customHeight="1">
      <c r="A1303" t="s">
        <v>1959</v>
      </c>
      <c r="B1303" s="9">
        <f>VLOOKUP($A1303,referencia!$D$2:$Z$640,4,0)</f>
        <v>14</v>
      </c>
      <c r="C1303" s="9" t="str">
        <f>VLOOKUP($A1303,referencia!$D$2:$Z$640,5,0)</f>
        <v>Misiones</v>
      </c>
      <c r="D1303" s="9">
        <f>VLOOKUP($A1303,referencia!$D$2:$Z$640,13,0)</f>
        <v>2017</v>
      </c>
      <c r="E1303" s="9" t="str">
        <f>VLOOKUP($A1303,referencia!$D$2:$Z$640,6,0)</f>
        <v>Hugo Passalacqua</v>
      </c>
      <c r="F1303" s="9" t="str">
        <f>VLOOKUP($A1303,referencia!$D$2:$Z$640,9,0)</f>
        <v>Frente Renovador de la Concordia</v>
      </c>
      <c r="G1303" s="9" t="str">
        <f>VLOOKUP($A1303,referencia!$D$2:$Z$640,8,0)</f>
        <v>Walter Villalba</v>
      </c>
      <c r="H1303" s="9" t="str">
        <f>VLOOKUP($A1303,referencia!$D$2:$Z$640,18,0)</f>
        <v>M</v>
      </c>
      <c r="I1303" s="9">
        <f>VLOOKUP($A1303,referencia!$D$2:$Z$640,19,0)</f>
        <v>0</v>
      </c>
      <c r="J1303" s="9" t="str">
        <f>VLOOKUP($A1303,referencia!$D$2:$Z$640,20,0)</f>
        <v>Ministerio de Salud Pública</v>
      </c>
      <c r="K1303" s="9">
        <f>VLOOKUP($A1303,referencia!$D$2:$Z$640,21,0)</f>
        <v>0</v>
      </c>
    </row>
    <row r="1304" spans="1:11" ht="15.75" customHeight="1">
      <c r="A1304" t="s">
        <v>1960</v>
      </c>
      <c r="B1304" s="9">
        <f>VLOOKUP($A1304,referencia!$D$2:$Z$640,4,0)</f>
        <v>14</v>
      </c>
      <c r="C1304" s="9" t="str">
        <f>VLOOKUP($A1304,referencia!$D$2:$Z$640,5,0)</f>
        <v>Misiones</v>
      </c>
      <c r="D1304" s="9">
        <f>VLOOKUP($A1304,referencia!$D$2:$Z$640,13,0)</f>
        <v>2017</v>
      </c>
      <c r="E1304" s="9" t="str">
        <f>VLOOKUP($A1304,referencia!$D$2:$Z$640,6,0)</f>
        <v>Hugo Passalacqua</v>
      </c>
      <c r="F1304" s="9" t="str">
        <f>VLOOKUP($A1304,referencia!$D$2:$Z$640,9,0)</f>
        <v>Frente Renovador de la Concordia</v>
      </c>
      <c r="G1304" s="9" t="str">
        <f>VLOOKUP($A1304,referencia!$D$2:$Z$640,8,0)</f>
        <v>Lisandro Benmaor</v>
      </c>
      <c r="H1304" s="9" t="str">
        <f>VLOOKUP($A1304,referencia!$D$2:$Z$640,18,0)</f>
        <v>M</v>
      </c>
      <c r="I1304" s="9">
        <f>VLOOKUP($A1304,referencia!$D$2:$Z$640,19,0)</f>
        <v>0</v>
      </c>
      <c r="J1304" s="9" t="str">
        <f>VLOOKUP($A1304,referencia!$D$2:$Z$640,20,0)</f>
        <v>Ministerio de Desarrollo Social</v>
      </c>
      <c r="K1304" s="9">
        <f>VLOOKUP($A1304,referencia!$D$2:$Z$640,21,0)</f>
        <v>0</v>
      </c>
    </row>
    <row r="1305" spans="1:11" ht="15.75" customHeight="1">
      <c r="A1305" t="s">
        <v>1961</v>
      </c>
      <c r="B1305" s="9">
        <f>VLOOKUP($A1305,referencia!$D$2:$Z$640,4,0)</f>
        <v>14</v>
      </c>
      <c r="C1305" s="9" t="str">
        <f>VLOOKUP($A1305,referencia!$D$2:$Z$640,5,0)</f>
        <v>Misiones</v>
      </c>
      <c r="D1305" s="9">
        <f>VLOOKUP($A1305,referencia!$D$2:$Z$640,13,0)</f>
        <v>2017</v>
      </c>
      <c r="E1305" s="9" t="str">
        <f>VLOOKUP($A1305,referencia!$D$2:$Z$640,6,0)</f>
        <v>Hugo Passalacqua</v>
      </c>
      <c r="F1305" s="9" t="str">
        <f>VLOOKUP($A1305,referencia!$D$2:$Z$640,9,0)</f>
        <v>Frente Renovador de la Concordia</v>
      </c>
      <c r="G1305" s="9" t="str">
        <f>VLOOKUP($A1305,referencia!$D$2:$Z$640,8,0)</f>
        <v>Lilian Marchesini</v>
      </c>
      <c r="H1305" s="9" t="str">
        <f>VLOOKUP($A1305,referencia!$D$2:$Z$640,18,0)</f>
        <v>F</v>
      </c>
      <c r="I1305" s="9">
        <f>VLOOKUP($A1305,referencia!$D$2:$Z$640,19,0)</f>
        <v>1</v>
      </c>
      <c r="J1305" s="9" t="str">
        <f>VLOOKUP($A1305,referencia!$D$2:$Z$640,20,0)</f>
        <v>Ministerio de Derechos Humanos</v>
      </c>
      <c r="K1305" s="9">
        <f>VLOOKUP($A1305,referencia!$D$2:$Z$640,21,0)</f>
        <v>0</v>
      </c>
    </row>
    <row r="1306" spans="1:11" ht="15.75" customHeight="1">
      <c r="A1306" t="s">
        <v>1962</v>
      </c>
      <c r="B1306" s="9">
        <f>VLOOKUP($A1306,referencia!$D$2:$Z$640,4,0)</f>
        <v>14</v>
      </c>
      <c r="C1306" s="9" t="str">
        <f>VLOOKUP($A1306,referencia!$D$2:$Z$640,5,0)</f>
        <v>Misiones</v>
      </c>
      <c r="D1306" s="9">
        <f>VLOOKUP($A1306,referencia!$D$2:$Z$640,13,0)</f>
        <v>2017</v>
      </c>
      <c r="E1306" s="9" t="str">
        <f>VLOOKUP($A1306,referencia!$D$2:$Z$640,6,0)</f>
        <v>Hugo Passalacqua</v>
      </c>
      <c r="F1306" s="9" t="str">
        <f>VLOOKUP($A1306,referencia!$D$2:$Z$640,9,0)</f>
        <v>Frente Renovador de la Concordia</v>
      </c>
      <c r="G1306" s="9" t="str">
        <f>VLOOKUP($A1306,referencia!$D$2:$Z$640,8,0)</f>
        <v>Juan Carlos Agulla</v>
      </c>
      <c r="H1306" s="9" t="str">
        <f>VLOOKUP($A1306,referencia!$D$2:$Z$640,18,0)</f>
        <v>M</v>
      </c>
      <c r="I1306" s="9">
        <f>VLOOKUP($A1306,referencia!$D$2:$Z$640,19,0)</f>
        <v>0</v>
      </c>
      <c r="J1306" s="9" t="str">
        <f>VLOOKUP($A1306,referencia!$D$2:$Z$640,20,0)</f>
        <v>Ministerio de Trabajo y Empleo</v>
      </c>
      <c r="K1306" s="9">
        <f>VLOOKUP($A1306,referencia!$D$2:$Z$640,21,0)</f>
        <v>0</v>
      </c>
    </row>
    <row r="1307" spans="1:11" ht="15.75" customHeight="1">
      <c r="A1307" t="s">
        <v>1963</v>
      </c>
      <c r="B1307" s="9">
        <f>VLOOKUP($A1307,referencia!$D$2:$Z$640,4,0)</f>
        <v>14</v>
      </c>
      <c r="C1307" s="9" t="str">
        <f>VLOOKUP($A1307,referencia!$D$2:$Z$640,5,0)</f>
        <v>Misiones</v>
      </c>
      <c r="D1307" s="9">
        <f>VLOOKUP($A1307,referencia!$D$2:$Z$640,13,0)</f>
        <v>2017</v>
      </c>
      <c r="E1307" s="9" t="str">
        <f>VLOOKUP($A1307,referencia!$D$2:$Z$640,6,0)</f>
        <v>Hugo Passalacqua</v>
      </c>
      <c r="F1307" s="9" t="str">
        <f>VLOOKUP($A1307,referencia!$D$2:$Z$640,9,0)</f>
        <v>Frente Renovador de la Concordia</v>
      </c>
      <c r="G1307" s="9" t="str">
        <f>VLOOKUP($A1307,referencia!$D$2:$Z$640,8,0)</f>
        <v>José María Arrúa</v>
      </c>
      <c r="H1307" s="9" t="str">
        <f>VLOOKUP($A1307,referencia!$D$2:$Z$640,18,0)</f>
        <v>M</v>
      </c>
      <c r="I1307" s="9">
        <f>VLOOKUP($A1307,referencia!$D$2:$Z$640,19,0)</f>
        <v>0</v>
      </c>
      <c r="J1307" s="9" t="str">
        <f>VLOOKUP($A1307,referencia!$D$2:$Z$640,20,0)</f>
        <v>Ministerio de Turismo</v>
      </c>
      <c r="K1307" s="9">
        <f>VLOOKUP($A1307,referencia!$D$2:$Z$640,21,0)</f>
        <v>0</v>
      </c>
    </row>
    <row r="1308" spans="1:11" ht="15.75" customHeight="1">
      <c r="A1308" t="s">
        <v>1964</v>
      </c>
      <c r="B1308" s="9">
        <f>VLOOKUP($A1308,referencia!$D$2:$Z$640,4,0)</f>
        <v>14</v>
      </c>
      <c r="C1308" s="9" t="str">
        <f>VLOOKUP($A1308,referencia!$D$2:$Z$640,5,0)</f>
        <v>Misiones</v>
      </c>
      <c r="D1308" s="9">
        <f>VLOOKUP($A1308,referencia!$D$2:$Z$640,13,0)</f>
        <v>2017</v>
      </c>
      <c r="E1308" s="9" t="str">
        <f>VLOOKUP($A1308,referencia!$D$2:$Z$640,6,0)</f>
        <v>Hugo Passalacqua</v>
      </c>
      <c r="F1308" s="9" t="str">
        <f>VLOOKUP($A1308,referencia!$D$2:$Z$640,9,0)</f>
        <v>Frente Renovador de la Concordia</v>
      </c>
      <c r="G1308" s="9" t="str">
        <f>VLOOKUP($A1308,referencia!$D$2:$Z$640,8,0)</f>
        <v>Rafael Morgenstern</v>
      </c>
      <c r="H1308" s="9" t="str">
        <f>VLOOKUP($A1308,referencia!$D$2:$Z$640,18,0)</f>
        <v>M</v>
      </c>
      <c r="I1308" s="9">
        <f>VLOOKUP($A1308,referencia!$D$2:$Z$640,19,0)</f>
        <v>0</v>
      </c>
      <c r="J1308" s="9" t="str">
        <f>VLOOKUP($A1308,referencia!$D$2:$Z$640,20,0)</f>
        <v>Ministerio de Deportes</v>
      </c>
      <c r="K1308" s="9">
        <f>VLOOKUP($A1308,referencia!$D$2:$Z$640,21,0)</f>
        <v>0</v>
      </c>
    </row>
    <row r="1309" spans="1:11" ht="15.75" customHeight="1">
      <c r="A1309" t="s">
        <v>1965</v>
      </c>
      <c r="B1309" s="9">
        <f>VLOOKUP($A1309,referencia!$D$2:$Z$640,4,0)</f>
        <v>14</v>
      </c>
      <c r="C1309" s="9" t="str">
        <f>VLOOKUP($A1309,referencia!$D$2:$Z$640,5,0)</f>
        <v>Misiones</v>
      </c>
      <c r="D1309" s="9">
        <f>VLOOKUP($A1309,referencia!$D$2:$Z$640,13,0)</f>
        <v>2017</v>
      </c>
      <c r="E1309" s="9" t="str">
        <f>VLOOKUP($A1309,referencia!$D$2:$Z$640,6,0)</f>
        <v>Hugo Passalacqua</v>
      </c>
      <c r="F1309" s="9" t="str">
        <f>VLOOKUP($A1309,referencia!$D$2:$Z$640,9,0)</f>
        <v>Frente Renovador de la Concordia</v>
      </c>
      <c r="G1309" s="9" t="str">
        <f>VLOOKUP($A1309,referencia!$D$2:$Z$640,8,0)</f>
        <v>Luis Lichowski</v>
      </c>
      <c r="H1309" s="9" t="str">
        <f>VLOOKUP($A1309,referencia!$D$2:$Z$640,18,0)</f>
        <v>M</v>
      </c>
      <c r="I1309" s="9">
        <f>VLOOKUP($A1309,referencia!$D$2:$Z$640,19,0)</f>
        <v>0</v>
      </c>
      <c r="J1309" s="9" t="str">
        <f>VLOOKUP($A1309,referencia!$D$2:$Z$640,20,0)</f>
        <v>Ministerio de Industria</v>
      </c>
      <c r="K1309" s="9">
        <f>VLOOKUP($A1309,referencia!$D$2:$Z$640,21,0)</f>
        <v>0</v>
      </c>
    </row>
    <row r="1310" spans="1:11" ht="15.75" customHeight="1">
      <c r="A1310" t="s">
        <v>1952</v>
      </c>
      <c r="B1310" s="9">
        <f>VLOOKUP($A1310,referencia!$D$2:$Z$640,4,0)</f>
        <v>14</v>
      </c>
      <c r="C1310" s="9" t="str">
        <f>VLOOKUP($A1310,referencia!$D$2:$Z$640,5,0)</f>
        <v>Misiones</v>
      </c>
      <c r="D1310" s="9">
        <f>VLOOKUP($A1310,referencia!$D$2:$Z$640,13,0)</f>
        <v>2017</v>
      </c>
      <c r="E1310" s="9" t="str">
        <f>VLOOKUP($A1310,referencia!$D$2:$Z$640,6,0)</f>
        <v>Hugo Passalacqua</v>
      </c>
      <c r="F1310" s="9" t="str">
        <f>VLOOKUP($A1310,referencia!$D$2:$Z$640,9,0)</f>
        <v>Frente Renovador de la Concordia</v>
      </c>
      <c r="G1310" s="9" t="str">
        <f>VLOOKUP($A1310,referencia!$D$2:$Z$640,8,0)</f>
        <v>Adolfo Pischik</v>
      </c>
      <c r="H1310" s="9" t="str">
        <f>VLOOKUP($A1310,referencia!$D$2:$Z$640,18,0)</f>
        <v>M</v>
      </c>
      <c r="I1310" s="9">
        <f>VLOOKUP($A1310,referencia!$D$2:$Z$640,19,0)</f>
        <v>0</v>
      </c>
      <c r="J1310" s="9" t="str">
        <f>VLOOKUP($A1310,referencia!$D$2:$Z$640,20,0)</f>
        <v>Secretaría General de Gabinete</v>
      </c>
      <c r="K1310" s="9">
        <f>VLOOKUP($A1310,referencia!$D$2:$Z$640,21,0)</f>
        <v>0</v>
      </c>
    </row>
    <row r="1311" spans="1:11" ht="15.75" customHeight="1">
      <c r="A1311" t="s">
        <v>2255</v>
      </c>
      <c r="B1311" s="9">
        <f>VLOOKUP($A1311,referencia!$C$2:$Z$640,5,0)</f>
        <v>14</v>
      </c>
      <c r="C1311" s="9" t="str">
        <f>VLOOKUP($A1311,referencia!$C$2:$Z$640,6,0)</f>
        <v>Misiones</v>
      </c>
      <c r="D1311" s="9">
        <f>VLOOKUP($A1311,referencia!$C$2:$Z$640,15,0)</f>
        <v>2018</v>
      </c>
      <c r="E1311" s="9" t="str">
        <f>VLOOKUP($A1311,referencia!$C$2:$Z$640,7,0)</f>
        <v>Hugo Passalacqua</v>
      </c>
      <c r="F1311" s="9" t="str">
        <f>VLOOKUP($A1311,referencia!$C$2:$Z$640,10,0)</f>
        <v>Frente Renovador de la Concordia</v>
      </c>
      <c r="G1311" s="9" t="str">
        <f>VLOOKUP($A1311,referencia!$C$2:$Z$640,9,0)</f>
        <v>Adolfo Pischik</v>
      </c>
      <c r="H1311" s="9" t="str">
        <f>VLOOKUP($A1311,referencia!$C$2:$Z$640,19,0)</f>
        <v>M</v>
      </c>
      <c r="I1311" s="9">
        <f>VLOOKUP($A1311,referencia!$C$2:$Z$640,20,0)</f>
        <v>0</v>
      </c>
      <c r="J1311" s="9" t="str">
        <f>VLOOKUP($A1311,referencia!$C$2:$Z$640,21,0)</f>
        <v>Secretaría General de Gabinete</v>
      </c>
      <c r="K1311" s="9">
        <f>VLOOKUP($A1311,referencia!$C$2:$Z$640,22,0)</f>
        <v>0</v>
      </c>
    </row>
    <row r="1312" spans="1:11" ht="15.75" customHeight="1">
      <c r="A1312" t="s">
        <v>2256</v>
      </c>
      <c r="B1312" s="9">
        <f>VLOOKUP($A1312,referencia!$C$2:$Z$640,5,0)</f>
        <v>14</v>
      </c>
      <c r="C1312" s="9" t="str">
        <f>VLOOKUP($A1312,referencia!$C$2:$Z$640,6,0)</f>
        <v>Misiones</v>
      </c>
      <c r="D1312" s="9">
        <f>VLOOKUP($A1312,referencia!$C$2:$Z$640,15,0)</f>
        <v>2018</v>
      </c>
      <c r="E1312" s="9" t="str">
        <f>VLOOKUP($A1312,referencia!$C$2:$Z$640,7,0)</f>
        <v>Hugo Passalacqua</v>
      </c>
      <c r="F1312" s="9" t="str">
        <f>VLOOKUP($A1312,referencia!$C$2:$Z$640,10,0)</f>
        <v>Frente Renovador de la Concordia</v>
      </c>
      <c r="G1312" s="9" t="str">
        <f>VLOOKUP($A1312,referencia!$C$2:$Z$640,9,0)</f>
        <v>Marcelo Gabriel Pérez</v>
      </c>
      <c r="H1312" s="9" t="str">
        <f>VLOOKUP($A1312,referencia!$C$2:$Z$640,19,0)</f>
        <v>M</v>
      </c>
      <c r="I1312" s="9">
        <f>VLOOKUP($A1312,referencia!$C$2:$Z$640,20,0)</f>
        <v>0</v>
      </c>
      <c r="J1312" s="9" t="str">
        <f>VLOOKUP($A1312,referencia!$C$2:$Z$640,21,0)</f>
        <v>Ministerio de Gobierno</v>
      </c>
      <c r="K1312" s="9">
        <f>VLOOKUP($A1312,referencia!$C$2:$Z$640,22,0)</f>
        <v>0</v>
      </c>
    </row>
    <row r="1313" spans="1:11" ht="15.75" customHeight="1">
      <c r="A1313" t="s">
        <v>2257</v>
      </c>
      <c r="B1313" s="9">
        <f>VLOOKUP($A1313,referencia!$C$2:$Z$640,5,0)</f>
        <v>14</v>
      </c>
      <c r="C1313" s="9" t="str">
        <f>VLOOKUP($A1313,referencia!$C$2:$Z$640,6,0)</f>
        <v>Misiones</v>
      </c>
      <c r="D1313" s="9">
        <f>VLOOKUP($A1313,referencia!$C$2:$Z$640,15,0)</f>
        <v>2018</v>
      </c>
      <c r="E1313" s="9" t="str">
        <f>VLOOKUP($A1313,referencia!$C$2:$Z$640,7,0)</f>
        <v>Hugo Passalacqua</v>
      </c>
      <c r="F1313" s="9" t="str">
        <f>VLOOKUP($A1313,referencia!$C$2:$Z$640,10,0)</f>
        <v>Frente Renovador de la Concordia</v>
      </c>
      <c r="G1313" s="9" t="str">
        <f>VLOOKUP($A1313,referencia!$C$2:$Z$640,9,0)</f>
        <v>Adolfo Safrán</v>
      </c>
      <c r="H1313" s="9" t="str">
        <f>VLOOKUP($A1313,referencia!$C$2:$Z$640,19,0)</f>
        <v>M</v>
      </c>
      <c r="I1313" s="9">
        <f>VLOOKUP($A1313,referencia!$C$2:$Z$640,20,0)</f>
        <v>0</v>
      </c>
      <c r="J1313" s="9" t="str">
        <f>VLOOKUP($A1313,referencia!$C$2:$Z$640,21,0)</f>
        <v>Ministerio de Hacienda</v>
      </c>
      <c r="K1313" s="9">
        <f>VLOOKUP($A1313,referencia!$C$2:$Z$640,22,0)</f>
        <v>0</v>
      </c>
    </row>
    <row r="1314" spans="1:11" ht="15.75" customHeight="1">
      <c r="A1314" t="s">
        <v>2259</v>
      </c>
      <c r="B1314" s="9">
        <f>VLOOKUP($A1314,referencia!$C$2:$Z$640,5,0)</f>
        <v>14</v>
      </c>
      <c r="C1314" s="9" t="str">
        <f>VLOOKUP($A1314,referencia!$C$2:$Z$640,6,0)</f>
        <v>Misiones</v>
      </c>
      <c r="D1314" s="9">
        <f>VLOOKUP($A1314,referencia!$C$2:$Z$640,15,0)</f>
        <v>2018</v>
      </c>
      <c r="E1314" s="9" t="str">
        <f>VLOOKUP($A1314,referencia!$C$2:$Z$640,7,0)</f>
        <v>Hugo Passalacqua</v>
      </c>
      <c r="F1314" s="9" t="str">
        <f>VLOOKUP($A1314,referencia!$C$2:$Z$640,10,0)</f>
        <v>Frente Renovador de la Concordia</v>
      </c>
      <c r="G1314" s="9" t="str">
        <f>VLOOKUP($A1314,referencia!$C$2:$Z$640,9,0)</f>
        <v>Élida Vigo</v>
      </c>
      <c r="H1314" s="9" t="str">
        <f>VLOOKUP($A1314,referencia!$C$2:$Z$640,19,0)</f>
        <v>F</v>
      </c>
      <c r="I1314" s="9">
        <f>VLOOKUP($A1314,referencia!$C$2:$Z$640,20,0)</f>
        <v>1</v>
      </c>
      <c r="J1314" s="9" t="str">
        <f>VLOOKUP($A1314,referencia!$C$2:$Z$640,21,0)</f>
        <v>Ministerio de Acción Cooperativa</v>
      </c>
      <c r="K1314" s="9">
        <f>VLOOKUP($A1314,referencia!$C$2:$Z$640,22,0)</f>
        <v>0</v>
      </c>
    </row>
    <row r="1315" spans="1:11" ht="15.75" customHeight="1">
      <c r="A1315" t="s">
        <v>2260</v>
      </c>
      <c r="B1315" s="9">
        <f>VLOOKUP($A1315,referencia!$C$2:$Z$640,5,0)</f>
        <v>14</v>
      </c>
      <c r="C1315" s="9" t="str">
        <f>VLOOKUP($A1315,referencia!$C$2:$Z$640,6,0)</f>
        <v>Misiones</v>
      </c>
      <c r="D1315" s="9">
        <f>VLOOKUP($A1315,referencia!$C$2:$Z$640,15,0)</f>
        <v>2018</v>
      </c>
      <c r="E1315" s="9" t="str">
        <f>VLOOKUP($A1315,referencia!$C$2:$Z$640,7,0)</f>
        <v>Hugo Passalacqua</v>
      </c>
      <c r="F1315" s="9" t="str">
        <f>VLOOKUP($A1315,referencia!$C$2:$Z$640,10,0)</f>
        <v>Frente Renovador de la Concordia</v>
      </c>
      <c r="G1315" s="9" t="str">
        <f>VLOOKUP($A1315,referencia!$C$2:$Z$640,9,0)</f>
        <v>Ivonne Stella Maris Aquino</v>
      </c>
      <c r="H1315" s="9" t="str">
        <f>VLOOKUP($A1315,referencia!$C$2:$Z$640,19,0)</f>
        <v>F</v>
      </c>
      <c r="I1315" s="9">
        <f>VLOOKUP($A1315,referencia!$C$2:$Z$640,20,0)</f>
        <v>1</v>
      </c>
      <c r="J1315" s="9" t="str">
        <f>VLOOKUP($A1315,referencia!$C$2:$Z$640,21,0)</f>
        <v>Ministerio de Educación</v>
      </c>
      <c r="K1315" s="9">
        <f>VLOOKUP($A1315,referencia!$C$2:$Z$640,22,0)</f>
        <v>0</v>
      </c>
    </row>
    <row r="1316" spans="1:11" ht="15.75" customHeight="1">
      <c r="A1316" t="s">
        <v>2261</v>
      </c>
      <c r="B1316" s="9">
        <f>VLOOKUP($A1316,referencia!$C$2:$Z$640,5,0)</f>
        <v>14</v>
      </c>
      <c r="C1316" s="9" t="str">
        <f>VLOOKUP($A1316,referencia!$C$2:$Z$640,6,0)</f>
        <v>Misiones</v>
      </c>
      <c r="D1316" s="9">
        <f>VLOOKUP($A1316,referencia!$C$2:$Z$640,15,0)</f>
        <v>2018</v>
      </c>
      <c r="E1316" s="9" t="str">
        <f>VLOOKUP($A1316,referencia!$C$2:$Z$640,7,0)</f>
        <v>Hugo Passalacqua</v>
      </c>
      <c r="F1316" s="9" t="str">
        <f>VLOOKUP($A1316,referencia!$C$2:$Z$640,10,0)</f>
        <v>Frente Renovador de la Concordia</v>
      </c>
      <c r="G1316" s="9" t="str">
        <f>VLOOKUP($A1316,referencia!$C$2:$Z$640,9,0)</f>
        <v>José Luis Garay</v>
      </c>
      <c r="H1316" s="9" t="str">
        <f>VLOOKUP($A1316,referencia!$C$2:$Z$640,19,0)</f>
        <v>M</v>
      </c>
      <c r="I1316" s="9">
        <f>VLOOKUP($A1316,referencia!$C$2:$Z$640,20,0)</f>
        <v>0</v>
      </c>
      <c r="J1316" s="9" t="str">
        <f>VLOOKUP($A1316,referencia!$C$2:$Z$640,21,0)</f>
        <v>Ministerio del Agro y la Producción</v>
      </c>
      <c r="K1316" s="9">
        <f>VLOOKUP($A1316,referencia!$C$2:$Z$640,22,0)</f>
        <v>0</v>
      </c>
    </row>
    <row r="1317" spans="1:11" ht="15.75" customHeight="1">
      <c r="A1317" t="s">
        <v>2262</v>
      </c>
      <c r="B1317" s="9">
        <f>VLOOKUP($A1317,referencia!$C$2:$Z$640,5,0)</f>
        <v>14</v>
      </c>
      <c r="C1317" s="9" t="str">
        <f>VLOOKUP($A1317,referencia!$C$2:$Z$640,6,0)</f>
        <v>Misiones</v>
      </c>
      <c r="D1317" s="9">
        <f>VLOOKUP($A1317,referencia!$C$2:$Z$640,15,0)</f>
        <v>2018</v>
      </c>
      <c r="E1317" s="9" t="str">
        <f>VLOOKUP($A1317,referencia!$C$2:$Z$640,7,0)</f>
        <v>Hugo Passalacqua</v>
      </c>
      <c r="F1317" s="9" t="str">
        <f>VLOOKUP($A1317,referencia!$C$2:$Z$640,10,0)</f>
        <v>Frente Renovador de la Concordia</v>
      </c>
      <c r="G1317" s="9" t="str">
        <f>VLOOKUP($A1317,referencia!$C$2:$Z$640,9,0)</f>
        <v>Walter Villalba</v>
      </c>
      <c r="H1317" s="9" t="str">
        <f>VLOOKUP($A1317,referencia!$C$2:$Z$640,19,0)</f>
        <v>M</v>
      </c>
      <c r="I1317" s="9">
        <f>VLOOKUP($A1317,referencia!$C$2:$Z$640,20,0)</f>
        <v>0</v>
      </c>
      <c r="J1317" s="9" t="str">
        <f>VLOOKUP($A1317,referencia!$C$2:$Z$640,21,0)</f>
        <v>Ministerio de Salud Pública</v>
      </c>
      <c r="K1317" s="9">
        <f>VLOOKUP($A1317,referencia!$C$2:$Z$640,22,0)</f>
        <v>0</v>
      </c>
    </row>
    <row r="1318" spans="1:11" ht="15.75" customHeight="1">
      <c r="A1318" t="s">
        <v>2263</v>
      </c>
      <c r="B1318" s="9">
        <f>VLOOKUP($A1318,referencia!$C$2:$Z$640,5,0)</f>
        <v>14</v>
      </c>
      <c r="C1318" s="9" t="str">
        <f>VLOOKUP($A1318,referencia!$C$2:$Z$640,6,0)</f>
        <v>Misiones</v>
      </c>
      <c r="D1318" s="9">
        <f>VLOOKUP($A1318,referencia!$C$2:$Z$640,15,0)</f>
        <v>2018</v>
      </c>
      <c r="E1318" s="9" t="str">
        <f>VLOOKUP($A1318,referencia!$C$2:$Z$640,7,0)</f>
        <v>Hugo Passalacqua</v>
      </c>
      <c r="F1318" s="9" t="str">
        <f>VLOOKUP($A1318,referencia!$C$2:$Z$640,10,0)</f>
        <v>Frente Renovador de la Concordia</v>
      </c>
      <c r="G1318" s="9" t="str">
        <f>VLOOKUP($A1318,referencia!$C$2:$Z$640,9,0)</f>
        <v>Lisandro Benmaor</v>
      </c>
      <c r="H1318" s="9" t="str">
        <f>VLOOKUP($A1318,referencia!$C$2:$Z$640,19,0)</f>
        <v>M</v>
      </c>
      <c r="I1318" s="9">
        <f>VLOOKUP($A1318,referencia!$C$2:$Z$640,20,0)</f>
        <v>0</v>
      </c>
      <c r="J1318" s="9" t="str">
        <f>VLOOKUP($A1318,referencia!$C$2:$Z$640,21,0)</f>
        <v>Ministerio de Desarrollo Social</v>
      </c>
      <c r="K1318" s="9">
        <f>VLOOKUP($A1318,referencia!$C$2:$Z$640,22,0)</f>
        <v>0</v>
      </c>
    </row>
    <row r="1319" spans="1:11" ht="15.75" customHeight="1">
      <c r="A1319" t="s">
        <v>2264</v>
      </c>
      <c r="B1319" s="9">
        <f>VLOOKUP($A1319,referencia!$C$2:$Z$640,5,0)</f>
        <v>14</v>
      </c>
      <c r="C1319" s="9" t="str">
        <f>VLOOKUP($A1319,referencia!$C$2:$Z$640,6,0)</f>
        <v>Misiones</v>
      </c>
      <c r="D1319" s="9">
        <f>VLOOKUP($A1319,referencia!$C$2:$Z$640,15,0)</f>
        <v>2018</v>
      </c>
      <c r="E1319" s="9" t="str">
        <f>VLOOKUP($A1319,referencia!$C$2:$Z$640,7,0)</f>
        <v>Hugo Passalacqua</v>
      </c>
      <c r="F1319" s="9" t="str">
        <f>VLOOKUP($A1319,referencia!$C$2:$Z$640,10,0)</f>
        <v>Frente Renovador de la Concordia</v>
      </c>
      <c r="G1319" s="9" t="str">
        <f>VLOOKUP($A1319,referencia!$C$2:$Z$640,9,0)</f>
        <v>Lilian Marchesini</v>
      </c>
      <c r="H1319" s="9" t="str">
        <f>VLOOKUP($A1319,referencia!$C$2:$Z$640,19,0)</f>
        <v>F</v>
      </c>
      <c r="I1319" s="9">
        <f>VLOOKUP($A1319,referencia!$C$2:$Z$640,20,0)</f>
        <v>1</v>
      </c>
      <c r="J1319" s="9" t="str">
        <f>VLOOKUP($A1319,referencia!$C$2:$Z$640,21,0)</f>
        <v>Ministerio de Derechos Humanos</v>
      </c>
      <c r="K1319" s="9">
        <f>VLOOKUP($A1319,referencia!$C$2:$Z$640,22,0)</f>
        <v>0</v>
      </c>
    </row>
    <row r="1320" spans="1:11" ht="15.75" customHeight="1">
      <c r="A1320" t="s">
        <v>2265</v>
      </c>
      <c r="B1320" s="9">
        <f>VLOOKUP($A1320,referencia!$C$2:$Z$640,5,0)</f>
        <v>14</v>
      </c>
      <c r="C1320" s="9" t="str">
        <f>VLOOKUP($A1320,referencia!$C$2:$Z$640,6,0)</f>
        <v>Misiones</v>
      </c>
      <c r="D1320" s="9">
        <f>VLOOKUP($A1320,referencia!$C$2:$Z$640,15,0)</f>
        <v>2018</v>
      </c>
      <c r="E1320" s="9" t="str">
        <f>VLOOKUP($A1320,referencia!$C$2:$Z$640,7,0)</f>
        <v>Hugo Passalacqua</v>
      </c>
      <c r="F1320" s="9" t="str">
        <f>VLOOKUP($A1320,referencia!$C$2:$Z$640,10,0)</f>
        <v>Frente Renovador de la Concordia</v>
      </c>
      <c r="G1320" s="9" t="str">
        <f>VLOOKUP($A1320,referencia!$C$2:$Z$640,9,0)</f>
        <v>Juan Carlos Agulla</v>
      </c>
      <c r="H1320" s="9" t="str">
        <f>VLOOKUP($A1320,referencia!$C$2:$Z$640,19,0)</f>
        <v>M</v>
      </c>
      <c r="I1320" s="9">
        <f>VLOOKUP($A1320,referencia!$C$2:$Z$640,20,0)</f>
        <v>0</v>
      </c>
      <c r="J1320" s="9" t="str">
        <f>VLOOKUP($A1320,referencia!$C$2:$Z$640,21,0)</f>
        <v>Ministerio de Trabajo y Empleo</v>
      </c>
      <c r="K1320" s="9">
        <f>VLOOKUP($A1320,referencia!$C$2:$Z$640,22,0)</f>
        <v>0</v>
      </c>
    </row>
    <row r="1321" spans="1:11" ht="15.75" customHeight="1">
      <c r="A1321" t="s">
        <v>2266</v>
      </c>
      <c r="B1321" s="9">
        <f>VLOOKUP($A1321,referencia!$C$2:$Z$640,5,0)</f>
        <v>14</v>
      </c>
      <c r="C1321" s="9" t="str">
        <f>VLOOKUP($A1321,referencia!$C$2:$Z$640,6,0)</f>
        <v>Misiones</v>
      </c>
      <c r="D1321" s="9">
        <f>VLOOKUP($A1321,referencia!$C$2:$Z$640,15,0)</f>
        <v>2018</v>
      </c>
      <c r="E1321" s="9" t="str">
        <f>VLOOKUP($A1321,referencia!$C$2:$Z$640,7,0)</f>
        <v>Hugo Passalacqua</v>
      </c>
      <c r="F1321" s="9" t="str">
        <f>VLOOKUP($A1321,referencia!$C$2:$Z$640,10,0)</f>
        <v>Frente Renovador de la Concordia</v>
      </c>
      <c r="G1321" s="9" t="str">
        <f>VLOOKUP($A1321,referencia!$C$2:$Z$640,9,0)</f>
        <v>José María Arrúa</v>
      </c>
      <c r="H1321" s="9" t="str">
        <f>VLOOKUP($A1321,referencia!$C$2:$Z$640,19,0)</f>
        <v>M</v>
      </c>
      <c r="I1321" s="9">
        <f>VLOOKUP($A1321,referencia!$C$2:$Z$640,20,0)</f>
        <v>0</v>
      </c>
      <c r="J1321" s="9" t="str">
        <f>VLOOKUP($A1321,referencia!$C$2:$Z$640,21,0)</f>
        <v>Ministerio de Turismo</v>
      </c>
      <c r="K1321" s="9">
        <f>VLOOKUP($A1321,referencia!$C$2:$Z$640,22,0)</f>
        <v>0</v>
      </c>
    </row>
    <row r="1322" spans="1:11" ht="15.75" customHeight="1">
      <c r="A1322" t="s">
        <v>2267</v>
      </c>
      <c r="B1322" s="9">
        <f>VLOOKUP($A1322,referencia!$C$2:$Z$640,5,0)</f>
        <v>14</v>
      </c>
      <c r="C1322" s="9" t="str">
        <f>VLOOKUP($A1322,referencia!$C$2:$Z$640,6,0)</f>
        <v>Misiones</v>
      </c>
      <c r="D1322" s="9">
        <f>VLOOKUP($A1322,referencia!$C$2:$Z$640,15,0)</f>
        <v>2018</v>
      </c>
      <c r="E1322" s="9" t="str">
        <f>VLOOKUP($A1322,referencia!$C$2:$Z$640,7,0)</f>
        <v>Hugo Passalacqua</v>
      </c>
      <c r="F1322" s="9" t="str">
        <f>VLOOKUP($A1322,referencia!$C$2:$Z$640,10,0)</f>
        <v>Frente Renovador de la Concordia</v>
      </c>
      <c r="G1322" s="9" t="str">
        <f>VLOOKUP($A1322,referencia!$C$2:$Z$640,9,0)</f>
        <v>Rafael Morgenstern</v>
      </c>
      <c r="H1322" s="9" t="str">
        <f>VLOOKUP($A1322,referencia!$C$2:$Z$640,19,0)</f>
        <v>M</v>
      </c>
      <c r="I1322" s="9">
        <f>VLOOKUP($A1322,referencia!$C$2:$Z$640,20,0)</f>
        <v>0</v>
      </c>
      <c r="J1322" s="9" t="str">
        <f>VLOOKUP($A1322,referencia!$C$2:$Z$640,21,0)</f>
        <v>Ministerio de Deportes</v>
      </c>
      <c r="K1322" s="9">
        <f>VLOOKUP($A1322,referencia!$C$2:$Z$640,22,0)</f>
        <v>0</v>
      </c>
    </row>
    <row r="1323" spans="1:11" ht="15.75" customHeight="1">
      <c r="A1323" t="s">
        <v>2268</v>
      </c>
      <c r="B1323" s="9">
        <f>VLOOKUP($A1323,referencia!$C$2:$Z$640,5,0)</f>
        <v>14</v>
      </c>
      <c r="C1323" s="9" t="str">
        <f>VLOOKUP($A1323,referencia!$C$2:$Z$640,6,0)</f>
        <v>Misiones</v>
      </c>
      <c r="D1323" s="9">
        <f>VLOOKUP($A1323,referencia!$C$2:$Z$640,15,0)</f>
        <v>2018</v>
      </c>
      <c r="E1323" s="9" t="str">
        <f>VLOOKUP($A1323,referencia!$C$2:$Z$640,7,0)</f>
        <v>Hugo Passalacqua</v>
      </c>
      <c r="F1323" s="9" t="str">
        <f>VLOOKUP($A1323,referencia!$C$2:$Z$640,10,0)</f>
        <v>Frente Renovador de la Concordia</v>
      </c>
      <c r="G1323" s="9" t="str">
        <f>VLOOKUP($A1323,referencia!$C$2:$Z$640,9,0)</f>
        <v>Luis Lichowski</v>
      </c>
      <c r="H1323" s="9" t="str">
        <f>VLOOKUP($A1323,referencia!$C$2:$Z$640,19,0)</f>
        <v>M</v>
      </c>
      <c r="I1323" s="9">
        <f>VLOOKUP($A1323,referencia!$C$2:$Z$640,20,0)</f>
        <v>0</v>
      </c>
      <c r="J1323" s="9" t="str">
        <f>VLOOKUP($A1323,referencia!$C$2:$Z$640,21,0)</f>
        <v>Ministerio de Industria</v>
      </c>
      <c r="K1323" s="9">
        <f>VLOOKUP($A1323,referencia!$C$2:$Z$640,22,0)</f>
        <v>0</v>
      </c>
    </row>
    <row r="1324" spans="1:11" ht="15.75" customHeight="1">
      <c r="A1324" t="s">
        <v>2255</v>
      </c>
      <c r="B1324" s="9">
        <f>VLOOKUP($A1324,referencia!$C$2:$Z$640,5,0)</f>
        <v>14</v>
      </c>
      <c r="C1324" s="9" t="str">
        <f>VLOOKUP($A1324,referencia!$C$2:$Z$640,6,0)</f>
        <v>Misiones</v>
      </c>
      <c r="D1324" s="9">
        <f>VLOOKUP($A1324,referencia!$C$2:$Z$640,15,0)</f>
        <v>2018</v>
      </c>
      <c r="E1324" s="9" t="str">
        <f>VLOOKUP($A1324,referencia!$C$2:$Z$640,7,0)</f>
        <v>Hugo Passalacqua</v>
      </c>
      <c r="F1324" s="9" t="str">
        <f>VLOOKUP($A1324,referencia!$C$2:$Z$640,10,0)</f>
        <v>Frente Renovador de la Concordia</v>
      </c>
      <c r="G1324" s="9" t="str">
        <f>VLOOKUP($A1324,referencia!$C$2:$Z$640,9,0)</f>
        <v>Adolfo Pischik</v>
      </c>
      <c r="H1324" s="9" t="str">
        <f>VLOOKUP($A1324,referencia!$C$2:$Z$640,19,0)</f>
        <v>M</v>
      </c>
      <c r="I1324" s="9">
        <f>VLOOKUP($A1324,referencia!$C$2:$Z$640,20,0)</f>
        <v>0</v>
      </c>
      <c r="J1324" s="9" t="str">
        <f>VLOOKUP($A1324,referencia!$C$2:$Z$640,21,0)</f>
        <v>Secretaría General de Gabinete</v>
      </c>
      <c r="K1324" s="9">
        <f>VLOOKUP($A1324,referencia!$C$2:$Z$640,22,0)</f>
        <v>0</v>
      </c>
    </row>
    <row r="1325" spans="1:11" ht="15.75" customHeight="1">
      <c r="A1325" t="s">
        <v>2529</v>
      </c>
      <c r="B1325" s="9">
        <f>VLOOKUP($A1325,referencia!$B$2:$Z$640,6,0)</f>
        <v>14</v>
      </c>
      <c r="C1325" s="9" t="str">
        <f>VLOOKUP($A1325,referencia!$B$2:$Z$640,7,0)</f>
        <v>Misiones</v>
      </c>
      <c r="D1325" s="9">
        <f>VLOOKUP($A1325,referencia!$B$2:$Z$640,17,0)</f>
        <v>2019</v>
      </c>
      <c r="E1325" s="9" t="str">
        <f>VLOOKUP($A1325,referencia!$B$2:$Z$640,8,0)</f>
        <v>Hugo Passalacqua</v>
      </c>
      <c r="F1325" s="9" t="str">
        <f>VLOOKUP($A1325,referencia!$B$2:$Z$640,11,0)</f>
        <v>Frente Renovador de la Concordia</v>
      </c>
      <c r="G1325" s="9" t="str">
        <f>VLOOKUP($A1325,referencia!$B$2:$Z$640,10,0)</f>
        <v>Adolfo Pischik</v>
      </c>
      <c r="H1325" s="9" t="str">
        <f>VLOOKUP($A1325,referencia!$B$2:$Z$640,20,0)</f>
        <v>M</v>
      </c>
      <c r="I1325" s="9">
        <f>VLOOKUP($A1325,referencia!$B$2:$Z$640,21,0)</f>
        <v>0</v>
      </c>
      <c r="J1325" s="9" t="str">
        <f>VLOOKUP($A1325,referencia!$B$2:$Z$640,22,0)</f>
        <v>Secretaría General de Gabinete</v>
      </c>
      <c r="K1325" s="9">
        <f>VLOOKUP($A1325,referencia!$B$2:$Z$640,23,0)</f>
        <v>0</v>
      </c>
    </row>
    <row r="1326" spans="1:11" ht="15.75" customHeight="1">
      <c r="A1326" t="s">
        <v>2530</v>
      </c>
      <c r="B1326" s="9">
        <f>VLOOKUP($A1326,referencia!$B$2:$Z$640,6,0)</f>
        <v>14</v>
      </c>
      <c r="C1326" s="9" t="str">
        <f>VLOOKUP($A1326,referencia!$B$2:$Z$640,7,0)</f>
        <v>Misiones</v>
      </c>
      <c r="D1326" s="9">
        <f>VLOOKUP($A1326,referencia!$B$2:$Z$640,17,0)</f>
        <v>2019</v>
      </c>
      <c r="E1326" s="9" t="str">
        <f>VLOOKUP($A1326,referencia!$B$2:$Z$640,8,0)</f>
        <v>Hugo Passalacqua</v>
      </c>
      <c r="F1326" s="9" t="str">
        <f>VLOOKUP($A1326,referencia!$B$2:$Z$640,11,0)</f>
        <v>Frente Renovador de la Concordia</v>
      </c>
      <c r="G1326" s="9" t="str">
        <f>VLOOKUP($A1326,referencia!$B$2:$Z$640,10,0)</f>
        <v>Marcelo Gabriel Pérez</v>
      </c>
      <c r="H1326" s="9" t="str">
        <f>VLOOKUP($A1326,referencia!$B$2:$Z$640,20,0)</f>
        <v>M</v>
      </c>
      <c r="I1326" s="9">
        <f>VLOOKUP($A1326,referencia!$B$2:$Z$640,21,0)</f>
        <v>0</v>
      </c>
      <c r="J1326" s="9" t="str">
        <f>VLOOKUP($A1326,referencia!$B$2:$Z$640,22,0)</f>
        <v>Ministerio de Gobierno</v>
      </c>
      <c r="K1326" s="9">
        <f>VLOOKUP($A1326,referencia!$B$2:$Z$640,23,0)</f>
        <v>0</v>
      </c>
    </row>
    <row r="1327" spans="1:11" ht="15.75" customHeight="1">
      <c r="A1327" t="s">
        <v>2531</v>
      </c>
      <c r="B1327" s="9">
        <f>VLOOKUP($A1327,referencia!$B$2:$Z$640,6,0)</f>
        <v>14</v>
      </c>
      <c r="C1327" s="9" t="str">
        <f>VLOOKUP($A1327,referencia!$B$2:$Z$640,7,0)</f>
        <v>Misiones</v>
      </c>
      <c r="D1327" s="9">
        <f>VLOOKUP($A1327,referencia!$B$2:$Z$640,17,0)</f>
        <v>2019</v>
      </c>
      <c r="E1327" s="9" t="str">
        <f>VLOOKUP($A1327,referencia!$B$2:$Z$640,8,0)</f>
        <v>Hugo Passalacqua</v>
      </c>
      <c r="F1327" s="9" t="str">
        <f>VLOOKUP($A1327,referencia!$B$2:$Z$640,11,0)</f>
        <v>Frente Renovador de la Concordia</v>
      </c>
      <c r="G1327" s="9" t="str">
        <f>VLOOKUP($A1327,referencia!$B$2:$Z$640,10,0)</f>
        <v>Adolfo Safrán</v>
      </c>
      <c r="H1327" s="9" t="str">
        <f>VLOOKUP($A1327,referencia!$B$2:$Z$640,20,0)</f>
        <v>M</v>
      </c>
      <c r="I1327" s="9">
        <f>VLOOKUP($A1327,referencia!$B$2:$Z$640,21,0)</f>
        <v>0</v>
      </c>
      <c r="J1327" s="9" t="str">
        <f>VLOOKUP($A1327,referencia!$B$2:$Z$640,22,0)</f>
        <v>Ministerio de Hacienda</v>
      </c>
      <c r="K1327" s="9">
        <f>VLOOKUP($A1327,referencia!$B$2:$Z$640,23,0)</f>
        <v>0</v>
      </c>
    </row>
    <row r="1328" spans="1:11" ht="15.75" customHeight="1">
      <c r="A1328" t="s">
        <v>2532</v>
      </c>
      <c r="B1328" s="9">
        <f>VLOOKUP($A1328,referencia!$B$2:$Z$640,6,0)</f>
        <v>14</v>
      </c>
      <c r="C1328" s="9" t="str">
        <f>VLOOKUP($A1328,referencia!$B$2:$Z$640,7,0)</f>
        <v>Misiones</v>
      </c>
      <c r="D1328" s="9">
        <f>VLOOKUP($A1328,referencia!$B$2:$Z$640,17,0)</f>
        <v>2019</v>
      </c>
      <c r="E1328" s="9" t="str">
        <f>VLOOKUP($A1328,referencia!$B$2:$Z$640,8,0)</f>
        <v>Hugo Passalacqua</v>
      </c>
      <c r="F1328" s="9" t="str">
        <f>VLOOKUP($A1328,referencia!$B$2:$Z$640,11,0)</f>
        <v>Frente Renovador de la Concordia</v>
      </c>
      <c r="G1328" s="9" t="str">
        <f>VLOOKUP($A1328,referencia!$B$2:$Z$640,10,0)</f>
        <v>Élida Vigo</v>
      </c>
      <c r="H1328" s="9" t="str">
        <f>VLOOKUP($A1328,referencia!$B$2:$Z$640,20,0)</f>
        <v>F</v>
      </c>
      <c r="I1328" s="9">
        <f>VLOOKUP($A1328,referencia!$B$2:$Z$640,21,0)</f>
        <v>1</v>
      </c>
      <c r="J1328" s="9" t="str">
        <f>VLOOKUP($A1328,referencia!$B$2:$Z$640,22,0)</f>
        <v>Ministerio de Acción Cooperativa</v>
      </c>
      <c r="K1328" s="9">
        <f>VLOOKUP($A1328,referencia!$B$2:$Z$640,23,0)</f>
        <v>0</v>
      </c>
    </row>
    <row r="1329" spans="1:11" ht="15.75" customHeight="1">
      <c r="A1329" t="s">
        <v>2533</v>
      </c>
      <c r="B1329" s="9">
        <f>VLOOKUP($A1329,referencia!$B$2:$Z$640,6,0)</f>
        <v>14</v>
      </c>
      <c r="C1329" s="9" t="str">
        <f>VLOOKUP($A1329,referencia!$B$2:$Z$640,7,0)</f>
        <v>Misiones</v>
      </c>
      <c r="D1329" s="9">
        <f>VLOOKUP($A1329,referencia!$B$2:$Z$640,17,0)</f>
        <v>2019</v>
      </c>
      <c r="E1329" s="9" t="str">
        <f>VLOOKUP($A1329,referencia!$B$2:$Z$640,8,0)</f>
        <v>Hugo Passalacqua</v>
      </c>
      <c r="F1329" s="9" t="str">
        <f>VLOOKUP($A1329,referencia!$B$2:$Z$640,11,0)</f>
        <v>Frente Renovador de la Concordia</v>
      </c>
      <c r="G1329" s="9" t="str">
        <f>VLOOKUP($A1329,referencia!$B$2:$Z$640,10,0)</f>
        <v>Ivonne Stella Maris Aquino</v>
      </c>
      <c r="H1329" s="9" t="str">
        <f>VLOOKUP($A1329,referencia!$B$2:$Z$640,20,0)</f>
        <v>F</v>
      </c>
      <c r="I1329" s="9">
        <f>VLOOKUP($A1329,referencia!$B$2:$Z$640,21,0)</f>
        <v>1</v>
      </c>
      <c r="J1329" s="9" t="str">
        <f>VLOOKUP($A1329,referencia!$B$2:$Z$640,22,0)</f>
        <v>Ministerio de Educación</v>
      </c>
      <c r="K1329" s="9">
        <f>VLOOKUP($A1329,referencia!$B$2:$Z$640,23,0)</f>
        <v>0</v>
      </c>
    </row>
    <row r="1330" spans="1:11" ht="15.75" customHeight="1">
      <c r="A1330" t="s">
        <v>2534</v>
      </c>
      <c r="B1330" s="9">
        <f>VLOOKUP($A1330,referencia!$B$2:$Z$640,6,0)</f>
        <v>14</v>
      </c>
      <c r="C1330" s="9" t="str">
        <f>VLOOKUP($A1330,referencia!$B$2:$Z$640,7,0)</f>
        <v>Misiones</v>
      </c>
      <c r="D1330" s="9">
        <f>VLOOKUP($A1330,referencia!$B$2:$Z$640,17,0)</f>
        <v>2019</v>
      </c>
      <c r="E1330" s="9" t="str">
        <f>VLOOKUP($A1330,referencia!$B$2:$Z$640,8,0)</f>
        <v>Hugo Passalacqua</v>
      </c>
      <c r="F1330" s="9" t="str">
        <f>VLOOKUP($A1330,referencia!$B$2:$Z$640,11,0)</f>
        <v>Frente Renovador de la Concordia</v>
      </c>
      <c r="G1330" s="9" t="str">
        <f>VLOOKUP($A1330,referencia!$B$2:$Z$640,10,0)</f>
        <v>José Luis Garay</v>
      </c>
      <c r="H1330" s="9" t="str">
        <f>VLOOKUP($A1330,referencia!$B$2:$Z$640,20,0)</f>
        <v>M</v>
      </c>
      <c r="I1330" s="9">
        <f>VLOOKUP($A1330,referencia!$B$2:$Z$640,21,0)</f>
        <v>0</v>
      </c>
      <c r="J1330" s="9" t="str">
        <f>VLOOKUP($A1330,referencia!$B$2:$Z$640,22,0)</f>
        <v>Ministerio del Agro y la Producción</v>
      </c>
      <c r="K1330" s="9">
        <f>VLOOKUP($A1330,referencia!$B$2:$Z$640,23,0)</f>
        <v>0</v>
      </c>
    </row>
    <row r="1331" spans="1:11" ht="15.75" customHeight="1">
      <c r="A1331" t="s">
        <v>2535</v>
      </c>
      <c r="B1331" s="9">
        <f>VLOOKUP($A1331,referencia!$B$2:$Z$640,6,0)</f>
        <v>14</v>
      </c>
      <c r="C1331" s="9" t="str">
        <f>VLOOKUP($A1331,referencia!$B$2:$Z$640,7,0)</f>
        <v>Misiones</v>
      </c>
      <c r="D1331" s="9">
        <f>VLOOKUP($A1331,referencia!$B$2:$Z$640,17,0)</f>
        <v>2019</v>
      </c>
      <c r="E1331" s="9" t="str">
        <f>VLOOKUP($A1331,referencia!$B$2:$Z$640,8,0)</f>
        <v>Hugo Passalacqua</v>
      </c>
      <c r="F1331" s="9" t="str">
        <f>VLOOKUP($A1331,referencia!$B$2:$Z$640,11,0)</f>
        <v>Frente Renovador de la Concordia</v>
      </c>
      <c r="G1331" s="9" t="str">
        <f>VLOOKUP($A1331,referencia!$B$2:$Z$640,10,0)</f>
        <v>Walter Villalba</v>
      </c>
      <c r="H1331" s="9" t="str">
        <f>VLOOKUP($A1331,referencia!$B$2:$Z$640,20,0)</f>
        <v>M</v>
      </c>
      <c r="I1331" s="9">
        <f>VLOOKUP($A1331,referencia!$B$2:$Z$640,21,0)</f>
        <v>0</v>
      </c>
      <c r="J1331" s="9" t="str">
        <f>VLOOKUP($A1331,referencia!$B$2:$Z$640,22,0)</f>
        <v>Ministerio de Salud Pública</v>
      </c>
      <c r="K1331" s="9">
        <f>VLOOKUP($A1331,referencia!$B$2:$Z$640,23,0)</f>
        <v>0</v>
      </c>
    </row>
    <row r="1332" spans="1:11" ht="15.75" customHeight="1">
      <c r="A1332" t="s">
        <v>2536</v>
      </c>
      <c r="B1332" s="9">
        <f>VLOOKUP($A1332,referencia!$B$2:$Z$640,6,0)</f>
        <v>14</v>
      </c>
      <c r="C1332" s="9" t="str">
        <f>VLOOKUP($A1332,referencia!$B$2:$Z$640,7,0)</f>
        <v>Misiones</v>
      </c>
      <c r="D1332" s="9">
        <f>VLOOKUP($A1332,referencia!$B$2:$Z$640,17,0)</f>
        <v>2019</v>
      </c>
      <c r="E1332" s="9" t="str">
        <f>VLOOKUP($A1332,referencia!$B$2:$Z$640,8,0)</f>
        <v>Hugo Passalacqua</v>
      </c>
      <c r="F1332" s="9" t="str">
        <f>VLOOKUP($A1332,referencia!$B$2:$Z$640,11,0)</f>
        <v>Frente Renovador de la Concordia</v>
      </c>
      <c r="G1332" s="9" t="str">
        <f>VLOOKUP($A1332,referencia!$B$2:$Z$640,10,0)</f>
        <v>Lisandro Benmaor</v>
      </c>
      <c r="H1332" s="9" t="str">
        <f>VLOOKUP($A1332,referencia!$B$2:$Z$640,20,0)</f>
        <v>M</v>
      </c>
      <c r="I1332" s="9">
        <f>VLOOKUP($A1332,referencia!$B$2:$Z$640,21,0)</f>
        <v>0</v>
      </c>
      <c r="J1332" s="9" t="str">
        <f>VLOOKUP($A1332,referencia!$B$2:$Z$640,22,0)</f>
        <v>Ministerio de Desarrollo Social</v>
      </c>
      <c r="K1332" s="9">
        <f>VLOOKUP($A1332,referencia!$B$2:$Z$640,23,0)</f>
        <v>0</v>
      </c>
    </row>
    <row r="1333" spans="1:11" ht="15.75" customHeight="1">
      <c r="A1333" t="s">
        <v>2537</v>
      </c>
      <c r="B1333" s="9">
        <f>VLOOKUP($A1333,referencia!$B$2:$Z$640,6,0)</f>
        <v>14</v>
      </c>
      <c r="C1333" s="9" t="str">
        <f>VLOOKUP($A1333,referencia!$B$2:$Z$640,7,0)</f>
        <v>Misiones</v>
      </c>
      <c r="D1333" s="9">
        <f>VLOOKUP($A1333,referencia!$B$2:$Z$640,17,0)</f>
        <v>2019</v>
      </c>
      <c r="E1333" s="9" t="str">
        <f>VLOOKUP($A1333,referencia!$B$2:$Z$640,8,0)</f>
        <v>Hugo Passalacqua</v>
      </c>
      <c r="F1333" s="9" t="str">
        <f>VLOOKUP($A1333,referencia!$B$2:$Z$640,11,0)</f>
        <v>Frente Renovador de la Concordia</v>
      </c>
      <c r="G1333" s="9" t="str">
        <f>VLOOKUP($A1333,referencia!$B$2:$Z$640,10,0)</f>
        <v>Lilian Marchesini</v>
      </c>
      <c r="H1333" s="9" t="str">
        <f>VLOOKUP($A1333,referencia!$B$2:$Z$640,20,0)</f>
        <v>F</v>
      </c>
      <c r="I1333" s="9">
        <f>VLOOKUP($A1333,referencia!$B$2:$Z$640,21,0)</f>
        <v>1</v>
      </c>
      <c r="J1333" s="9" t="str">
        <f>VLOOKUP($A1333,referencia!$B$2:$Z$640,22,0)</f>
        <v>Ministerio de Derechos Humanos</v>
      </c>
      <c r="K1333" s="9">
        <f>VLOOKUP($A1333,referencia!$B$2:$Z$640,23,0)</f>
        <v>0</v>
      </c>
    </row>
    <row r="1334" spans="1:11" ht="15.75" customHeight="1">
      <c r="A1334" t="s">
        <v>2538</v>
      </c>
      <c r="B1334" s="9">
        <f>VLOOKUP($A1334,referencia!$B$2:$Z$640,6,0)</f>
        <v>14</v>
      </c>
      <c r="C1334" s="9" t="str">
        <f>VLOOKUP($A1334,referencia!$B$2:$Z$640,7,0)</f>
        <v>Misiones</v>
      </c>
      <c r="D1334" s="9">
        <f>VLOOKUP($A1334,referencia!$B$2:$Z$640,17,0)</f>
        <v>2019</v>
      </c>
      <c r="E1334" s="9" t="str">
        <f>VLOOKUP($A1334,referencia!$B$2:$Z$640,8,0)</f>
        <v>Hugo Passalacqua</v>
      </c>
      <c r="F1334" s="9" t="str">
        <f>VLOOKUP($A1334,referencia!$B$2:$Z$640,11,0)</f>
        <v>Frente Renovador de la Concordia</v>
      </c>
      <c r="G1334" s="9" t="str">
        <f>VLOOKUP($A1334,referencia!$B$2:$Z$640,10,0)</f>
        <v>Juan Carlos Agulla</v>
      </c>
      <c r="H1334" s="9" t="str">
        <f>VLOOKUP($A1334,referencia!$B$2:$Z$640,20,0)</f>
        <v>M</v>
      </c>
      <c r="I1334" s="9">
        <f>VLOOKUP($A1334,referencia!$B$2:$Z$640,21,0)</f>
        <v>0</v>
      </c>
      <c r="J1334" s="9" t="str">
        <f>VLOOKUP($A1334,referencia!$B$2:$Z$640,22,0)</f>
        <v>Ministerio de Trabajo y Empleo</v>
      </c>
      <c r="K1334" s="9">
        <f>VLOOKUP($A1334,referencia!$B$2:$Z$640,23,0)</f>
        <v>0</v>
      </c>
    </row>
    <row r="1335" spans="1:11" ht="15.75" customHeight="1">
      <c r="A1335" t="s">
        <v>2539</v>
      </c>
      <c r="B1335" s="9">
        <f>VLOOKUP($A1335,referencia!$B$2:$Z$640,6,0)</f>
        <v>14</v>
      </c>
      <c r="C1335" s="9" t="str">
        <f>VLOOKUP($A1335,referencia!$B$2:$Z$640,7,0)</f>
        <v>Misiones</v>
      </c>
      <c r="D1335" s="9">
        <f>VLOOKUP($A1335,referencia!$B$2:$Z$640,17,0)</f>
        <v>2019</v>
      </c>
      <c r="E1335" s="9" t="str">
        <f>VLOOKUP($A1335,referencia!$B$2:$Z$640,8,0)</f>
        <v>Hugo Passalacqua</v>
      </c>
      <c r="F1335" s="9" t="str">
        <f>VLOOKUP($A1335,referencia!$B$2:$Z$640,11,0)</f>
        <v>Frente Renovador de la Concordia</v>
      </c>
      <c r="G1335" s="9" t="str">
        <f>VLOOKUP($A1335,referencia!$B$2:$Z$640,10,0)</f>
        <v>José María Arrúa</v>
      </c>
      <c r="H1335" s="9" t="str">
        <f>VLOOKUP($A1335,referencia!$B$2:$Z$640,20,0)</f>
        <v>M</v>
      </c>
      <c r="I1335" s="9">
        <f>VLOOKUP($A1335,referencia!$B$2:$Z$640,21,0)</f>
        <v>0</v>
      </c>
      <c r="J1335" s="9" t="str">
        <f>VLOOKUP($A1335,referencia!$B$2:$Z$640,22,0)</f>
        <v>Ministerio de Turismo</v>
      </c>
      <c r="K1335" s="9">
        <f>VLOOKUP($A1335,referencia!$B$2:$Z$640,23,0)</f>
        <v>0</v>
      </c>
    </row>
    <row r="1336" spans="1:11" ht="15.75" customHeight="1">
      <c r="A1336" t="s">
        <v>2540</v>
      </c>
      <c r="B1336" s="9">
        <f>VLOOKUP($A1336,referencia!$B$2:$Z$640,6,0)</f>
        <v>14</v>
      </c>
      <c r="C1336" s="9" t="str">
        <f>VLOOKUP($A1336,referencia!$B$2:$Z$640,7,0)</f>
        <v>Misiones</v>
      </c>
      <c r="D1336" s="9">
        <f>VLOOKUP($A1336,referencia!$B$2:$Z$640,17,0)</f>
        <v>2019</v>
      </c>
      <c r="E1336" s="9" t="str">
        <f>VLOOKUP($A1336,referencia!$B$2:$Z$640,8,0)</f>
        <v>Hugo Passalacqua</v>
      </c>
      <c r="F1336" s="9" t="str">
        <f>VLOOKUP($A1336,referencia!$B$2:$Z$640,11,0)</f>
        <v>Frente Renovador de la Concordia</v>
      </c>
      <c r="G1336" s="9" t="str">
        <f>VLOOKUP($A1336,referencia!$B$2:$Z$640,10,0)</f>
        <v>Rafael Morgenstern</v>
      </c>
      <c r="H1336" s="9" t="str">
        <f>VLOOKUP($A1336,referencia!$B$2:$Z$640,20,0)</f>
        <v>M</v>
      </c>
      <c r="I1336" s="9">
        <f>VLOOKUP($A1336,referencia!$B$2:$Z$640,21,0)</f>
        <v>0</v>
      </c>
      <c r="J1336" s="9" t="str">
        <f>VLOOKUP($A1336,referencia!$B$2:$Z$640,22,0)</f>
        <v>Ministerio de Deportes</v>
      </c>
      <c r="K1336" s="9">
        <f>VLOOKUP($A1336,referencia!$B$2:$Z$640,23,0)</f>
        <v>0</v>
      </c>
    </row>
    <row r="1337" spans="1:11" ht="15.75" customHeight="1">
      <c r="A1337" t="s">
        <v>2541</v>
      </c>
      <c r="B1337" s="9">
        <f>VLOOKUP($A1337,referencia!$B$2:$Z$640,6,0)</f>
        <v>14</v>
      </c>
      <c r="C1337" s="9" t="str">
        <f>VLOOKUP($A1337,referencia!$B$2:$Z$640,7,0)</f>
        <v>Misiones</v>
      </c>
      <c r="D1337" s="9">
        <f>VLOOKUP($A1337,referencia!$B$2:$Z$640,17,0)</f>
        <v>2019</v>
      </c>
      <c r="E1337" s="9" t="str">
        <f>VLOOKUP($A1337,referencia!$B$2:$Z$640,8,0)</f>
        <v>Hugo Passalacqua</v>
      </c>
      <c r="F1337" s="9" t="str">
        <f>VLOOKUP($A1337,referencia!$B$2:$Z$640,11,0)</f>
        <v>Frente Renovador de la Concordia</v>
      </c>
      <c r="G1337" s="9" t="str">
        <f>VLOOKUP($A1337,referencia!$B$2:$Z$640,10,0)</f>
        <v>Luis Lichowski</v>
      </c>
      <c r="H1337" s="9" t="str">
        <f>VLOOKUP($A1337,referencia!$B$2:$Z$640,20,0)</f>
        <v>M</v>
      </c>
      <c r="I1337" s="9">
        <f>VLOOKUP($A1337,referencia!$B$2:$Z$640,21,0)</f>
        <v>0</v>
      </c>
      <c r="J1337" s="9" t="str">
        <f>VLOOKUP($A1337,referencia!$B$2:$Z$640,22,0)</f>
        <v>Ministerio de Industria</v>
      </c>
      <c r="K1337" s="9">
        <f>VLOOKUP($A1337,referencia!$B$2:$Z$640,23,0)</f>
        <v>0</v>
      </c>
    </row>
    <row r="1338" spans="1:11" ht="15.75" customHeight="1">
      <c r="A1338" t="s">
        <v>2529</v>
      </c>
      <c r="B1338" s="9">
        <f>VLOOKUP($A1338,referencia!$B$2:$Z$640,6,0)</f>
        <v>14</v>
      </c>
      <c r="C1338" s="9" t="str">
        <f>VLOOKUP($A1338,referencia!$B$2:$Z$640,7,0)</f>
        <v>Misiones</v>
      </c>
      <c r="D1338" s="9">
        <f>VLOOKUP($A1338,referencia!$B$2:$Z$640,17,0)</f>
        <v>2019</v>
      </c>
      <c r="E1338" s="9" t="str">
        <f>VLOOKUP($A1338,referencia!$B$2:$Z$640,8,0)</f>
        <v>Hugo Passalacqua</v>
      </c>
      <c r="F1338" s="9" t="str">
        <f>VLOOKUP($A1338,referencia!$B$2:$Z$640,11,0)</f>
        <v>Frente Renovador de la Concordia</v>
      </c>
      <c r="G1338" s="9" t="str">
        <f>VLOOKUP($A1338,referencia!$B$2:$Z$640,10,0)</f>
        <v>Adolfo Pischik</v>
      </c>
      <c r="H1338" s="9" t="str">
        <f>VLOOKUP($A1338,referencia!$B$2:$Z$640,20,0)</f>
        <v>M</v>
      </c>
      <c r="I1338" s="9">
        <f>VLOOKUP($A1338,referencia!$B$2:$Z$640,21,0)</f>
        <v>0</v>
      </c>
      <c r="J1338" s="9" t="str">
        <f>VLOOKUP($A1338,referencia!$B$2:$Z$640,22,0)</f>
        <v>Secretaría General de Gabinete</v>
      </c>
      <c r="K1338" s="9">
        <f>VLOOKUP($A1338,referencia!$B$2:$Z$640,23,0)</f>
        <v>0</v>
      </c>
    </row>
    <row r="1339" spans="1:11" ht="15.75" customHeight="1">
      <c r="A1339" t="s">
        <v>2258</v>
      </c>
      <c r="B1339" s="9">
        <f>VLOOKUP($A1339,referencia!$B$2:$Z$640,6,0)</f>
        <v>14</v>
      </c>
      <c r="C1339" s="9" t="str">
        <f>VLOOKUP($A1339,referencia!$B$2:$Z$640,7,0)</f>
        <v>Misiones</v>
      </c>
      <c r="D1339" s="9" t="str">
        <f>VLOOKUP($A1339,referencia!$B$2:$Z$640,17,0)</f>
        <v>no</v>
      </c>
      <c r="E1339" s="9" t="str">
        <f>VLOOKUP($A1339,referencia!$B$2:$Z$640,8,0)</f>
        <v>Hugo Passalacqua</v>
      </c>
      <c r="F1339" s="9" t="str">
        <f>VLOOKUP($A1339,referencia!$B$2:$Z$640,11,0)</f>
        <v>Frente Renovador de la Concordia</v>
      </c>
      <c r="G1339" s="9" t="str">
        <f>VLOOKUP($A1339,referencia!$B$2:$Z$640,10,0)</f>
        <v>Verónica Derna</v>
      </c>
      <c r="H1339" s="9" t="str">
        <f>VLOOKUP($A1339,referencia!$B$2:$Z$640,20,0)</f>
        <v>F</v>
      </c>
      <c r="I1339" s="9">
        <f>VLOOKUP($A1339,referencia!$B$2:$Z$640,21,0)</f>
        <v>1</v>
      </c>
      <c r="J1339" s="9" t="str">
        <f>VLOOKUP($A1339,referencia!$B$2:$Z$640,22,0)</f>
        <v>Ministerio de Ecología</v>
      </c>
      <c r="K1339" s="9">
        <f>VLOOKUP($A1339,referencia!$B$2:$Z$640,23,0)</f>
        <v>1</v>
      </c>
    </row>
    <row r="1340" spans="1:11" ht="15.75" customHeight="1">
      <c r="A1340" t="s">
        <v>1277</v>
      </c>
      <c r="B1340" s="9">
        <f>VLOOKUP($A1340,referencia!$B$2:$Z$640,6,0)</f>
        <v>14</v>
      </c>
      <c r="C1340" s="9" t="str">
        <f>VLOOKUP($A1340,referencia!$B$2:$Z$640,7,0)</f>
        <v>Misiones</v>
      </c>
      <c r="D1340" s="9" t="str">
        <f>VLOOKUP($A1340,referencia!$B$2:$Z$640,17,0)</f>
        <v>no</v>
      </c>
      <c r="E1340" s="9" t="str">
        <f>VLOOKUP($A1340,referencia!$B$2:$Z$640,8,0)</f>
        <v>Oscar Herrera Ahuad</v>
      </c>
      <c r="F1340" s="9" t="str">
        <f>VLOOKUP($A1340,referencia!$B$2:$Z$640,11,0)</f>
        <v>Frente Renovador de la Concordia</v>
      </c>
      <c r="G1340" s="9" t="str">
        <f>VLOOKUP($A1340,referencia!$B$2:$Z$640,10,0)</f>
        <v>Benilda Dammer</v>
      </c>
      <c r="H1340" s="9" t="str">
        <f>VLOOKUP($A1340,referencia!$B$2:$Z$640,20,0)</f>
        <v>F</v>
      </c>
      <c r="I1340" s="9">
        <f>VLOOKUP($A1340,referencia!$B$2:$Z$640,21,0)</f>
        <v>1</v>
      </c>
      <c r="J1340" s="9" t="str">
        <f>VLOOKUP($A1340,referencia!$B$2:$Z$640,22,0)</f>
        <v>Ministerio de Desarrollo Social, La Mujer y La Juventud</v>
      </c>
      <c r="K1340" s="9">
        <f>VLOOKUP($A1340,referencia!$B$2:$Z$640,23,0)</f>
        <v>0</v>
      </c>
    </row>
    <row r="1341" spans="1:11" ht="15.75" customHeight="1">
      <c r="A1341" t="s">
        <v>1278</v>
      </c>
      <c r="B1341" s="9">
        <f>VLOOKUP($A1341,referencia!$B$2:$Z$640,6,0)</f>
        <v>14</v>
      </c>
      <c r="C1341" s="9" t="str">
        <f>VLOOKUP($A1341,referencia!$B$2:$Z$640,7,0)</f>
        <v>Misiones</v>
      </c>
      <c r="D1341" s="9" t="str">
        <f>VLOOKUP($A1341,referencia!$B$2:$Z$640,17,0)</f>
        <v>no</v>
      </c>
      <c r="E1341" s="9" t="str">
        <f>VLOOKUP($A1341,referencia!$B$2:$Z$640,8,0)</f>
        <v>Oscar Herrera Ahuad</v>
      </c>
      <c r="F1341" s="9" t="str">
        <f>VLOOKUP($A1341,referencia!$B$2:$Z$640,11,0)</f>
        <v>Frente Renovador de la Concordia</v>
      </c>
      <c r="G1341" s="9" t="str">
        <f>VLOOKUP($A1341,referencia!$B$2:$Z$640,10,0)</f>
        <v>José María Arrúa</v>
      </c>
      <c r="H1341" s="9" t="str">
        <f>VLOOKUP($A1341,referencia!$B$2:$Z$640,20,0)</f>
        <v>M</v>
      </c>
      <c r="I1341" s="9">
        <f>VLOOKUP($A1341,referencia!$B$2:$Z$640,21,0)</f>
        <v>0</v>
      </c>
      <c r="J1341" s="9" t="str">
        <f>VLOOKUP($A1341,referencia!$B$2:$Z$640,22,0)</f>
        <v>Ministerio de Turismo</v>
      </c>
      <c r="K1341" s="9">
        <f>VLOOKUP($A1341,referencia!$B$2:$Z$640,23,0)</f>
        <v>0</v>
      </c>
    </row>
    <row r="1342" spans="1:11" ht="15.75" customHeight="1">
      <c r="A1342" t="s">
        <v>1279</v>
      </c>
      <c r="B1342" s="9">
        <f>VLOOKUP($A1342,referencia!$B$2:$Z$640,6,0)</f>
        <v>14</v>
      </c>
      <c r="C1342" s="9" t="str">
        <f>VLOOKUP($A1342,referencia!$B$2:$Z$640,7,0)</f>
        <v>Misiones</v>
      </c>
      <c r="D1342" s="9" t="str">
        <f>VLOOKUP($A1342,referencia!$B$2:$Z$640,17,0)</f>
        <v>no</v>
      </c>
      <c r="E1342" s="9" t="str">
        <f>VLOOKUP($A1342,referencia!$B$2:$Z$640,8,0)</f>
        <v>Oscar Herrera Ahuad</v>
      </c>
      <c r="F1342" s="9" t="str">
        <f>VLOOKUP($A1342,referencia!$B$2:$Z$640,11,0)</f>
        <v>Frente Renovador de la Concordia</v>
      </c>
      <c r="G1342" s="9" t="str">
        <f>VLOOKUP($A1342,referencia!$B$2:$Z$640,10,0)</f>
        <v>Karina Aguirre</v>
      </c>
      <c r="H1342" s="9" t="str">
        <f>VLOOKUP($A1342,referencia!$B$2:$Z$640,20,0)</f>
        <v>F</v>
      </c>
      <c r="I1342" s="9">
        <f>VLOOKUP($A1342,referencia!$B$2:$Z$640,21,0)</f>
        <v>1</v>
      </c>
      <c r="J1342" s="9" t="str">
        <f>VLOOKUP($A1342,referencia!$B$2:$Z$640,22,0)</f>
        <v>Ministerio de Acción Cooperativa, Mutual, Comercio e Integración</v>
      </c>
      <c r="K1342" s="9">
        <f>VLOOKUP($A1342,referencia!$B$2:$Z$640,23,0)</f>
        <v>0</v>
      </c>
    </row>
    <row r="1343" spans="1:11" ht="15.75" customHeight="1">
      <c r="A1343" t="s">
        <v>1280</v>
      </c>
      <c r="B1343" s="9">
        <f>VLOOKUP($A1343,referencia!$B$2:$Z$640,6,0)</f>
        <v>14</v>
      </c>
      <c r="C1343" s="9" t="str">
        <f>VLOOKUP($A1343,referencia!$B$2:$Z$640,7,0)</f>
        <v>Misiones</v>
      </c>
      <c r="D1343" s="9" t="str">
        <f>VLOOKUP($A1343,referencia!$B$2:$Z$640,17,0)</f>
        <v>no</v>
      </c>
      <c r="E1343" s="9" t="str">
        <f>VLOOKUP($A1343,referencia!$B$2:$Z$640,8,0)</f>
        <v>Oscar Herrera Ahuad</v>
      </c>
      <c r="F1343" s="9" t="str">
        <f>VLOOKUP($A1343,referencia!$B$2:$Z$640,11,0)</f>
        <v>Frente Renovador de la Concordia</v>
      </c>
      <c r="G1343" s="9" t="str">
        <f>VLOOKUP($A1343,referencia!$B$2:$Z$640,10,0)</f>
        <v>Miguel Sedoff</v>
      </c>
      <c r="H1343" s="9" t="str">
        <f>VLOOKUP($A1343,referencia!$B$2:$Z$640,20,0)</f>
        <v>M</v>
      </c>
      <c r="I1343" s="9">
        <f>VLOOKUP($A1343,referencia!$B$2:$Z$640,21,0)</f>
        <v>0</v>
      </c>
      <c r="J1343" s="9" t="str">
        <f>VLOOKUP($A1343,referencia!$B$2:$Z$640,22,0)</f>
        <v>Ministerio de Educación, Ciencia y Tecnología</v>
      </c>
      <c r="K1343" s="9">
        <f>VLOOKUP($A1343,referencia!$B$2:$Z$640,23,0)</f>
        <v>0</v>
      </c>
    </row>
    <row r="1344" spans="1:11" ht="15.75" customHeight="1">
      <c r="A1344" t="s">
        <v>1281</v>
      </c>
      <c r="B1344" s="9">
        <f>VLOOKUP($A1344,referencia!$B$2:$Z$640,6,0)</f>
        <v>14</v>
      </c>
      <c r="C1344" s="9" t="str">
        <f>VLOOKUP($A1344,referencia!$B$2:$Z$640,7,0)</f>
        <v>Misiones</v>
      </c>
      <c r="D1344" s="9" t="str">
        <f>VLOOKUP($A1344,referencia!$B$2:$Z$640,17,0)</f>
        <v>no</v>
      </c>
      <c r="E1344" s="9" t="str">
        <f>VLOOKUP($A1344,referencia!$B$2:$Z$640,8,0)</f>
        <v>Oscar Herrera Ahuad</v>
      </c>
      <c r="F1344" s="9" t="str">
        <f>VLOOKUP($A1344,referencia!$B$2:$Z$640,11,0)</f>
        <v>Frente Renovador de la Concordia</v>
      </c>
      <c r="G1344" s="9" t="str">
        <f>VLOOKUP($A1344,referencia!$B$2:$Z$640,10,0)</f>
        <v>Sebastian Oriozabala</v>
      </c>
      <c r="H1344" s="9" t="str">
        <f>VLOOKUP($A1344,referencia!$B$2:$Z$640,20,0)</f>
        <v>M</v>
      </c>
      <c r="I1344" s="9">
        <f>VLOOKUP($A1344,referencia!$B$2:$Z$640,21,0)</f>
        <v>0</v>
      </c>
      <c r="J1344" s="9" t="str">
        <f>VLOOKUP($A1344,referencia!$B$2:$Z$640,22,0)</f>
        <v>Ministerio del Agro y La Producción</v>
      </c>
      <c r="K1344" s="9">
        <f>VLOOKUP($A1344,referencia!$B$2:$Z$640,23,0)</f>
        <v>0</v>
      </c>
    </row>
    <row r="1345" spans="1:11" ht="15.75" customHeight="1">
      <c r="A1345" t="s">
        <v>1282</v>
      </c>
      <c r="B1345" s="9">
        <f>VLOOKUP($A1345,referencia!$B$2:$Z$640,6,0)</f>
        <v>14</v>
      </c>
      <c r="C1345" s="9" t="str">
        <f>VLOOKUP($A1345,referencia!$B$2:$Z$640,7,0)</f>
        <v>Misiones</v>
      </c>
      <c r="D1345" s="9" t="str">
        <f>VLOOKUP($A1345,referencia!$B$2:$Z$640,17,0)</f>
        <v>no</v>
      </c>
      <c r="E1345" s="9" t="str">
        <f>VLOOKUP($A1345,referencia!$B$2:$Z$640,8,0)</f>
        <v>Oscar Herrera Ahuad</v>
      </c>
      <c r="F1345" s="9" t="str">
        <f>VLOOKUP($A1345,referencia!$B$2:$Z$640,11,0)</f>
        <v>Frente Renovador de la Concordia</v>
      </c>
      <c r="G1345" s="9" t="str">
        <f>VLOOKUP($A1345,referencia!$B$2:$Z$640,10,0)</f>
        <v>Luis Lichowski</v>
      </c>
      <c r="H1345" s="9" t="str">
        <f>VLOOKUP($A1345,referencia!$B$2:$Z$640,20,0)</f>
        <v>M</v>
      </c>
      <c r="I1345" s="9">
        <f>VLOOKUP($A1345,referencia!$B$2:$Z$640,21,0)</f>
        <v>0</v>
      </c>
      <c r="J1345" s="9" t="str">
        <f>VLOOKUP($A1345,referencia!$B$2:$Z$640,22,0)</f>
        <v>Ministerio de Industria</v>
      </c>
      <c r="K1345" s="9">
        <f>VLOOKUP($A1345,referencia!$B$2:$Z$640,23,0)</f>
        <v>0</v>
      </c>
    </row>
    <row r="1346" spans="1:11" ht="15.75" customHeight="1">
      <c r="A1346" t="s">
        <v>1283</v>
      </c>
      <c r="B1346" s="9">
        <f>VLOOKUP($A1346,referencia!$B$2:$Z$640,6,0)</f>
        <v>14</v>
      </c>
      <c r="C1346" s="9" t="str">
        <f>VLOOKUP($A1346,referencia!$B$2:$Z$640,7,0)</f>
        <v>Misiones</v>
      </c>
      <c r="D1346" s="9" t="str">
        <f>VLOOKUP($A1346,referencia!$B$2:$Z$640,17,0)</f>
        <v>no</v>
      </c>
      <c r="E1346" s="9" t="str">
        <f>VLOOKUP($A1346,referencia!$B$2:$Z$640,8,0)</f>
        <v>Oscar Herrera Ahuad</v>
      </c>
      <c r="F1346" s="9" t="str">
        <f>VLOOKUP($A1346,referencia!$B$2:$Z$640,11,0)</f>
        <v>Frente Renovador de la Concordia</v>
      </c>
      <c r="G1346" s="9" t="str">
        <f>VLOOKUP($A1346,referencia!$B$2:$Z$640,10,0)</f>
        <v>María Graciela Leyes</v>
      </c>
      <c r="H1346" s="9" t="str">
        <f>VLOOKUP($A1346,referencia!$B$2:$Z$640,20,0)</f>
        <v>F</v>
      </c>
      <c r="I1346" s="9">
        <f>VLOOKUP($A1346,referencia!$B$2:$Z$640,21,0)</f>
        <v>1</v>
      </c>
      <c r="J1346" s="9" t="str">
        <f>VLOOKUP($A1346,referencia!$B$2:$Z$640,22,0)</f>
        <v>Ministerio de Desarrollos Humanos</v>
      </c>
      <c r="K1346" s="9">
        <f>VLOOKUP($A1346,referencia!$B$2:$Z$640,23,0)</f>
        <v>0</v>
      </c>
    </row>
    <row r="1347" spans="1:11" ht="15.75" customHeight="1">
      <c r="A1347" t="s">
        <v>1284</v>
      </c>
      <c r="B1347" s="9">
        <f>VLOOKUP($A1347,referencia!$B$2:$Z$640,6,0)</f>
        <v>14</v>
      </c>
      <c r="C1347" s="9" t="str">
        <f>VLOOKUP($A1347,referencia!$B$2:$Z$640,7,0)</f>
        <v>Misiones</v>
      </c>
      <c r="D1347" s="9" t="str">
        <f>VLOOKUP($A1347,referencia!$B$2:$Z$640,17,0)</f>
        <v>no</v>
      </c>
      <c r="E1347" s="9" t="str">
        <f>VLOOKUP($A1347,referencia!$B$2:$Z$640,8,0)</f>
        <v>Oscar Herrera Ahuad</v>
      </c>
      <c r="F1347" s="9" t="str">
        <f>VLOOKUP($A1347,referencia!$B$2:$Z$640,11,0)</f>
        <v>Frente Renovador de la Concordia</v>
      </c>
      <c r="G1347" s="9" t="str">
        <f>VLOOKUP($A1347,referencia!$B$2:$Z$640,10,0)</f>
        <v>Adolfo Safrán</v>
      </c>
      <c r="H1347" s="9" t="str">
        <f>VLOOKUP($A1347,referencia!$B$2:$Z$640,20,0)</f>
        <v>M</v>
      </c>
      <c r="I1347" s="9">
        <f>VLOOKUP($A1347,referencia!$B$2:$Z$640,21,0)</f>
        <v>0</v>
      </c>
      <c r="J1347" s="9" t="str">
        <f>VLOOKUP($A1347,referencia!$B$2:$Z$640,22,0)</f>
        <v>Ministerio de Hacienda, Finanzas, Obras y Servicios Públicos</v>
      </c>
      <c r="K1347" s="9">
        <f>VLOOKUP($A1347,referencia!$B$2:$Z$640,23,0)</f>
        <v>0</v>
      </c>
    </row>
    <row r="1348" spans="1:11" ht="15.75" customHeight="1">
      <c r="A1348" t="s">
        <v>1285</v>
      </c>
      <c r="B1348" s="9">
        <f>VLOOKUP($A1348,referencia!$B$2:$Z$640,6,0)</f>
        <v>14</v>
      </c>
      <c r="C1348" s="9" t="str">
        <f>VLOOKUP($A1348,referencia!$B$2:$Z$640,7,0)</f>
        <v>Misiones</v>
      </c>
      <c r="D1348" s="9" t="str">
        <f>VLOOKUP($A1348,referencia!$B$2:$Z$640,17,0)</f>
        <v>no</v>
      </c>
      <c r="E1348" s="9" t="str">
        <f>VLOOKUP($A1348,referencia!$B$2:$Z$640,8,0)</f>
        <v>Oscar Herrera Ahuad</v>
      </c>
      <c r="F1348" s="9" t="str">
        <f>VLOOKUP($A1348,referencia!$B$2:$Z$640,11,0)</f>
        <v>Frente Renovador de la Concordia</v>
      </c>
      <c r="G1348" s="9" t="str">
        <f>VLOOKUP($A1348,referencia!$B$2:$Z$640,10,0)</f>
        <v>Silvana Andrea Giménez</v>
      </c>
      <c r="H1348" s="9" t="str">
        <f>VLOOKUP($A1348,referencia!$B$2:$Z$640,20,0)</f>
        <v>F</v>
      </c>
      <c r="I1348" s="9">
        <f>VLOOKUP($A1348,referencia!$B$2:$Z$640,21,0)</f>
        <v>1</v>
      </c>
      <c r="J1348" s="9" t="str">
        <f>VLOOKUP($A1348,referencia!$B$2:$Z$640,22,0)</f>
        <v>Ministerio de Trabajo y Empleo</v>
      </c>
      <c r="K1348" s="9">
        <f>VLOOKUP($A1348,referencia!$B$2:$Z$640,23,0)</f>
        <v>0</v>
      </c>
    </row>
    <row r="1349" spans="1:11" ht="15.75" customHeight="1">
      <c r="A1349" t="s">
        <v>1286</v>
      </c>
      <c r="B1349" s="9">
        <f>VLOOKUP($A1349,referencia!$B$2:$Z$640,6,0)</f>
        <v>14</v>
      </c>
      <c r="C1349" s="9" t="str">
        <f>VLOOKUP($A1349,referencia!$B$2:$Z$640,7,0)</f>
        <v>Misiones</v>
      </c>
      <c r="D1349" s="9" t="str">
        <f>VLOOKUP($A1349,referencia!$B$2:$Z$640,17,0)</f>
        <v>no</v>
      </c>
      <c r="E1349" s="9" t="str">
        <f>VLOOKUP($A1349,referencia!$B$2:$Z$640,8,0)</f>
        <v>Oscar Herrera Ahuad</v>
      </c>
      <c r="F1349" s="9" t="str">
        <f>VLOOKUP($A1349,referencia!$B$2:$Z$640,11,0)</f>
        <v>Frente Renovador de la Concordia</v>
      </c>
      <c r="G1349" s="9" t="str">
        <f>VLOOKUP($A1349,referencia!$B$2:$Z$640,10,0)</f>
        <v>Mario Vialey</v>
      </c>
      <c r="H1349" s="9" t="str">
        <f>VLOOKUP($A1349,referencia!$B$2:$Z$640,20,0)</f>
        <v>M</v>
      </c>
      <c r="I1349" s="9">
        <f>VLOOKUP($A1349,referencia!$B$2:$Z$640,21,0)</f>
        <v>0</v>
      </c>
      <c r="J1349" s="9" t="str">
        <f>VLOOKUP($A1349,referencia!$B$2:$Z$640,22,0)</f>
        <v>Ministerio de Ecología y Recursos Naturales Renovables</v>
      </c>
      <c r="K1349" s="9">
        <f>VLOOKUP($A1349,referencia!$B$2:$Z$640,23,0)</f>
        <v>0</v>
      </c>
    </row>
    <row r="1350" spans="1:11" ht="15.75" customHeight="1">
      <c r="A1350" t="s">
        <v>1287</v>
      </c>
      <c r="B1350" s="9">
        <f>VLOOKUP($A1350,referencia!$B$2:$Z$640,6,0)</f>
        <v>14</v>
      </c>
      <c r="C1350" s="9" t="str">
        <f>VLOOKUP($A1350,referencia!$B$2:$Z$640,7,0)</f>
        <v>Misiones</v>
      </c>
      <c r="D1350" s="9" t="str">
        <f>VLOOKUP($A1350,referencia!$B$2:$Z$640,17,0)</f>
        <v>no</v>
      </c>
      <c r="E1350" s="9" t="str">
        <f>VLOOKUP($A1350,referencia!$B$2:$Z$640,8,0)</f>
        <v>Oscar Herrera Ahuad</v>
      </c>
      <c r="F1350" s="9" t="str">
        <f>VLOOKUP($A1350,referencia!$B$2:$Z$640,11,0)</f>
        <v>Frente Renovador de la Concordia</v>
      </c>
      <c r="G1350" s="9" t="str">
        <f>VLOOKUP($A1350,referencia!$B$2:$Z$640,10,0)</f>
        <v>Marcelo Gabriel Pérez</v>
      </c>
      <c r="H1350" s="9" t="str">
        <f>VLOOKUP($A1350,referencia!$B$2:$Z$640,20,0)</f>
        <v>M</v>
      </c>
      <c r="I1350" s="9">
        <f>VLOOKUP($A1350,referencia!$B$2:$Z$640,21,0)</f>
        <v>0</v>
      </c>
      <c r="J1350" s="9" t="str">
        <f>VLOOKUP($A1350,referencia!$B$2:$Z$640,22,0)</f>
        <v>Ministerio de Gobierno</v>
      </c>
      <c r="K1350" s="9">
        <f>VLOOKUP($A1350,referencia!$B$2:$Z$640,23,0)</f>
        <v>0</v>
      </c>
    </row>
    <row r="1351" spans="1:11" ht="15.75" customHeight="1">
      <c r="A1351" t="s">
        <v>1288</v>
      </c>
      <c r="B1351" s="9">
        <f>VLOOKUP($A1351,referencia!$B$2:$Z$640,6,0)</f>
        <v>14</v>
      </c>
      <c r="C1351" s="9" t="str">
        <f>VLOOKUP($A1351,referencia!$B$2:$Z$640,7,0)</f>
        <v>Misiones</v>
      </c>
      <c r="D1351" s="9" t="str">
        <f>VLOOKUP($A1351,referencia!$B$2:$Z$640,17,0)</f>
        <v>no</v>
      </c>
      <c r="E1351" s="9" t="str">
        <f>VLOOKUP($A1351,referencia!$B$2:$Z$640,8,0)</f>
        <v>Oscar Herrera Ahuad</v>
      </c>
      <c r="F1351" s="9" t="str">
        <f>VLOOKUP($A1351,referencia!$B$2:$Z$640,11,0)</f>
        <v>Frente Renovador de la Concordia</v>
      </c>
      <c r="G1351" s="9" t="str">
        <f>VLOOKUP($A1351,referencia!$B$2:$Z$640,10,0)</f>
        <v>Oscar Francisco Alarcón</v>
      </c>
      <c r="H1351" s="9" t="str">
        <f>VLOOKUP($A1351,referencia!$B$2:$Z$640,20,0)</f>
        <v>M</v>
      </c>
      <c r="I1351" s="9">
        <f>VLOOKUP($A1351,referencia!$B$2:$Z$640,21,0)</f>
        <v>0</v>
      </c>
      <c r="J1351" s="9" t="str">
        <f>VLOOKUP($A1351,referencia!$B$2:$Z$640,22,0)</f>
        <v>Ministerio de Salud Pública</v>
      </c>
      <c r="K1351" s="9">
        <f>VLOOKUP($A1351,referencia!$B$2:$Z$640,23,0)</f>
        <v>0</v>
      </c>
    </row>
    <row r="1352" spans="1:11" ht="15.75" customHeight="1">
      <c r="A1352" t="s">
        <v>1289</v>
      </c>
      <c r="B1352" s="9">
        <f>VLOOKUP($A1352,referencia!$B$2:$Z$640,6,0)</f>
        <v>14</v>
      </c>
      <c r="C1352" s="9" t="str">
        <f>VLOOKUP($A1352,referencia!$B$2:$Z$640,7,0)</f>
        <v>Misiones</v>
      </c>
      <c r="D1352" s="9" t="str">
        <f>VLOOKUP($A1352,referencia!$B$2:$Z$640,17,0)</f>
        <v>no</v>
      </c>
      <c r="E1352" s="9" t="str">
        <f>VLOOKUP($A1352,referencia!$B$2:$Z$640,8,0)</f>
        <v>Oscar Herrera Ahuad</v>
      </c>
      <c r="F1352" s="9" t="str">
        <f>VLOOKUP($A1352,referencia!$B$2:$Z$640,11,0)</f>
        <v>Frente Renovador de la Concordia</v>
      </c>
      <c r="G1352" s="9" t="str">
        <f>VLOOKUP($A1352,referencia!$B$2:$Z$640,10,0)</f>
        <v>Victor Kreimer</v>
      </c>
      <c r="H1352" s="9" t="str">
        <f>VLOOKUP($A1352,referencia!$B$2:$Z$640,20,0)</f>
        <v>M</v>
      </c>
      <c r="I1352" s="9">
        <f>VLOOKUP($A1352,referencia!$B$2:$Z$640,21,0)</f>
        <v>0</v>
      </c>
      <c r="J1352" s="9" t="str">
        <f>VLOOKUP($A1352,referencia!$B$2:$Z$640,22,0)</f>
        <v>Ministerio De Coordinación General De Gabinete</v>
      </c>
      <c r="K1352" s="9">
        <f>VLOOKUP($A1352,referencia!$B$2:$Z$640,23,0)</f>
        <v>0</v>
      </c>
    </row>
    <row r="1353" spans="1:11" ht="15.75" customHeight="1">
      <c r="A1353" t="s">
        <v>1290</v>
      </c>
      <c r="B1353" s="9">
        <f>VLOOKUP($A1353,referencia!$B$2:$Z$640,6,0)</f>
        <v>14</v>
      </c>
      <c r="C1353" s="9" t="str">
        <f>VLOOKUP($A1353,referencia!$B$2:$Z$640,7,0)</f>
        <v>Misiones</v>
      </c>
      <c r="D1353" s="9" t="str">
        <f>VLOOKUP($A1353,referencia!$B$2:$Z$640,17,0)</f>
        <v>no</v>
      </c>
      <c r="E1353" s="9" t="str">
        <f>VLOOKUP($A1353,referencia!$B$2:$Z$640,8,0)</f>
        <v>Oscar Herrera Ahuad</v>
      </c>
      <c r="F1353" s="9" t="str">
        <f>VLOOKUP($A1353,referencia!$B$2:$Z$640,11,0)</f>
        <v>Frente Renovador de la Concordia</v>
      </c>
      <c r="G1353" s="9" t="str">
        <f>VLOOKUP($A1353,referencia!$B$2:$Z$640,10,0)</f>
        <v>Rafael Morgenstern</v>
      </c>
      <c r="H1353" s="9" t="str">
        <f>VLOOKUP($A1353,referencia!$B$2:$Z$640,20,0)</f>
        <v>M</v>
      </c>
      <c r="I1353" s="9">
        <f>VLOOKUP($A1353,referencia!$B$2:$Z$640,21,0)</f>
        <v>0</v>
      </c>
      <c r="J1353" s="9" t="str">
        <f>VLOOKUP($A1353,referencia!$B$2:$Z$640,22,0)</f>
        <v>Ministerio de Deportes</v>
      </c>
      <c r="K1353" s="9">
        <f>VLOOKUP($A1353,referencia!$B$2:$Z$640,23,0)</f>
        <v>0</v>
      </c>
    </row>
    <row r="1354" spans="1:11" ht="15.75" customHeight="1">
      <c r="A1354" t="s">
        <v>1276</v>
      </c>
      <c r="B1354" s="9">
        <f>VLOOKUP($A1354,referencia!$A$2:$Z$640,7,0)</f>
        <v>14</v>
      </c>
      <c r="C1354" s="9" t="str">
        <f>VLOOKUP($A1354,referencia!$A$2:$Z$640,8,0)</f>
        <v>Misiones</v>
      </c>
      <c r="D1354" s="9" t="str">
        <f>VLOOKUP($A1354,referencia!$A$2:$Z$640,19,0)</f>
        <v>no</v>
      </c>
      <c r="E1354" s="9" t="str">
        <f>VLOOKUP($A1354,referencia!$A$2:$Z$640,9,0)</f>
        <v>Hugo Passalacqua</v>
      </c>
      <c r="F1354" s="9" t="str">
        <f>VLOOKUP($A1354,referencia!$A$2:$Z$640,12,0)</f>
        <v>Frente Renovador de la Concordia</v>
      </c>
      <c r="G1354" s="9" t="str">
        <f>VLOOKUP($A1354,referencia!$A$2:$Z$640,11,0)</f>
        <v>Adolfo Pischik</v>
      </c>
      <c r="H1354" s="9" t="str">
        <f>VLOOKUP($A1354,referencia!$A$2:$Z$640,21,0)</f>
        <v>M</v>
      </c>
      <c r="I1354" s="9">
        <f>VLOOKUP($A1354,referencia!$A$2:$Z$640,22,0)</f>
        <v>0</v>
      </c>
      <c r="J1354" s="9" t="str">
        <f>VLOOKUP($A1354,referencia!$A$2:$Z$640,23,0)</f>
        <v>Secretaría General de Gabinete</v>
      </c>
      <c r="K1354" s="9">
        <f>VLOOKUP($A1354,referencia!$A$2:$Z$640,24,0)</f>
        <v>0</v>
      </c>
    </row>
    <row r="1355" spans="1:11" ht="15.75" customHeight="1">
      <c r="A1355" t="s">
        <v>1287</v>
      </c>
      <c r="B1355" s="9">
        <f>VLOOKUP($A1355,referencia!$A$2:$Z$640,7,0)</f>
        <v>14</v>
      </c>
      <c r="C1355" s="9" t="str">
        <f>VLOOKUP($A1355,referencia!$A$2:$Z$640,8,0)</f>
        <v>Misiones</v>
      </c>
      <c r="D1355" s="9" t="str">
        <f>VLOOKUP($A1355,referencia!$A$2:$Z$640,19,0)</f>
        <v>no</v>
      </c>
      <c r="E1355" s="9" t="str">
        <f>VLOOKUP($A1355,referencia!$A$2:$Z$640,9,0)</f>
        <v>Hugo Passalacqua</v>
      </c>
      <c r="F1355" s="9" t="str">
        <f>VLOOKUP($A1355,referencia!$A$2:$Z$640,12,0)</f>
        <v>Frente Renovador de la Concordia</v>
      </c>
      <c r="G1355" s="9" t="str">
        <f>VLOOKUP($A1355,referencia!$A$2:$Z$640,11,0)</f>
        <v>Marcelo Gabriel Pérez</v>
      </c>
      <c r="H1355" s="9" t="str">
        <f>VLOOKUP($A1355,referencia!$A$2:$Z$640,21,0)</f>
        <v>M</v>
      </c>
      <c r="I1355" s="9">
        <f>VLOOKUP($A1355,referencia!$A$2:$Z$640,22,0)</f>
        <v>0</v>
      </c>
      <c r="J1355" s="9" t="str">
        <f>VLOOKUP($A1355,referencia!$A$2:$Z$640,23,0)</f>
        <v>Ministerio de Gobierno</v>
      </c>
      <c r="K1355" s="9">
        <f>VLOOKUP($A1355,referencia!$A$2:$Z$640,24,0)</f>
        <v>0</v>
      </c>
    </row>
    <row r="1356" spans="1:11" ht="15.75" customHeight="1">
      <c r="A1356" t="s">
        <v>1284</v>
      </c>
      <c r="B1356" s="9">
        <f>VLOOKUP($A1356,referencia!$A$2:$Z$640,7,0)</f>
        <v>14</v>
      </c>
      <c r="C1356" s="9" t="str">
        <f>VLOOKUP($A1356,referencia!$A$2:$Z$640,8,0)</f>
        <v>Misiones</v>
      </c>
      <c r="D1356" s="9" t="str">
        <f>VLOOKUP($A1356,referencia!$A$2:$Z$640,19,0)</f>
        <v>no</v>
      </c>
      <c r="E1356" s="9" t="str">
        <f>VLOOKUP($A1356,referencia!$A$2:$Z$640,9,0)</f>
        <v>Hugo Passalacqua</v>
      </c>
      <c r="F1356" s="9" t="str">
        <f>VLOOKUP($A1356,referencia!$A$2:$Z$640,12,0)</f>
        <v>Frente Renovador de la Concordia</v>
      </c>
      <c r="G1356" s="9" t="str">
        <f>VLOOKUP($A1356,referencia!$A$2:$Z$640,11,0)</f>
        <v>Adolfo Safrán</v>
      </c>
      <c r="H1356" s="9" t="str">
        <f>VLOOKUP($A1356,referencia!$A$2:$Z$640,21,0)</f>
        <v>M</v>
      </c>
      <c r="I1356" s="9">
        <f>VLOOKUP($A1356,referencia!$A$2:$Z$640,22,0)</f>
        <v>0</v>
      </c>
      <c r="J1356" s="9" t="str">
        <f>VLOOKUP($A1356,referencia!$A$2:$Z$640,23,0)</f>
        <v>Ministerio de Hacienda</v>
      </c>
      <c r="K1356" s="9">
        <f>VLOOKUP($A1356,referencia!$A$2:$Z$640,24,0)</f>
        <v>0</v>
      </c>
    </row>
    <row r="1357" spans="1:11" ht="15.75" customHeight="1">
      <c r="A1357" t="s">
        <v>2258</v>
      </c>
      <c r="B1357" s="9">
        <f>VLOOKUP($A1357,referencia!$A$2:$Z$640,7,0)</f>
        <v>14</v>
      </c>
      <c r="C1357" s="9" t="str">
        <f>VLOOKUP($A1357,referencia!$A$2:$Z$640,8,0)</f>
        <v>Misiones</v>
      </c>
      <c r="D1357" s="9" t="str">
        <f>VLOOKUP($A1357,referencia!$A$2:$Z$640,19,0)</f>
        <v>no</v>
      </c>
      <c r="E1357" s="9" t="str">
        <f>VLOOKUP($A1357,referencia!$A$2:$Z$640,9,0)</f>
        <v>Hugo Passalacqua</v>
      </c>
      <c r="F1357" s="9" t="str">
        <f>VLOOKUP($A1357,referencia!$A$2:$Z$640,12,0)</f>
        <v>Frente Renovador de la Concordia</v>
      </c>
      <c r="G1357" s="9" t="str">
        <f>VLOOKUP($A1357,referencia!$A$2:$Z$640,11,0)</f>
        <v>Verónica Derna</v>
      </c>
      <c r="H1357" s="9" t="str">
        <f>VLOOKUP($A1357,referencia!$A$2:$Z$640,21,0)</f>
        <v>F</v>
      </c>
      <c r="I1357" s="9">
        <f>VLOOKUP($A1357,referencia!$A$2:$Z$640,22,0)</f>
        <v>1</v>
      </c>
      <c r="J1357" s="9" t="str">
        <f>VLOOKUP($A1357,referencia!$A$2:$Z$640,23,0)</f>
        <v>Ministerio de Ecología</v>
      </c>
      <c r="K1357" s="9">
        <f>VLOOKUP($A1357,referencia!$A$2:$Z$640,24,0)</f>
        <v>1</v>
      </c>
    </row>
    <row r="1358" spans="1:11" ht="15.75" customHeight="1">
      <c r="A1358" t="s">
        <v>2819</v>
      </c>
      <c r="B1358" s="9">
        <f>VLOOKUP($A1358,referencia!$A$2:$Z$640,7,0)</f>
        <v>14</v>
      </c>
      <c r="C1358" s="9" t="str">
        <f>VLOOKUP($A1358,referencia!$A$2:$Z$640,8,0)</f>
        <v>Misiones</v>
      </c>
      <c r="D1358" s="9" t="str">
        <f>VLOOKUP($A1358,referencia!$A$2:$Z$640,19,0)</f>
        <v>no</v>
      </c>
      <c r="E1358" s="9" t="str">
        <f>VLOOKUP($A1358,referencia!$A$2:$Z$640,9,0)</f>
        <v>Hugo Passalacqua</v>
      </c>
      <c r="F1358" s="9" t="str">
        <f>VLOOKUP($A1358,referencia!$A$2:$Z$640,12,0)</f>
        <v>Frente Renovador de la Concordia</v>
      </c>
      <c r="G1358" s="9" t="str">
        <f>VLOOKUP($A1358,referencia!$A$2:$Z$640,11,0)</f>
        <v>Élida Vigo</v>
      </c>
      <c r="H1358" s="9" t="str">
        <f>VLOOKUP($A1358,referencia!$A$2:$Z$640,21,0)</f>
        <v>F</v>
      </c>
      <c r="I1358" s="9">
        <f>VLOOKUP($A1358,referencia!$A$2:$Z$640,22,0)</f>
        <v>1</v>
      </c>
      <c r="J1358" s="9" t="str">
        <f>VLOOKUP($A1358,referencia!$A$2:$Z$640,23,0)</f>
        <v>Ministerio de Acción Cooperativa</v>
      </c>
      <c r="K1358" s="9">
        <f>VLOOKUP($A1358,referencia!$A$2:$Z$640,24,0)</f>
        <v>0</v>
      </c>
    </row>
    <row r="1359" spans="1:11" ht="15.75" customHeight="1">
      <c r="A1359" t="s">
        <v>2820</v>
      </c>
      <c r="B1359" s="9">
        <f>VLOOKUP($A1359,referencia!$A$2:$Z$640,7,0)</f>
        <v>14</v>
      </c>
      <c r="C1359" s="9" t="str">
        <f>VLOOKUP($A1359,referencia!$A$2:$Z$640,8,0)</f>
        <v>Misiones</v>
      </c>
      <c r="D1359" s="9" t="str">
        <f>VLOOKUP($A1359,referencia!$A$2:$Z$640,19,0)</f>
        <v>no</v>
      </c>
      <c r="E1359" s="9" t="str">
        <f>VLOOKUP($A1359,referencia!$A$2:$Z$640,9,0)</f>
        <v>Hugo Passalacqua</v>
      </c>
      <c r="F1359" s="9" t="str">
        <f>VLOOKUP($A1359,referencia!$A$2:$Z$640,12,0)</f>
        <v>Frente Renovador de la Concordia</v>
      </c>
      <c r="G1359" s="9" t="str">
        <f>VLOOKUP($A1359,referencia!$A$2:$Z$640,11,0)</f>
        <v>Ivonne Stella Maris Aquino</v>
      </c>
      <c r="H1359" s="9" t="str">
        <f>VLOOKUP($A1359,referencia!$A$2:$Z$640,21,0)</f>
        <v>F</v>
      </c>
      <c r="I1359" s="9">
        <f>VLOOKUP($A1359,referencia!$A$2:$Z$640,22,0)</f>
        <v>1</v>
      </c>
      <c r="J1359" s="9" t="str">
        <f>VLOOKUP($A1359,referencia!$A$2:$Z$640,23,0)</f>
        <v>Ministerio de Educación</v>
      </c>
      <c r="K1359" s="9">
        <f>VLOOKUP($A1359,referencia!$A$2:$Z$640,24,0)</f>
        <v>0</v>
      </c>
    </row>
    <row r="1360" spans="1:11" ht="15.75" customHeight="1">
      <c r="A1360" t="s">
        <v>2821</v>
      </c>
      <c r="B1360" s="9">
        <f>VLOOKUP($A1360,referencia!$A$2:$Z$640,7,0)</f>
        <v>14</v>
      </c>
      <c r="C1360" s="9" t="str">
        <f>VLOOKUP($A1360,referencia!$A$2:$Z$640,8,0)</f>
        <v>Misiones</v>
      </c>
      <c r="D1360" s="9" t="str">
        <f>VLOOKUP($A1360,referencia!$A$2:$Z$640,19,0)</f>
        <v>no</v>
      </c>
      <c r="E1360" s="9" t="str">
        <f>VLOOKUP($A1360,referencia!$A$2:$Z$640,9,0)</f>
        <v>Hugo Passalacqua</v>
      </c>
      <c r="F1360" s="9" t="str">
        <f>VLOOKUP($A1360,referencia!$A$2:$Z$640,12,0)</f>
        <v>Frente Renovador de la Concordia</v>
      </c>
      <c r="G1360" s="9" t="str">
        <f>VLOOKUP($A1360,referencia!$A$2:$Z$640,11,0)</f>
        <v>José Luis Garay</v>
      </c>
      <c r="H1360" s="9" t="str">
        <f>VLOOKUP($A1360,referencia!$A$2:$Z$640,21,0)</f>
        <v>M</v>
      </c>
      <c r="I1360" s="9">
        <f>VLOOKUP($A1360,referencia!$A$2:$Z$640,22,0)</f>
        <v>0</v>
      </c>
      <c r="J1360" s="9" t="str">
        <f>VLOOKUP($A1360,referencia!$A$2:$Z$640,23,0)</f>
        <v>Ministerio del Agro y la Producción</v>
      </c>
      <c r="K1360" s="9">
        <f>VLOOKUP($A1360,referencia!$A$2:$Z$640,24,0)</f>
        <v>0</v>
      </c>
    </row>
    <row r="1361" spans="1:11" ht="15.75" customHeight="1">
      <c r="A1361" t="s">
        <v>2822</v>
      </c>
      <c r="B1361" s="9">
        <f>VLOOKUP($A1361,referencia!$A$2:$Z$640,7,0)</f>
        <v>14</v>
      </c>
      <c r="C1361" s="9" t="str">
        <f>VLOOKUP($A1361,referencia!$A$2:$Z$640,8,0)</f>
        <v>Misiones</v>
      </c>
      <c r="D1361" s="9" t="str">
        <f>VLOOKUP($A1361,referencia!$A$2:$Z$640,19,0)</f>
        <v>no</v>
      </c>
      <c r="E1361" s="9" t="str">
        <f>VLOOKUP($A1361,referencia!$A$2:$Z$640,9,0)</f>
        <v>Hugo Passalacqua</v>
      </c>
      <c r="F1361" s="9" t="str">
        <f>VLOOKUP($A1361,referencia!$A$2:$Z$640,12,0)</f>
        <v>Frente Renovador de la Concordia</v>
      </c>
      <c r="G1361" s="9" t="str">
        <f>VLOOKUP($A1361,referencia!$A$2:$Z$640,11,0)</f>
        <v>Walter Villalba</v>
      </c>
      <c r="H1361" s="9" t="str">
        <f>VLOOKUP($A1361,referencia!$A$2:$Z$640,21,0)</f>
        <v>M</v>
      </c>
      <c r="I1361" s="9">
        <f>VLOOKUP($A1361,referencia!$A$2:$Z$640,22,0)</f>
        <v>0</v>
      </c>
      <c r="J1361" s="9" t="str">
        <f>VLOOKUP($A1361,referencia!$A$2:$Z$640,23,0)</f>
        <v>Ministerio de Salud Pública</v>
      </c>
      <c r="K1361" s="9">
        <f>VLOOKUP($A1361,referencia!$A$2:$Z$640,24,0)</f>
        <v>0</v>
      </c>
    </row>
    <row r="1362" spans="1:11" ht="15.75" customHeight="1">
      <c r="A1362" t="s">
        <v>2823</v>
      </c>
      <c r="B1362" s="9">
        <f>VLOOKUP($A1362,referencia!$A$2:$Z$640,7,0)</f>
        <v>14</v>
      </c>
      <c r="C1362" s="9" t="str">
        <f>VLOOKUP($A1362,referencia!$A$2:$Z$640,8,0)</f>
        <v>Misiones</v>
      </c>
      <c r="D1362" s="9" t="str">
        <f>VLOOKUP($A1362,referencia!$A$2:$Z$640,19,0)</f>
        <v>no</v>
      </c>
      <c r="E1362" s="9" t="str">
        <f>VLOOKUP($A1362,referencia!$A$2:$Z$640,9,0)</f>
        <v>Hugo Passalacqua</v>
      </c>
      <c r="F1362" s="9" t="str">
        <f>VLOOKUP($A1362,referencia!$A$2:$Z$640,12,0)</f>
        <v>Frente Renovador de la Concordia</v>
      </c>
      <c r="G1362" s="9" t="str">
        <f>VLOOKUP($A1362,referencia!$A$2:$Z$640,11,0)</f>
        <v>Lisandro Benmaor</v>
      </c>
      <c r="H1362" s="9" t="str">
        <f>VLOOKUP($A1362,referencia!$A$2:$Z$640,21,0)</f>
        <v>M</v>
      </c>
      <c r="I1362" s="9">
        <f>VLOOKUP($A1362,referencia!$A$2:$Z$640,22,0)</f>
        <v>0</v>
      </c>
      <c r="J1362" s="9" t="str">
        <f>VLOOKUP($A1362,referencia!$A$2:$Z$640,23,0)</f>
        <v>Ministerio de Desarrollo Social</v>
      </c>
      <c r="K1362" s="9">
        <f>VLOOKUP($A1362,referencia!$A$2:$Z$640,24,0)</f>
        <v>0</v>
      </c>
    </row>
    <row r="1363" spans="1:11" ht="15.75" customHeight="1">
      <c r="A1363" t="s">
        <v>2824</v>
      </c>
      <c r="B1363" s="9">
        <f>VLOOKUP($A1363,referencia!$A$2:$Z$640,7,0)</f>
        <v>14</v>
      </c>
      <c r="C1363" s="9" t="str">
        <f>VLOOKUP($A1363,referencia!$A$2:$Z$640,8,0)</f>
        <v>Misiones</v>
      </c>
      <c r="D1363" s="9" t="str">
        <f>VLOOKUP($A1363,referencia!$A$2:$Z$640,19,0)</f>
        <v>no</v>
      </c>
      <c r="E1363" s="9" t="str">
        <f>VLOOKUP($A1363,referencia!$A$2:$Z$640,9,0)</f>
        <v>Hugo Passalacqua</v>
      </c>
      <c r="F1363" s="9" t="str">
        <f>VLOOKUP($A1363,referencia!$A$2:$Z$640,12,0)</f>
        <v>Frente Renovador de la Concordia</v>
      </c>
      <c r="G1363" s="9" t="str">
        <f>VLOOKUP($A1363,referencia!$A$2:$Z$640,11,0)</f>
        <v>Lilian Marchesini</v>
      </c>
      <c r="H1363" s="9" t="str">
        <f>VLOOKUP($A1363,referencia!$A$2:$Z$640,21,0)</f>
        <v>F</v>
      </c>
      <c r="I1363" s="9">
        <f>VLOOKUP($A1363,referencia!$A$2:$Z$640,22,0)</f>
        <v>1</v>
      </c>
      <c r="J1363" s="9" t="str">
        <f>VLOOKUP($A1363,referencia!$A$2:$Z$640,23,0)</f>
        <v>Ministerio de Derechos Humanos</v>
      </c>
      <c r="K1363" s="9">
        <f>VLOOKUP($A1363,referencia!$A$2:$Z$640,24,0)</f>
        <v>0</v>
      </c>
    </row>
    <row r="1364" spans="1:11" ht="15.75" customHeight="1">
      <c r="A1364" t="s">
        <v>2825</v>
      </c>
      <c r="B1364" s="9">
        <f>VLOOKUP($A1364,referencia!$A$2:$Z$640,7,0)</f>
        <v>14</v>
      </c>
      <c r="C1364" s="9" t="str">
        <f>VLOOKUP($A1364,referencia!$A$2:$Z$640,8,0)</f>
        <v>Misiones</v>
      </c>
      <c r="D1364" s="9" t="str">
        <f>VLOOKUP($A1364,referencia!$A$2:$Z$640,19,0)</f>
        <v>no</v>
      </c>
      <c r="E1364" s="9" t="str">
        <f>VLOOKUP($A1364,referencia!$A$2:$Z$640,9,0)</f>
        <v>Hugo Passalacqua</v>
      </c>
      <c r="F1364" s="9" t="str">
        <f>VLOOKUP($A1364,referencia!$A$2:$Z$640,12,0)</f>
        <v>Frente Renovador de la Concordia</v>
      </c>
      <c r="G1364" s="9" t="str">
        <f>VLOOKUP($A1364,referencia!$A$2:$Z$640,11,0)</f>
        <v>Juan Carlos Agulla</v>
      </c>
      <c r="H1364" s="9" t="str">
        <f>VLOOKUP($A1364,referencia!$A$2:$Z$640,21,0)</f>
        <v>M</v>
      </c>
      <c r="I1364" s="9">
        <f>VLOOKUP($A1364,referencia!$A$2:$Z$640,22,0)</f>
        <v>0</v>
      </c>
      <c r="J1364" s="9" t="str">
        <f>VLOOKUP($A1364,referencia!$A$2:$Z$640,23,0)</f>
        <v>Ministerio de Trabajo y Empleo</v>
      </c>
      <c r="K1364" s="9">
        <f>VLOOKUP($A1364,referencia!$A$2:$Z$640,24,0)</f>
        <v>0</v>
      </c>
    </row>
    <row r="1365" spans="1:11" ht="15.75" customHeight="1">
      <c r="A1365" t="s">
        <v>1278</v>
      </c>
      <c r="B1365" s="9">
        <f>VLOOKUP($A1365,referencia!$A$2:$Z$640,7,0)</f>
        <v>14</v>
      </c>
      <c r="C1365" s="9" t="str">
        <f>VLOOKUP($A1365,referencia!$A$2:$Z$640,8,0)</f>
        <v>Misiones</v>
      </c>
      <c r="D1365" s="9" t="str">
        <f>VLOOKUP($A1365,referencia!$A$2:$Z$640,19,0)</f>
        <v>no</v>
      </c>
      <c r="E1365" s="9" t="str">
        <f>VLOOKUP($A1365,referencia!$A$2:$Z$640,9,0)</f>
        <v>Hugo Passalacqua</v>
      </c>
      <c r="F1365" s="9" t="str">
        <f>VLOOKUP($A1365,referencia!$A$2:$Z$640,12,0)</f>
        <v>Frente Renovador de la Concordia</v>
      </c>
      <c r="G1365" s="9" t="str">
        <f>VLOOKUP($A1365,referencia!$A$2:$Z$640,11,0)</f>
        <v>José María Arrúa</v>
      </c>
      <c r="H1365" s="9" t="str">
        <f>VLOOKUP($A1365,referencia!$A$2:$Z$640,21,0)</f>
        <v>M</v>
      </c>
      <c r="I1365" s="9">
        <f>VLOOKUP($A1365,referencia!$A$2:$Z$640,22,0)</f>
        <v>0</v>
      </c>
      <c r="J1365" s="9" t="str">
        <f>VLOOKUP($A1365,referencia!$A$2:$Z$640,23,0)</f>
        <v>Ministerio de Turismo</v>
      </c>
      <c r="K1365" s="9">
        <f>VLOOKUP($A1365,referencia!$A$2:$Z$640,24,0)</f>
        <v>0</v>
      </c>
    </row>
    <row r="1366" spans="1:11" ht="15.75" customHeight="1">
      <c r="A1366" t="s">
        <v>1290</v>
      </c>
      <c r="B1366" s="9">
        <f>VLOOKUP($A1366,referencia!$A$2:$Z$640,7,0)</f>
        <v>14</v>
      </c>
      <c r="C1366" s="9" t="str">
        <f>VLOOKUP($A1366,referencia!$A$2:$Z$640,8,0)</f>
        <v>Misiones</v>
      </c>
      <c r="D1366" s="9" t="str">
        <f>VLOOKUP($A1366,referencia!$A$2:$Z$640,19,0)</f>
        <v>no</v>
      </c>
      <c r="E1366" s="9" t="str">
        <f>VLOOKUP($A1366,referencia!$A$2:$Z$640,9,0)</f>
        <v>Hugo Passalacqua</v>
      </c>
      <c r="F1366" s="9" t="str">
        <f>VLOOKUP($A1366,referencia!$A$2:$Z$640,12,0)</f>
        <v>Frente Renovador de la Concordia</v>
      </c>
      <c r="G1366" s="9" t="str">
        <f>VLOOKUP($A1366,referencia!$A$2:$Z$640,11,0)</f>
        <v>Rafael Morgenstern</v>
      </c>
      <c r="H1366" s="9" t="str">
        <f>VLOOKUP($A1366,referencia!$A$2:$Z$640,21,0)</f>
        <v>M</v>
      </c>
      <c r="I1366" s="9">
        <f>VLOOKUP($A1366,referencia!$A$2:$Z$640,22,0)</f>
        <v>0</v>
      </c>
      <c r="J1366" s="9" t="str">
        <f>VLOOKUP($A1366,referencia!$A$2:$Z$640,23,0)</f>
        <v>Ministerio de Deportes</v>
      </c>
      <c r="K1366" s="9">
        <f>VLOOKUP($A1366,referencia!$A$2:$Z$640,24,0)</f>
        <v>0</v>
      </c>
    </row>
    <row r="1367" spans="1:11" ht="15.75" customHeight="1">
      <c r="A1367" t="s">
        <v>1282</v>
      </c>
      <c r="B1367" s="9">
        <f>VLOOKUP($A1367,referencia!$A$2:$Z$640,7,0)</f>
        <v>14</v>
      </c>
      <c r="C1367" s="9" t="str">
        <f>VLOOKUP($A1367,referencia!$A$2:$Z$640,8,0)</f>
        <v>Misiones</v>
      </c>
      <c r="D1367" s="9" t="str">
        <f>VLOOKUP($A1367,referencia!$A$2:$Z$640,19,0)</f>
        <v>no</v>
      </c>
      <c r="E1367" s="9" t="str">
        <f>VLOOKUP($A1367,referencia!$A$2:$Z$640,9,0)</f>
        <v>Hugo Passalacqua</v>
      </c>
      <c r="F1367" s="9" t="str">
        <f>VLOOKUP($A1367,referencia!$A$2:$Z$640,12,0)</f>
        <v>Frente Renovador de la Concordia</v>
      </c>
      <c r="G1367" s="9" t="str">
        <f>VLOOKUP($A1367,referencia!$A$2:$Z$640,11,0)</f>
        <v>Luis Lichowski</v>
      </c>
      <c r="H1367" s="9" t="str">
        <f>VLOOKUP($A1367,referencia!$A$2:$Z$640,21,0)</f>
        <v>M</v>
      </c>
      <c r="I1367" s="9">
        <f>VLOOKUP($A1367,referencia!$A$2:$Z$640,22,0)</f>
        <v>0</v>
      </c>
      <c r="J1367" s="9" t="str">
        <f>VLOOKUP($A1367,referencia!$A$2:$Z$640,23,0)</f>
        <v>Ministerio de Industria</v>
      </c>
      <c r="K1367" s="9">
        <f>VLOOKUP($A1367,referencia!$A$2:$Z$640,24,0)</f>
        <v>0</v>
      </c>
    </row>
    <row r="1368" spans="1:11" ht="15.75" customHeight="1">
      <c r="A1368" t="s">
        <v>1276</v>
      </c>
      <c r="B1368" s="9">
        <f>VLOOKUP($A1368,referencia!$A$2:$Z$640,7,0)</f>
        <v>14</v>
      </c>
      <c r="C1368" s="9" t="str">
        <f>VLOOKUP($A1368,referencia!$A$2:$Z$640,8,0)</f>
        <v>Misiones</v>
      </c>
      <c r="D1368" s="9" t="str">
        <f>VLOOKUP($A1368,referencia!$A$2:$Z$640,19,0)</f>
        <v>no</v>
      </c>
      <c r="E1368" s="9" t="str">
        <f>VLOOKUP($A1368,referencia!$A$2:$Z$640,9,0)</f>
        <v>Hugo Passalacqua</v>
      </c>
      <c r="F1368" s="9" t="str">
        <f>VLOOKUP($A1368,referencia!$A$2:$Z$640,12,0)</f>
        <v>Frente Renovador de la Concordia</v>
      </c>
      <c r="G1368" s="9" t="str">
        <f>VLOOKUP($A1368,referencia!$A$2:$Z$640,11,0)</f>
        <v>Adolfo Pischik</v>
      </c>
      <c r="H1368" s="9" t="str">
        <f>VLOOKUP($A1368,referencia!$A$2:$Z$640,21,0)</f>
        <v>M</v>
      </c>
      <c r="I1368" s="9">
        <f>VLOOKUP($A1368,referencia!$A$2:$Z$640,22,0)</f>
        <v>0</v>
      </c>
      <c r="J1368" s="9" t="str">
        <f>VLOOKUP($A1368,referencia!$A$2:$Z$640,23,0)</f>
        <v>Secretaría General de Gabinete</v>
      </c>
      <c r="K1368" s="9">
        <f>VLOOKUP($A1368,referencia!$A$2:$Z$640,24,0)</f>
        <v>0</v>
      </c>
    </row>
    <row r="1369" spans="1:11" ht="15.75" customHeight="1">
      <c r="A1369" t="s">
        <v>2826</v>
      </c>
      <c r="B1369" s="9">
        <f>VLOOKUP($A1369,referencia!$A$2:$Z$640,7,0)</f>
        <v>14</v>
      </c>
      <c r="C1369" s="9" t="str">
        <f>VLOOKUP($A1369,referencia!$A$2:$Z$640,8,0)</f>
        <v>Misiones</v>
      </c>
      <c r="D1369" s="9">
        <f>VLOOKUP($A1369,referencia!$A$2:$Z$640,19,0)</f>
        <v>2020</v>
      </c>
      <c r="E1369" s="9" t="str">
        <f>VLOOKUP($A1369,referencia!$A$2:$Z$640,9,0)</f>
        <v>Oscar Herrera Ahuad</v>
      </c>
      <c r="F1369" s="9" t="str">
        <f>VLOOKUP($A1369,referencia!$A$2:$Z$640,12,0)</f>
        <v>Frente Renovador de la Concordia</v>
      </c>
      <c r="G1369" s="9" t="str">
        <f>VLOOKUP($A1369,referencia!$A$2:$Z$640,11,0)</f>
        <v>Benilda Dammer</v>
      </c>
      <c r="H1369" s="9" t="str">
        <f>VLOOKUP($A1369,referencia!$A$2:$Z$640,21,0)</f>
        <v>F</v>
      </c>
      <c r="I1369" s="9">
        <f>VLOOKUP($A1369,referencia!$A$2:$Z$640,22,0)</f>
        <v>1</v>
      </c>
      <c r="J1369" s="9" t="str">
        <f>VLOOKUP($A1369,referencia!$A$2:$Z$640,23,0)</f>
        <v>Ministerio de Desarrollo Social, La Mujer y La Juventud</v>
      </c>
      <c r="K1369" s="9">
        <f>VLOOKUP($A1369,referencia!$A$2:$Z$640,24,0)</f>
        <v>0</v>
      </c>
    </row>
    <row r="1370" spans="1:11" ht="15.75" customHeight="1">
      <c r="A1370" t="s">
        <v>2827</v>
      </c>
      <c r="B1370" s="9">
        <f>VLOOKUP($A1370,referencia!$A$2:$Z$640,7,0)</f>
        <v>14</v>
      </c>
      <c r="C1370" s="9" t="str">
        <f>VLOOKUP($A1370,referencia!$A$2:$Z$640,8,0)</f>
        <v>Misiones</v>
      </c>
      <c r="D1370" s="9">
        <f>VLOOKUP($A1370,referencia!$A$2:$Z$640,19,0)</f>
        <v>2020</v>
      </c>
      <c r="E1370" s="9" t="str">
        <f>VLOOKUP($A1370,referencia!$A$2:$Z$640,9,0)</f>
        <v>Oscar Herrera Ahuad</v>
      </c>
      <c r="F1370" s="9" t="str">
        <f>VLOOKUP($A1370,referencia!$A$2:$Z$640,12,0)</f>
        <v>Frente Renovador de la Concordia</v>
      </c>
      <c r="G1370" s="9" t="str">
        <f>VLOOKUP($A1370,referencia!$A$2:$Z$640,11,0)</f>
        <v>José María Arrúa</v>
      </c>
      <c r="H1370" s="9" t="str">
        <f>VLOOKUP($A1370,referencia!$A$2:$Z$640,21,0)</f>
        <v>M</v>
      </c>
      <c r="I1370" s="9">
        <f>VLOOKUP($A1370,referencia!$A$2:$Z$640,22,0)</f>
        <v>0</v>
      </c>
      <c r="J1370" s="9" t="str">
        <f>VLOOKUP($A1370,referencia!$A$2:$Z$640,23,0)</f>
        <v>Ministerio de Turismo</v>
      </c>
      <c r="K1370" s="9">
        <f>VLOOKUP($A1370,referencia!$A$2:$Z$640,24,0)</f>
        <v>0</v>
      </c>
    </row>
    <row r="1371" spans="1:11" ht="15.75" customHeight="1">
      <c r="A1371" t="s">
        <v>2828</v>
      </c>
      <c r="B1371" s="9">
        <f>VLOOKUP($A1371,referencia!$A$2:$Z$640,7,0)</f>
        <v>14</v>
      </c>
      <c r="C1371" s="9" t="str">
        <f>VLOOKUP($A1371,referencia!$A$2:$Z$640,8,0)</f>
        <v>Misiones</v>
      </c>
      <c r="D1371" s="9">
        <f>VLOOKUP($A1371,referencia!$A$2:$Z$640,19,0)</f>
        <v>2020</v>
      </c>
      <c r="E1371" s="9" t="str">
        <f>VLOOKUP($A1371,referencia!$A$2:$Z$640,9,0)</f>
        <v>Oscar Herrera Ahuad</v>
      </c>
      <c r="F1371" s="9" t="str">
        <f>VLOOKUP($A1371,referencia!$A$2:$Z$640,12,0)</f>
        <v>Frente Renovador de la Concordia</v>
      </c>
      <c r="G1371" s="9" t="str">
        <f>VLOOKUP($A1371,referencia!$A$2:$Z$640,11,0)</f>
        <v>Karina Aguirre</v>
      </c>
      <c r="H1371" s="9" t="str">
        <f>VLOOKUP($A1371,referencia!$A$2:$Z$640,21,0)</f>
        <v>F</v>
      </c>
      <c r="I1371" s="9">
        <f>VLOOKUP($A1371,referencia!$A$2:$Z$640,22,0)</f>
        <v>1</v>
      </c>
      <c r="J1371" s="9" t="str">
        <f>VLOOKUP($A1371,referencia!$A$2:$Z$640,23,0)</f>
        <v>Ministerio de Acción Cooperativa, Mutual, Comercio e Integración</v>
      </c>
      <c r="K1371" s="9">
        <f>VLOOKUP($A1371,referencia!$A$2:$Z$640,24,0)</f>
        <v>0</v>
      </c>
    </row>
    <row r="1372" spans="1:11" ht="15.75" customHeight="1">
      <c r="A1372" t="s">
        <v>2829</v>
      </c>
      <c r="B1372" s="9">
        <f>VLOOKUP($A1372,referencia!$A$2:$Z$640,7,0)</f>
        <v>14</v>
      </c>
      <c r="C1372" s="9" t="str">
        <f>VLOOKUP($A1372,referencia!$A$2:$Z$640,8,0)</f>
        <v>Misiones</v>
      </c>
      <c r="D1372" s="9">
        <f>VLOOKUP($A1372,referencia!$A$2:$Z$640,19,0)</f>
        <v>2020</v>
      </c>
      <c r="E1372" s="9" t="str">
        <f>VLOOKUP($A1372,referencia!$A$2:$Z$640,9,0)</f>
        <v>Oscar Herrera Ahuad</v>
      </c>
      <c r="F1372" s="9" t="str">
        <f>VLOOKUP($A1372,referencia!$A$2:$Z$640,12,0)</f>
        <v>Frente Renovador de la Concordia</v>
      </c>
      <c r="G1372" s="9" t="str">
        <f>VLOOKUP($A1372,referencia!$A$2:$Z$640,11,0)</f>
        <v>Miguel Sedoff</v>
      </c>
      <c r="H1372" s="9" t="str">
        <f>VLOOKUP($A1372,referencia!$A$2:$Z$640,21,0)</f>
        <v>M</v>
      </c>
      <c r="I1372" s="9">
        <f>VLOOKUP($A1372,referencia!$A$2:$Z$640,22,0)</f>
        <v>0</v>
      </c>
      <c r="J1372" s="9" t="str">
        <f>VLOOKUP($A1372,referencia!$A$2:$Z$640,23,0)</f>
        <v>Ministerio de Educación, Ciencia y Tecnología</v>
      </c>
      <c r="K1372" s="9">
        <f>VLOOKUP($A1372,referencia!$A$2:$Z$640,24,0)</f>
        <v>0</v>
      </c>
    </row>
    <row r="1373" spans="1:11" ht="15.75" customHeight="1">
      <c r="A1373" t="s">
        <v>2830</v>
      </c>
      <c r="B1373" s="9">
        <f>VLOOKUP($A1373,referencia!$A$2:$Z$640,7,0)</f>
        <v>14</v>
      </c>
      <c r="C1373" s="9" t="str">
        <f>VLOOKUP($A1373,referencia!$A$2:$Z$640,8,0)</f>
        <v>Misiones</v>
      </c>
      <c r="D1373" s="9">
        <f>VLOOKUP($A1373,referencia!$A$2:$Z$640,19,0)</f>
        <v>2020</v>
      </c>
      <c r="E1373" s="9" t="str">
        <f>VLOOKUP($A1373,referencia!$A$2:$Z$640,9,0)</f>
        <v>Oscar Herrera Ahuad</v>
      </c>
      <c r="F1373" s="9" t="str">
        <f>VLOOKUP($A1373,referencia!$A$2:$Z$640,12,0)</f>
        <v>Frente Renovador de la Concordia</v>
      </c>
      <c r="G1373" s="9" t="str">
        <f>VLOOKUP($A1373,referencia!$A$2:$Z$640,11,0)</f>
        <v>Sebastian Oriozabala</v>
      </c>
      <c r="H1373" s="9" t="str">
        <f>VLOOKUP($A1373,referencia!$A$2:$Z$640,21,0)</f>
        <v>M</v>
      </c>
      <c r="I1373" s="9">
        <f>VLOOKUP($A1373,referencia!$A$2:$Z$640,22,0)</f>
        <v>0</v>
      </c>
      <c r="J1373" s="9" t="str">
        <f>VLOOKUP($A1373,referencia!$A$2:$Z$640,23,0)</f>
        <v>Ministerio del Agro y La Producción</v>
      </c>
      <c r="K1373" s="9">
        <f>VLOOKUP($A1373,referencia!$A$2:$Z$640,24,0)</f>
        <v>0</v>
      </c>
    </row>
    <row r="1374" spans="1:11" ht="15.75" customHeight="1">
      <c r="A1374" t="s">
        <v>2831</v>
      </c>
      <c r="B1374" s="9">
        <f>VLOOKUP($A1374,referencia!$A$2:$Z$640,7,0)</f>
        <v>14</v>
      </c>
      <c r="C1374" s="9" t="str">
        <f>VLOOKUP($A1374,referencia!$A$2:$Z$640,8,0)</f>
        <v>Misiones</v>
      </c>
      <c r="D1374" s="9">
        <f>VLOOKUP($A1374,referencia!$A$2:$Z$640,19,0)</f>
        <v>2020</v>
      </c>
      <c r="E1374" s="9" t="str">
        <f>VLOOKUP($A1374,referencia!$A$2:$Z$640,9,0)</f>
        <v>Oscar Herrera Ahuad</v>
      </c>
      <c r="F1374" s="9" t="str">
        <f>VLOOKUP($A1374,referencia!$A$2:$Z$640,12,0)</f>
        <v>Frente Renovador de la Concordia</v>
      </c>
      <c r="G1374" s="9" t="str">
        <f>VLOOKUP($A1374,referencia!$A$2:$Z$640,11,0)</f>
        <v>Luis Lichowski</v>
      </c>
      <c r="H1374" s="9" t="str">
        <f>VLOOKUP($A1374,referencia!$A$2:$Z$640,21,0)</f>
        <v>M</v>
      </c>
      <c r="I1374" s="9">
        <f>VLOOKUP($A1374,referencia!$A$2:$Z$640,22,0)</f>
        <v>0</v>
      </c>
      <c r="J1374" s="9" t="str">
        <f>VLOOKUP($A1374,referencia!$A$2:$Z$640,23,0)</f>
        <v>Ministerio de Industria</v>
      </c>
      <c r="K1374" s="9">
        <f>VLOOKUP($A1374,referencia!$A$2:$Z$640,24,0)</f>
        <v>0</v>
      </c>
    </row>
    <row r="1375" spans="1:11" ht="15.75" customHeight="1">
      <c r="A1375" t="s">
        <v>2832</v>
      </c>
      <c r="B1375" s="9">
        <f>VLOOKUP($A1375,referencia!$A$2:$Z$640,7,0)</f>
        <v>14</v>
      </c>
      <c r="C1375" s="9" t="str">
        <f>VLOOKUP($A1375,referencia!$A$2:$Z$640,8,0)</f>
        <v>Misiones</v>
      </c>
      <c r="D1375" s="9">
        <f>VLOOKUP($A1375,referencia!$A$2:$Z$640,19,0)</f>
        <v>2020</v>
      </c>
      <c r="E1375" s="9" t="str">
        <f>VLOOKUP($A1375,referencia!$A$2:$Z$640,9,0)</f>
        <v>Oscar Herrera Ahuad</v>
      </c>
      <c r="F1375" s="9" t="str">
        <f>VLOOKUP($A1375,referencia!$A$2:$Z$640,12,0)</f>
        <v>Frente Renovador de la Concordia</v>
      </c>
      <c r="G1375" s="9" t="str">
        <f>VLOOKUP($A1375,referencia!$A$2:$Z$640,11,0)</f>
        <v>María Graciela Leyes</v>
      </c>
      <c r="H1375" s="9" t="str">
        <f>VLOOKUP($A1375,referencia!$A$2:$Z$640,21,0)</f>
        <v>F</v>
      </c>
      <c r="I1375" s="9">
        <f>VLOOKUP($A1375,referencia!$A$2:$Z$640,22,0)</f>
        <v>1</v>
      </c>
      <c r="J1375" s="9" t="str">
        <f>VLOOKUP($A1375,referencia!$A$2:$Z$640,23,0)</f>
        <v>Ministerio de Desarrollos Humanos</v>
      </c>
      <c r="K1375" s="9">
        <f>VLOOKUP($A1375,referencia!$A$2:$Z$640,24,0)</f>
        <v>0</v>
      </c>
    </row>
    <row r="1376" spans="1:11" ht="15.75" customHeight="1">
      <c r="A1376" t="s">
        <v>2833</v>
      </c>
      <c r="B1376" s="9">
        <f>VLOOKUP($A1376,referencia!$A$2:$Z$640,7,0)</f>
        <v>14</v>
      </c>
      <c r="C1376" s="9" t="str">
        <f>VLOOKUP($A1376,referencia!$A$2:$Z$640,8,0)</f>
        <v>Misiones</v>
      </c>
      <c r="D1376" s="9">
        <f>VLOOKUP($A1376,referencia!$A$2:$Z$640,19,0)</f>
        <v>2020</v>
      </c>
      <c r="E1376" s="9" t="str">
        <f>VLOOKUP($A1376,referencia!$A$2:$Z$640,9,0)</f>
        <v>Oscar Herrera Ahuad</v>
      </c>
      <c r="F1376" s="9" t="str">
        <f>VLOOKUP($A1376,referencia!$A$2:$Z$640,12,0)</f>
        <v>Frente Renovador de la Concordia</v>
      </c>
      <c r="G1376" s="9" t="str">
        <f>VLOOKUP($A1376,referencia!$A$2:$Z$640,11,0)</f>
        <v>Adolfo Safrán</v>
      </c>
      <c r="H1376" s="9" t="str">
        <f>VLOOKUP($A1376,referencia!$A$2:$Z$640,21,0)</f>
        <v>M</v>
      </c>
      <c r="I1376" s="9">
        <f>VLOOKUP($A1376,referencia!$A$2:$Z$640,22,0)</f>
        <v>0</v>
      </c>
      <c r="J1376" s="9" t="str">
        <f>VLOOKUP($A1376,referencia!$A$2:$Z$640,23,0)</f>
        <v>Ministerio de Hacienda, Finanzas, Obras y Servicios Públicos</v>
      </c>
      <c r="K1376" s="9">
        <f>VLOOKUP($A1376,referencia!$A$2:$Z$640,24,0)</f>
        <v>0</v>
      </c>
    </row>
    <row r="1377" spans="1:11" ht="15.75" customHeight="1">
      <c r="A1377" t="s">
        <v>2834</v>
      </c>
      <c r="B1377" s="9">
        <f>VLOOKUP($A1377,referencia!$A$2:$Z$640,7,0)</f>
        <v>14</v>
      </c>
      <c r="C1377" s="9" t="str">
        <f>VLOOKUP($A1377,referencia!$A$2:$Z$640,8,0)</f>
        <v>Misiones</v>
      </c>
      <c r="D1377" s="9">
        <f>VLOOKUP($A1377,referencia!$A$2:$Z$640,19,0)</f>
        <v>2020</v>
      </c>
      <c r="E1377" s="9" t="str">
        <f>VLOOKUP($A1377,referencia!$A$2:$Z$640,9,0)</f>
        <v>Oscar Herrera Ahuad</v>
      </c>
      <c r="F1377" s="9" t="str">
        <f>VLOOKUP($A1377,referencia!$A$2:$Z$640,12,0)</f>
        <v>Frente Renovador de la Concordia</v>
      </c>
      <c r="G1377" s="9" t="str">
        <f>VLOOKUP($A1377,referencia!$A$2:$Z$640,11,0)</f>
        <v>Silvana Andrea Giménez</v>
      </c>
      <c r="H1377" s="9" t="str">
        <f>VLOOKUP($A1377,referencia!$A$2:$Z$640,21,0)</f>
        <v>F</v>
      </c>
      <c r="I1377" s="9">
        <f>VLOOKUP($A1377,referencia!$A$2:$Z$640,22,0)</f>
        <v>1</v>
      </c>
      <c r="J1377" s="9" t="str">
        <f>VLOOKUP($A1377,referencia!$A$2:$Z$640,23,0)</f>
        <v>Ministerio de Trabajo y Empleo</v>
      </c>
      <c r="K1377" s="9">
        <f>VLOOKUP($A1377,referencia!$A$2:$Z$640,24,0)</f>
        <v>0</v>
      </c>
    </row>
    <row r="1378" spans="1:11" ht="15.75" customHeight="1">
      <c r="A1378" t="s">
        <v>2835</v>
      </c>
      <c r="B1378" s="9">
        <f>VLOOKUP($A1378,referencia!$A$2:$Z$640,7,0)</f>
        <v>14</v>
      </c>
      <c r="C1378" s="9" t="str">
        <f>VLOOKUP($A1378,referencia!$A$2:$Z$640,8,0)</f>
        <v>Misiones</v>
      </c>
      <c r="D1378" s="9">
        <f>VLOOKUP($A1378,referencia!$A$2:$Z$640,19,0)</f>
        <v>2020</v>
      </c>
      <c r="E1378" s="9" t="str">
        <f>VLOOKUP($A1378,referencia!$A$2:$Z$640,9,0)</f>
        <v>Oscar Herrera Ahuad</v>
      </c>
      <c r="F1378" s="9" t="str">
        <f>VLOOKUP($A1378,referencia!$A$2:$Z$640,12,0)</f>
        <v>Frente Renovador de la Concordia</v>
      </c>
      <c r="G1378" s="9" t="str">
        <f>VLOOKUP($A1378,referencia!$A$2:$Z$640,11,0)</f>
        <v>Mario Vialey</v>
      </c>
      <c r="H1378" s="9" t="str">
        <f>VLOOKUP($A1378,referencia!$A$2:$Z$640,21,0)</f>
        <v>M</v>
      </c>
      <c r="I1378" s="9">
        <f>VLOOKUP($A1378,referencia!$A$2:$Z$640,22,0)</f>
        <v>0</v>
      </c>
      <c r="J1378" s="9" t="str">
        <f>VLOOKUP($A1378,referencia!$A$2:$Z$640,23,0)</f>
        <v>Ministerio de Ecología y Recursos Naturales Renovables</v>
      </c>
      <c r="K1378" s="9">
        <f>VLOOKUP($A1378,referencia!$A$2:$Z$640,24,0)</f>
        <v>0</v>
      </c>
    </row>
    <row r="1379" spans="1:11" ht="15.75" customHeight="1">
      <c r="A1379" t="s">
        <v>2836</v>
      </c>
      <c r="B1379" s="9">
        <f>VLOOKUP($A1379,referencia!$A$2:$Z$640,7,0)</f>
        <v>14</v>
      </c>
      <c r="C1379" s="9" t="str">
        <f>VLOOKUP($A1379,referencia!$A$2:$Z$640,8,0)</f>
        <v>Misiones</v>
      </c>
      <c r="D1379" s="9">
        <f>VLOOKUP($A1379,referencia!$A$2:$Z$640,19,0)</f>
        <v>2020</v>
      </c>
      <c r="E1379" s="9" t="str">
        <f>VLOOKUP($A1379,referencia!$A$2:$Z$640,9,0)</f>
        <v>Oscar Herrera Ahuad</v>
      </c>
      <c r="F1379" s="9" t="str">
        <f>VLOOKUP($A1379,referencia!$A$2:$Z$640,12,0)</f>
        <v>Frente Renovador de la Concordia</v>
      </c>
      <c r="G1379" s="9" t="str">
        <f>VLOOKUP($A1379,referencia!$A$2:$Z$640,11,0)</f>
        <v>Marcelo Gabriel Pérez</v>
      </c>
      <c r="H1379" s="9" t="str">
        <f>VLOOKUP($A1379,referencia!$A$2:$Z$640,21,0)</f>
        <v>M</v>
      </c>
      <c r="I1379" s="9">
        <f>VLOOKUP($A1379,referencia!$A$2:$Z$640,22,0)</f>
        <v>0</v>
      </c>
      <c r="J1379" s="9" t="str">
        <f>VLOOKUP($A1379,referencia!$A$2:$Z$640,23,0)</f>
        <v>Ministerio de Gobierno</v>
      </c>
      <c r="K1379" s="9">
        <f>VLOOKUP($A1379,referencia!$A$2:$Z$640,24,0)</f>
        <v>0</v>
      </c>
    </row>
    <row r="1380" spans="1:11" ht="15.75" customHeight="1">
      <c r="A1380" t="s">
        <v>2837</v>
      </c>
      <c r="B1380" s="9">
        <f>VLOOKUP($A1380,referencia!$A$2:$Z$640,7,0)</f>
        <v>14</v>
      </c>
      <c r="C1380" s="9" t="str">
        <f>VLOOKUP($A1380,referencia!$A$2:$Z$640,8,0)</f>
        <v>Misiones</v>
      </c>
      <c r="D1380" s="9">
        <f>VLOOKUP($A1380,referencia!$A$2:$Z$640,19,0)</f>
        <v>2020</v>
      </c>
      <c r="E1380" s="9" t="str">
        <f>VLOOKUP($A1380,referencia!$A$2:$Z$640,9,0)</f>
        <v>Oscar Herrera Ahuad</v>
      </c>
      <c r="F1380" s="9" t="str">
        <f>VLOOKUP($A1380,referencia!$A$2:$Z$640,12,0)</f>
        <v>Frente Renovador de la Concordia</v>
      </c>
      <c r="G1380" s="9" t="str">
        <f>VLOOKUP($A1380,referencia!$A$2:$Z$640,11,0)</f>
        <v>Oscar Francisco Alarcón</v>
      </c>
      <c r="H1380" s="9" t="str">
        <f>VLOOKUP($A1380,referencia!$A$2:$Z$640,21,0)</f>
        <v>M</v>
      </c>
      <c r="I1380" s="9">
        <f>VLOOKUP($A1380,referencia!$A$2:$Z$640,22,0)</f>
        <v>0</v>
      </c>
      <c r="J1380" s="9" t="str">
        <f>VLOOKUP($A1380,referencia!$A$2:$Z$640,23,0)</f>
        <v>Ministerio de Salud Pública</v>
      </c>
      <c r="K1380" s="9">
        <f>VLOOKUP($A1380,referencia!$A$2:$Z$640,24,0)</f>
        <v>0</v>
      </c>
    </row>
    <row r="1381" spans="1:11" ht="15.75" customHeight="1">
      <c r="A1381" t="s">
        <v>2838</v>
      </c>
      <c r="B1381" s="9">
        <f>VLOOKUP($A1381,referencia!$A$2:$Z$640,7,0)</f>
        <v>14</v>
      </c>
      <c r="C1381" s="9" t="str">
        <f>VLOOKUP($A1381,referencia!$A$2:$Z$640,8,0)</f>
        <v>Misiones</v>
      </c>
      <c r="D1381" s="9">
        <f>VLOOKUP($A1381,referencia!$A$2:$Z$640,19,0)</f>
        <v>2020</v>
      </c>
      <c r="E1381" s="9" t="str">
        <f>VLOOKUP($A1381,referencia!$A$2:$Z$640,9,0)</f>
        <v>Oscar Herrera Ahuad</v>
      </c>
      <c r="F1381" s="9" t="str">
        <f>VLOOKUP($A1381,referencia!$A$2:$Z$640,12,0)</f>
        <v>Frente Renovador de la Concordia</v>
      </c>
      <c r="G1381" s="9" t="str">
        <f>VLOOKUP($A1381,referencia!$A$2:$Z$640,11,0)</f>
        <v>Victor Kreimer</v>
      </c>
      <c r="H1381" s="9" t="str">
        <f>VLOOKUP($A1381,referencia!$A$2:$Z$640,21,0)</f>
        <v>M</v>
      </c>
      <c r="I1381" s="9">
        <f>VLOOKUP($A1381,referencia!$A$2:$Z$640,22,0)</f>
        <v>0</v>
      </c>
      <c r="J1381" s="9" t="str">
        <f>VLOOKUP($A1381,referencia!$A$2:$Z$640,23,0)</f>
        <v>Ministerio De Coordinación General De Gabinete</v>
      </c>
      <c r="K1381" s="9">
        <f>VLOOKUP($A1381,referencia!$A$2:$Z$640,24,0)</f>
        <v>0</v>
      </c>
    </row>
    <row r="1382" spans="1:11" ht="15.75" customHeight="1">
      <c r="A1382" t="s">
        <v>2839</v>
      </c>
      <c r="B1382" s="9">
        <f>VLOOKUP($A1382,referencia!$A$2:$Z$640,7,0)</f>
        <v>14</v>
      </c>
      <c r="C1382" s="9" t="str">
        <f>VLOOKUP($A1382,referencia!$A$2:$Z$640,8,0)</f>
        <v>Misiones</v>
      </c>
      <c r="D1382" s="9">
        <f>VLOOKUP($A1382,referencia!$A$2:$Z$640,19,0)</f>
        <v>2020</v>
      </c>
      <c r="E1382" s="9" t="str">
        <f>VLOOKUP($A1382,referencia!$A$2:$Z$640,9,0)</f>
        <v>Oscar Herrera Ahuad</v>
      </c>
      <c r="F1382" s="9" t="str">
        <f>VLOOKUP($A1382,referencia!$A$2:$Z$640,12,0)</f>
        <v>Frente Renovador de la Concordia</v>
      </c>
      <c r="G1382" s="9" t="str">
        <f>VLOOKUP($A1382,referencia!$A$2:$Z$640,11,0)</f>
        <v>Rafael Morgenstern</v>
      </c>
      <c r="H1382" s="9" t="str">
        <f>VLOOKUP($A1382,referencia!$A$2:$Z$640,21,0)</f>
        <v>M</v>
      </c>
      <c r="I1382" s="9">
        <f>VLOOKUP($A1382,referencia!$A$2:$Z$640,22,0)</f>
        <v>0</v>
      </c>
      <c r="J1382" s="9" t="str">
        <f>VLOOKUP($A1382,referencia!$A$2:$Z$640,23,0)</f>
        <v>Ministerio de Deportes</v>
      </c>
      <c r="K1382" s="9">
        <f>VLOOKUP($A1382,referencia!$A$2:$Z$640,24,0)</f>
        <v>0</v>
      </c>
    </row>
    <row r="1383" spans="1:11" ht="15.75" customHeight="1">
      <c r="A1383" t="s">
        <v>1298</v>
      </c>
      <c r="B1383" s="9">
        <f>VLOOKUP($A1383,referencia!$F$2:$Z$640,2,0)</f>
        <v>15</v>
      </c>
      <c r="C1383" s="9" t="str">
        <f>VLOOKUP($A1383,referencia!$F$2:$Z$640,3,0)</f>
        <v>Neuquén</v>
      </c>
      <c r="D1383" s="9">
        <f>VLOOKUP($A1383,referencia!$F$2:$Z$640,9,0)</f>
        <v>2015</v>
      </c>
      <c r="E1383" s="9" t="str">
        <f>VLOOKUP($A1383,referencia!$F$2:$Z$640,4,0)</f>
        <v>Omar Gutiérrez</v>
      </c>
      <c r="F1383" s="9" t="str">
        <f>VLOOKUP($A1383,referencia!$F$2:$Z$640,7,0)</f>
        <v>Movimiento Popular Neuquino</v>
      </c>
      <c r="G1383" s="9" t="str">
        <f>VLOOKUP($A1383,referencia!$F$2:$Z$640,6,0)</f>
        <v>Alejandro Nicola</v>
      </c>
      <c r="H1383" s="9" t="str">
        <f>VLOOKUP($A1383,referencia!$F$2:$Z$640,16,0)</f>
        <v>M</v>
      </c>
      <c r="I1383" s="9">
        <f>VLOOKUP($A1383,referencia!$F$2:$Z$640,17,0)</f>
        <v>0</v>
      </c>
      <c r="J1383" s="9" t="str">
        <f>VLOOKUP($A1383,referencia!$F$2:$Z$640,18,0)</f>
        <v>Ministerio de Energía, Servicios Públicos y Recursos Naturales</v>
      </c>
      <c r="K1383" s="9">
        <f>VLOOKUP($A1383,referencia!$F$2:$Z$640,19,0)</f>
        <v>0</v>
      </c>
    </row>
    <row r="1384" spans="1:11" ht="15.75" customHeight="1">
      <c r="A1384" t="s">
        <v>1293</v>
      </c>
      <c r="B1384" s="9">
        <f>VLOOKUP($A1384,referencia!$F$2:$Z$640,2,0)</f>
        <v>15</v>
      </c>
      <c r="C1384" s="9" t="str">
        <f>VLOOKUP($A1384,referencia!$F$2:$Z$640,3,0)</f>
        <v>Neuquén</v>
      </c>
      <c r="D1384" s="9">
        <f>VLOOKUP($A1384,referencia!$F$2:$Z$640,9,0)</f>
        <v>2015</v>
      </c>
      <c r="E1384" s="9" t="str">
        <f>VLOOKUP($A1384,referencia!$F$2:$Z$640,4,0)</f>
        <v>Omar Gutiérrez</v>
      </c>
      <c r="F1384" s="9" t="str">
        <f>VLOOKUP($A1384,referencia!$F$2:$Z$640,7,0)</f>
        <v>Movimiento Popular Neuquino</v>
      </c>
      <c r="G1384" s="9" t="str">
        <f>VLOOKUP($A1384,referencia!$F$2:$Z$640,6,0)</f>
        <v>Cristina Storioni</v>
      </c>
      <c r="H1384" s="9" t="str">
        <f>VLOOKUP($A1384,referencia!$F$2:$Z$640,16,0)</f>
        <v>F</v>
      </c>
      <c r="I1384" s="9">
        <f>VLOOKUP($A1384,referencia!$F$2:$Z$640,17,0)</f>
        <v>1</v>
      </c>
      <c r="J1384" s="9" t="str">
        <f>VLOOKUP($A1384,referencia!$F$2:$Z$640,18,0)</f>
        <v>Ministerio de Educación</v>
      </c>
      <c r="K1384" s="9">
        <f>VLOOKUP($A1384,referencia!$F$2:$Z$640,19,0)</f>
        <v>0</v>
      </c>
    </row>
    <row r="1385" spans="1:11" ht="15.75" customHeight="1">
      <c r="A1385" t="s">
        <v>1294</v>
      </c>
      <c r="B1385" s="9">
        <f>VLOOKUP($A1385,referencia!$F$2:$Z$640,2,0)</f>
        <v>15</v>
      </c>
      <c r="C1385" s="9" t="str">
        <f>VLOOKUP($A1385,referencia!$F$2:$Z$640,3,0)</f>
        <v>Neuquén</v>
      </c>
      <c r="D1385" s="9">
        <f>VLOOKUP($A1385,referencia!$F$2:$Z$640,9,0)</f>
        <v>2015</v>
      </c>
      <c r="E1385" s="9" t="str">
        <f>VLOOKUP($A1385,referencia!$F$2:$Z$640,4,0)</f>
        <v>Omar Gutiérrez</v>
      </c>
      <c r="F1385" s="9" t="str">
        <f>VLOOKUP($A1385,referencia!$F$2:$Z$640,7,0)</f>
        <v>Movimiento Popular Neuquino</v>
      </c>
      <c r="G1385" s="9" t="str">
        <f>VLOOKUP($A1385,referencia!$F$2:$Z$640,6,0)</f>
        <v>Gustavo Alcaráz</v>
      </c>
      <c r="H1385" s="9" t="str">
        <f>VLOOKUP($A1385,referencia!$F$2:$Z$640,16,0)</f>
        <v>M</v>
      </c>
      <c r="I1385" s="9">
        <f>VLOOKUP($A1385,referencia!$F$2:$Z$640,17,0)</f>
        <v>0</v>
      </c>
      <c r="J1385" s="9" t="str">
        <f>VLOOKUP($A1385,referencia!$F$2:$Z$640,18,0)</f>
        <v>Ministerio de Ciudadanía</v>
      </c>
      <c r="K1385" s="9">
        <f>VLOOKUP($A1385,referencia!$F$2:$Z$640,19,0)</f>
        <v>1</v>
      </c>
    </row>
    <row r="1386" spans="1:11" ht="15.75" customHeight="1">
      <c r="A1386" t="s">
        <v>1296</v>
      </c>
      <c r="B1386" s="9">
        <f>VLOOKUP($A1386,referencia!$F$2:$Z$640,2,0)</f>
        <v>15</v>
      </c>
      <c r="C1386" s="9" t="str">
        <f>VLOOKUP($A1386,referencia!$F$2:$Z$640,3,0)</f>
        <v>Neuquén</v>
      </c>
      <c r="D1386" s="9">
        <f>VLOOKUP($A1386,referencia!$F$2:$Z$640,9,0)</f>
        <v>2015</v>
      </c>
      <c r="E1386" s="9" t="str">
        <f>VLOOKUP($A1386,referencia!$F$2:$Z$640,4,0)</f>
        <v>Omar Gutiérrez</v>
      </c>
      <c r="F1386" s="9" t="str">
        <f>VLOOKUP($A1386,referencia!$F$2:$Z$640,7,0)</f>
        <v>Movimiento Popular Neuquino</v>
      </c>
      <c r="G1386" s="9" t="str">
        <f>VLOOKUP($A1386,referencia!$F$2:$Z$640,6,0)</f>
        <v>Jorge Brillo</v>
      </c>
      <c r="H1386" s="9" t="str">
        <f>VLOOKUP($A1386,referencia!$F$2:$Z$640,16,0)</f>
        <v>M</v>
      </c>
      <c r="I1386" s="9">
        <f>VLOOKUP($A1386,referencia!$F$2:$Z$640,17,0)</f>
        <v>0</v>
      </c>
      <c r="J1386" s="9" t="str">
        <f>VLOOKUP($A1386,referencia!$F$2:$Z$640,18,0)</f>
        <v>Ministerio de Producción y Turismo</v>
      </c>
      <c r="K1386" s="9">
        <f>VLOOKUP($A1386,referencia!$F$2:$Z$640,19,0)</f>
        <v>0</v>
      </c>
    </row>
    <row r="1387" spans="1:11" ht="15.75" customHeight="1">
      <c r="A1387" t="s">
        <v>1292</v>
      </c>
      <c r="B1387" s="9">
        <f>VLOOKUP($A1387,referencia!$F$2:$Z$640,2,0)</f>
        <v>15</v>
      </c>
      <c r="C1387" s="9" t="str">
        <f>VLOOKUP($A1387,referencia!$F$2:$Z$640,3,0)</f>
        <v>Neuquén</v>
      </c>
      <c r="D1387" s="9">
        <f>VLOOKUP($A1387,referencia!$F$2:$Z$640,9,0)</f>
        <v>2015</v>
      </c>
      <c r="E1387" s="9" t="str">
        <f>VLOOKUP($A1387,referencia!$F$2:$Z$640,4,0)</f>
        <v>Omar Gutiérrez</v>
      </c>
      <c r="F1387" s="9" t="str">
        <f>VLOOKUP($A1387,referencia!$F$2:$Z$640,7,0)</f>
        <v>Movimiento Popular Neuquino</v>
      </c>
      <c r="G1387" s="9" t="str">
        <f>VLOOKUP($A1387,referencia!$F$2:$Z$640,6,0)</f>
        <v>Jorge Lara</v>
      </c>
      <c r="H1387" s="9" t="str">
        <f>VLOOKUP($A1387,referencia!$F$2:$Z$640,16,0)</f>
        <v>M</v>
      </c>
      <c r="I1387" s="9">
        <f>VLOOKUP($A1387,referencia!$F$2:$Z$640,17,0)</f>
        <v>0</v>
      </c>
      <c r="J1387" s="9" t="str">
        <f>VLOOKUP($A1387,referencia!$F$2:$Z$640,18,0)</f>
        <v>Ministerio de Seguridad, Trabajo y Ambiente</v>
      </c>
      <c r="K1387" s="9">
        <f>VLOOKUP($A1387,referencia!$F$2:$Z$640,19,0)</f>
        <v>0</v>
      </c>
    </row>
    <row r="1388" spans="1:11" ht="15.75" customHeight="1">
      <c r="A1388" t="s">
        <v>1299</v>
      </c>
      <c r="B1388" s="9">
        <f>VLOOKUP($A1388,referencia!$F$2:$Z$640,2,0)</f>
        <v>15</v>
      </c>
      <c r="C1388" s="9" t="str">
        <f>VLOOKUP($A1388,referencia!$F$2:$Z$640,3,0)</f>
        <v>Neuquén</v>
      </c>
      <c r="D1388" s="9">
        <f>VLOOKUP($A1388,referencia!$F$2:$Z$640,9,0)</f>
        <v>2015</v>
      </c>
      <c r="E1388" s="9" t="str">
        <f>VLOOKUP($A1388,referencia!$F$2:$Z$640,4,0)</f>
        <v>Omar Gutiérrez</v>
      </c>
      <c r="F1388" s="9" t="str">
        <f>VLOOKUP($A1388,referencia!$F$2:$Z$640,7,0)</f>
        <v>Movimiento Popular Neuquino</v>
      </c>
      <c r="G1388" s="9" t="str">
        <f>VLOOKUP($A1388,referencia!$F$2:$Z$640,6,0)</f>
        <v>Leonel D'Acharri</v>
      </c>
      <c r="H1388" s="9" t="str">
        <f>VLOOKUP($A1388,referencia!$F$2:$Z$640,16,0)</f>
        <v>M</v>
      </c>
      <c r="I1388" s="9">
        <f>VLOOKUP($A1388,referencia!$F$2:$Z$640,17,0)</f>
        <v>0</v>
      </c>
      <c r="J1388" s="9" t="str">
        <f>VLOOKUP($A1388,referencia!$F$2:$Z$640,18,0)</f>
        <v>Secretaría General de la Gobernación</v>
      </c>
      <c r="K1388" s="9">
        <f>VLOOKUP($A1388,referencia!$F$2:$Z$640,19,0)</f>
        <v>0</v>
      </c>
    </row>
    <row r="1389" spans="1:11" ht="15.75" customHeight="1">
      <c r="A1389" t="s">
        <v>1291</v>
      </c>
      <c r="B1389" s="9">
        <f>VLOOKUP($A1389,referencia!$F$2:$Z$640,2,0)</f>
        <v>15</v>
      </c>
      <c r="C1389" s="9" t="str">
        <f>VLOOKUP($A1389,referencia!$F$2:$Z$640,3,0)</f>
        <v>Neuquén</v>
      </c>
      <c r="D1389" s="9">
        <f>VLOOKUP($A1389,referencia!$F$2:$Z$640,9,0)</f>
        <v>2015</v>
      </c>
      <c r="E1389" s="9" t="str">
        <f>VLOOKUP($A1389,referencia!$F$2:$Z$640,4,0)</f>
        <v>Omar Gutiérrez</v>
      </c>
      <c r="F1389" s="9" t="str">
        <f>VLOOKUP($A1389,referencia!$F$2:$Z$640,7,0)</f>
        <v>Movimiento Popular Neuquino</v>
      </c>
      <c r="G1389" s="9" t="str">
        <f>VLOOKUP($A1389,referencia!$F$2:$Z$640,6,0)</f>
        <v>Mariano Gaido</v>
      </c>
      <c r="H1389" s="9" t="str">
        <f>VLOOKUP($A1389,referencia!$F$2:$Z$640,16,0)</f>
        <v>M</v>
      </c>
      <c r="I1389" s="9">
        <f>VLOOKUP($A1389,referencia!$F$2:$Z$640,17,0)</f>
        <v>0</v>
      </c>
      <c r="J1389" s="9" t="str">
        <f>VLOOKUP($A1389,referencia!$F$2:$Z$640,18,0)</f>
        <v>Ministerio de Gobierno y Justicia</v>
      </c>
      <c r="K1389" s="9">
        <f>VLOOKUP($A1389,referencia!$F$2:$Z$640,19,0)</f>
        <v>1</v>
      </c>
    </row>
    <row r="1390" spans="1:11" ht="15.75" customHeight="1">
      <c r="A1390" t="s">
        <v>1295</v>
      </c>
      <c r="B1390" s="9">
        <f>VLOOKUP($A1390,referencia!$F$2:$Z$640,2,0)</f>
        <v>15</v>
      </c>
      <c r="C1390" s="9" t="str">
        <f>VLOOKUP($A1390,referencia!$F$2:$Z$640,3,0)</f>
        <v>Neuquén</v>
      </c>
      <c r="D1390" s="9">
        <f>VLOOKUP($A1390,referencia!$F$2:$Z$640,9,0)</f>
        <v>2015</v>
      </c>
      <c r="E1390" s="9" t="str">
        <f>VLOOKUP($A1390,referencia!$F$2:$Z$640,4,0)</f>
        <v>Omar Gutiérrez</v>
      </c>
      <c r="F1390" s="9" t="str">
        <f>VLOOKUP($A1390,referencia!$F$2:$Z$640,7,0)</f>
        <v>Movimiento Popular Neuquino</v>
      </c>
      <c r="G1390" s="9" t="str">
        <f>VLOOKUP($A1390,referencia!$F$2:$Z$640,6,0)</f>
        <v>Norberto Bruno</v>
      </c>
      <c r="H1390" s="9" t="str">
        <f>VLOOKUP($A1390,referencia!$F$2:$Z$640,16,0)</f>
        <v>M</v>
      </c>
      <c r="I1390" s="9">
        <f>VLOOKUP($A1390,referencia!$F$2:$Z$640,17,0)</f>
        <v>0</v>
      </c>
      <c r="J1390" s="9" t="str">
        <f>VLOOKUP($A1390,referencia!$F$2:$Z$640,18,0)</f>
        <v>Ministerio de Economía e Infraestructura</v>
      </c>
      <c r="K1390" s="9">
        <f>VLOOKUP($A1390,referencia!$F$2:$Z$640,19,0)</f>
        <v>0</v>
      </c>
    </row>
    <row r="1391" spans="1:11" ht="15.75" customHeight="1">
      <c r="A1391" t="s">
        <v>1297</v>
      </c>
      <c r="B1391" s="9">
        <f>VLOOKUP($A1391,referencia!$F$2:$Z$640,2,0)</f>
        <v>15</v>
      </c>
      <c r="C1391" s="9" t="str">
        <f>VLOOKUP($A1391,referencia!$F$2:$Z$640,3,0)</f>
        <v>Neuquén</v>
      </c>
      <c r="D1391" s="9">
        <f>VLOOKUP($A1391,referencia!$F$2:$Z$640,9,0)</f>
        <v>2015</v>
      </c>
      <c r="E1391" s="9" t="str">
        <f>VLOOKUP($A1391,referencia!$F$2:$Z$640,4,0)</f>
        <v>Omar Gutiérrez</v>
      </c>
      <c r="F1391" s="9" t="str">
        <f>VLOOKUP($A1391,referencia!$F$2:$Z$640,7,0)</f>
        <v>Movimiento Popular Neuquino</v>
      </c>
      <c r="G1391" s="9" t="str">
        <f>VLOOKUP($A1391,referencia!$F$2:$Z$640,6,0)</f>
        <v>Ricardo Corradi Diez</v>
      </c>
      <c r="H1391" s="9" t="str">
        <f>VLOOKUP($A1391,referencia!$F$2:$Z$640,16,0)</f>
        <v>M</v>
      </c>
      <c r="I1391" s="9">
        <f>VLOOKUP($A1391,referencia!$F$2:$Z$640,17,0)</f>
        <v>0</v>
      </c>
      <c r="J1391" s="9" t="str">
        <f>VLOOKUP($A1391,referencia!$F$2:$Z$640,18,0)</f>
        <v>Ministerio de Salud y Desarrollo Social</v>
      </c>
      <c r="K1391" s="9">
        <f>VLOOKUP($A1391,referencia!$F$2:$Z$640,19,0)</f>
        <v>0</v>
      </c>
    </row>
    <row r="1392" spans="1:11" ht="15.75" customHeight="1">
      <c r="A1392" t="s">
        <v>1685</v>
      </c>
      <c r="B1392" s="9">
        <f>VLOOKUP($A1392,referencia!$E$2:$Z$640,3,0)</f>
        <v>15</v>
      </c>
      <c r="C1392" s="9" t="str">
        <f>VLOOKUP($A1392,referencia!$E$2:$Z$640,4,0)</f>
        <v>Neuquén</v>
      </c>
      <c r="D1392" s="9">
        <f>VLOOKUP($A1392,referencia!$E$2:$Z$640,11,0)</f>
        <v>2016</v>
      </c>
      <c r="E1392" s="9" t="str">
        <f>VLOOKUP($A1392,referencia!$E$2:$Z$640,5,0)</f>
        <v>Omar Gutiérrez</v>
      </c>
      <c r="F1392" s="9" t="str">
        <f>VLOOKUP($A1392,referencia!$E$2:$Z$640,8,0)</f>
        <v>Movimiento Popular Neuquino</v>
      </c>
      <c r="G1392" s="9" t="str">
        <f>VLOOKUP($A1392,referencia!$E$2:$Z$640,7,0)</f>
        <v>Mariano Gaido</v>
      </c>
      <c r="H1392" s="9" t="str">
        <f>VLOOKUP($A1392,referencia!$E$2:$Z$640,17,0)</f>
        <v>M</v>
      </c>
      <c r="I1392" s="9">
        <f>VLOOKUP($A1392,referencia!$E$2:$Z$640,18,0)</f>
        <v>0</v>
      </c>
      <c r="J1392" s="9" t="str">
        <f>VLOOKUP($A1392,referencia!$E$2:$Z$640,19,0)</f>
        <v>Ministerio de Gobierno y Justicia</v>
      </c>
      <c r="K1392" s="9">
        <f>VLOOKUP($A1392,referencia!$E$2:$Z$640,20,0)</f>
        <v>1</v>
      </c>
    </row>
    <row r="1393" spans="1:11" ht="15.75" customHeight="1">
      <c r="A1393" t="s">
        <v>1686</v>
      </c>
      <c r="B1393" s="9">
        <f>VLOOKUP($A1393,referencia!$E$2:$Z$640,3,0)</f>
        <v>15</v>
      </c>
      <c r="C1393" s="9" t="str">
        <f>VLOOKUP($A1393,referencia!$E$2:$Z$640,4,0)</f>
        <v>Neuquén</v>
      </c>
      <c r="D1393" s="9">
        <f>VLOOKUP($A1393,referencia!$E$2:$Z$640,11,0)</f>
        <v>2016</v>
      </c>
      <c r="E1393" s="9" t="str">
        <f>VLOOKUP($A1393,referencia!$E$2:$Z$640,5,0)</f>
        <v>Omar Gutiérrez</v>
      </c>
      <c r="F1393" s="9" t="str">
        <f>VLOOKUP($A1393,referencia!$E$2:$Z$640,8,0)</f>
        <v>Movimiento Popular Neuquino</v>
      </c>
      <c r="G1393" s="9" t="str">
        <f>VLOOKUP($A1393,referencia!$E$2:$Z$640,7,0)</f>
        <v>Jorge Lara</v>
      </c>
      <c r="H1393" s="9" t="str">
        <f>VLOOKUP($A1393,referencia!$E$2:$Z$640,17,0)</f>
        <v>M</v>
      </c>
      <c r="I1393" s="9">
        <f>VLOOKUP($A1393,referencia!$E$2:$Z$640,18,0)</f>
        <v>0</v>
      </c>
      <c r="J1393" s="9" t="str">
        <f>VLOOKUP($A1393,referencia!$E$2:$Z$640,19,0)</f>
        <v>Ministerio de Seguridad, Trabajo y Ambiente</v>
      </c>
      <c r="K1393" s="9">
        <f>VLOOKUP($A1393,referencia!$E$2:$Z$640,20,0)</f>
        <v>0</v>
      </c>
    </row>
    <row r="1394" spans="1:11" ht="15.75" customHeight="1">
      <c r="A1394" t="s">
        <v>1687</v>
      </c>
      <c r="B1394" s="9">
        <f>VLOOKUP($A1394,referencia!$E$2:$Z$640,3,0)</f>
        <v>15</v>
      </c>
      <c r="C1394" s="9" t="str">
        <f>VLOOKUP($A1394,referencia!$E$2:$Z$640,4,0)</f>
        <v>Neuquén</v>
      </c>
      <c r="D1394" s="9">
        <f>VLOOKUP($A1394,referencia!$E$2:$Z$640,11,0)</f>
        <v>2016</v>
      </c>
      <c r="E1394" s="9" t="str">
        <f>VLOOKUP($A1394,referencia!$E$2:$Z$640,5,0)</f>
        <v>Omar Gutiérrez</v>
      </c>
      <c r="F1394" s="9" t="str">
        <f>VLOOKUP($A1394,referencia!$E$2:$Z$640,8,0)</f>
        <v>Movimiento Popular Neuquino</v>
      </c>
      <c r="G1394" s="9" t="str">
        <f>VLOOKUP($A1394,referencia!$E$2:$Z$640,7,0)</f>
        <v>Cristina Storioni</v>
      </c>
      <c r="H1394" s="9" t="str">
        <f>VLOOKUP($A1394,referencia!$E$2:$Z$640,17,0)</f>
        <v>F</v>
      </c>
      <c r="I1394" s="9">
        <f>VLOOKUP($A1394,referencia!$E$2:$Z$640,18,0)</f>
        <v>1</v>
      </c>
      <c r="J1394" s="9" t="str">
        <f>VLOOKUP($A1394,referencia!$E$2:$Z$640,19,0)</f>
        <v>Ministerio de Educación</v>
      </c>
      <c r="K1394" s="9">
        <f>VLOOKUP($A1394,referencia!$E$2:$Z$640,20,0)</f>
        <v>0</v>
      </c>
    </row>
    <row r="1395" spans="1:11" ht="15.75" customHeight="1">
      <c r="A1395" t="s">
        <v>1688</v>
      </c>
      <c r="B1395" s="9">
        <f>VLOOKUP($A1395,referencia!$E$2:$Z$640,3,0)</f>
        <v>15</v>
      </c>
      <c r="C1395" s="9" t="str">
        <f>VLOOKUP($A1395,referencia!$E$2:$Z$640,4,0)</f>
        <v>Neuquén</v>
      </c>
      <c r="D1395" s="9">
        <f>VLOOKUP($A1395,referencia!$E$2:$Z$640,11,0)</f>
        <v>2016</v>
      </c>
      <c r="E1395" s="9" t="str">
        <f>VLOOKUP($A1395,referencia!$E$2:$Z$640,5,0)</f>
        <v>Omar Gutiérrez</v>
      </c>
      <c r="F1395" s="9" t="str">
        <f>VLOOKUP($A1395,referencia!$E$2:$Z$640,8,0)</f>
        <v>Movimiento Popular Neuquino</v>
      </c>
      <c r="G1395" s="9" t="str">
        <f>VLOOKUP($A1395,referencia!$E$2:$Z$640,7,0)</f>
        <v>Gustavo Alcaráz</v>
      </c>
      <c r="H1395" s="9" t="str">
        <f>VLOOKUP($A1395,referencia!$E$2:$Z$640,17,0)</f>
        <v>M</v>
      </c>
      <c r="I1395" s="9">
        <f>VLOOKUP($A1395,referencia!$E$2:$Z$640,18,0)</f>
        <v>0</v>
      </c>
      <c r="J1395" s="9" t="str">
        <f>VLOOKUP($A1395,referencia!$E$2:$Z$640,19,0)</f>
        <v>Ministerio de Ciudadanía</v>
      </c>
      <c r="K1395" s="9">
        <f>VLOOKUP($A1395,referencia!$E$2:$Z$640,20,0)</f>
        <v>1</v>
      </c>
    </row>
    <row r="1396" spans="1:11" ht="15.75" customHeight="1">
      <c r="A1396" t="s">
        <v>1689</v>
      </c>
      <c r="B1396" s="9">
        <f>VLOOKUP($A1396,referencia!$E$2:$Z$640,3,0)</f>
        <v>15</v>
      </c>
      <c r="C1396" s="9" t="str">
        <f>VLOOKUP($A1396,referencia!$E$2:$Z$640,4,0)</f>
        <v>Neuquén</v>
      </c>
      <c r="D1396" s="9">
        <f>VLOOKUP($A1396,referencia!$E$2:$Z$640,11,0)</f>
        <v>2016</v>
      </c>
      <c r="E1396" s="9" t="str">
        <f>VLOOKUP($A1396,referencia!$E$2:$Z$640,5,0)</f>
        <v>Omar Gutiérrez</v>
      </c>
      <c r="F1396" s="9" t="str">
        <f>VLOOKUP($A1396,referencia!$E$2:$Z$640,8,0)</f>
        <v>Movimiento Popular Neuquino</v>
      </c>
      <c r="G1396" s="9" t="str">
        <f>VLOOKUP($A1396,referencia!$E$2:$Z$640,7,0)</f>
        <v>Norberto Bruno</v>
      </c>
      <c r="H1396" s="9" t="str">
        <f>VLOOKUP($A1396,referencia!$E$2:$Z$640,17,0)</f>
        <v>M</v>
      </c>
      <c r="I1396" s="9">
        <f>VLOOKUP($A1396,referencia!$E$2:$Z$640,18,0)</f>
        <v>0</v>
      </c>
      <c r="J1396" s="9" t="str">
        <f>VLOOKUP($A1396,referencia!$E$2:$Z$640,19,0)</f>
        <v>Ministerio de Economía e Infraestructura</v>
      </c>
      <c r="K1396" s="9">
        <f>VLOOKUP($A1396,referencia!$E$2:$Z$640,20,0)</f>
        <v>0</v>
      </c>
    </row>
    <row r="1397" spans="1:11" ht="15.75" customHeight="1">
      <c r="A1397" t="s">
        <v>1690</v>
      </c>
      <c r="B1397" s="9">
        <f>VLOOKUP($A1397,referencia!$E$2:$Z$640,3,0)</f>
        <v>15</v>
      </c>
      <c r="C1397" s="9" t="str">
        <f>VLOOKUP($A1397,referencia!$E$2:$Z$640,4,0)</f>
        <v>Neuquén</v>
      </c>
      <c r="D1397" s="9">
        <f>VLOOKUP($A1397,referencia!$E$2:$Z$640,11,0)</f>
        <v>2016</v>
      </c>
      <c r="E1397" s="9" t="str">
        <f>VLOOKUP($A1397,referencia!$E$2:$Z$640,5,0)</f>
        <v>Omar Gutiérrez</v>
      </c>
      <c r="F1397" s="9" t="str">
        <f>VLOOKUP($A1397,referencia!$E$2:$Z$640,8,0)</f>
        <v>Movimiento Popular Neuquino</v>
      </c>
      <c r="G1397" s="9" t="str">
        <f>VLOOKUP($A1397,referencia!$E$2:$Z$640,7,0)</f>
        <v>Jorge Brillo</v>
      </c>
      <c r="H1397" s="9" t="str">
        <f>VLOOKUP($A1397,referencia!$E$2:$Z$640,17,0)</f>
        <v>M</v>
      </c>
      <c r="I1397" s="9">
        <f>VLOOKUP($A1397,referencia!$E$2:$Z$640,18,0)</f>
        <v>0</v>
      </c>
      <c r="J1397" s="9" t="str">
        <f>VLOOKUP($A1397,referencia!$E$2:$Z$640,19,0)</f>
        <v>Ministerio de Producción y Turismo</v>
      </c>
      <c r="K1397" s="9">
        <f>VLOOKUP($A1397,referencia!$E$2:$Z$640,20,0)</f>
        <v>0</v>
      </c>
    </row>
    <row r="1398" spans="1:11" ht="15.75" customHeight="1">
      <c r="A1398" t="s">
        <v>1691</v>
      </c>
      <c r="B1398" s="9">
        <f>VLOOKUP($A1398,referencia!$E$2:$Z$640,3,0)</f>
        <v>15</v>
      </c>
      <c r="C1398" s="9" t="str">
        <f>VLOOKUP($A1398,referencia!$E$2:$Z$640,4,0)</f>
        <v>Neuquén</v>
      </c>
      <c r="D1398" s="9">
        <f>VLOOKUP($A1398,referencia!$E$2:$Z$640,11,0)</f>
        <v>2016</v>
      </c>
      <c r="E1398" s="9" t="str">
        <f>VLOOKUP($A1398,referencia!$E$2:$Z$640,5,0)</f>
        <v>Omar Gutiérrez</v>
      </c>
      <c r="F1398" s="9" t="str">
        <f>VLOOKUP($A1398,referencia!$E$2:$Z$640,8,0)</f>
        <v>Movimiento Popular Neuquino</v>
      </c>
      <c r="G1398" s="9" t="str">
        <f>VLOOKUP($A1398,referencia!$E$2:$Z$640,7,0)</f>
        <v>Ricardo Corradi Diez</v>
      </c>
      <c r="H1398" s="9" t="str">
        <f>VLOOKUP($A1398,referencia!$E$2:$Z$640,17,0)</f>
        <v>M</v>
      </c>
      <c r="I1398" s="9">
        <f>VLOOKUP($A1398,referencia!$E$2:$Z$640,18,0)</f>
        <v>0</v>
      </c>
      <c r="J1398" s="9" t="str">
        <f>VLOOKUP($A1398,referencia!$E$2:$Z$640,19,0)</f>
        <v>Ministerio de Salud y Desarrollo Social</v>
      </c>
      <c r="K1398" s="9">
        <f>VLOOKUP($A1398,referencia!$E$2:$Z$640,20,0)</f>
        <v>0</v>
      </c>
    </row>
    <row r="1399" spans="1:11" ht="15.75" customHeight="1">
      <c r="A1399" t="s">
        <v>1692</v>
      </c>
      <c r="B1399" s="9">
        <f>VLOOKUP($A1399,referencia!$E$2:$Z$640,3,0)</f>
        <v>15</v>
      </c>
      <c r="C1399" s="9" t="str">
        <f>VLOOKUP($A1399,referencia!$E$2:$Z$640,4,0)</f>
        <v>Neuquén</v>
      </c>
      <c r="D1399" s="9">
        <f>VLOOKUP($A1399,referencia!$E$2:$Z$640,11,0)</f>
        <v>2016</v>
      </c>
      <c r="E1399" s="9" t="str">
        <f>VLOOKUP($A1399,referencia!$E$2:$Z$640,5,0)</f>
        <v>Omar Gutiérrez</v>
      </c>
      <c r="F1399" s="9" t="str">
        <f>VLOOKUP($A1399,referencia!$E$2:$Z$640,8,0)</f>
        <v>Movimiento Popular Neuquino</v>
      </c>
      <c r="G1399" s="9" t="str">
        <f>VLOOKUP($A1399,referencia!$E$2:$Z$640,7,0)</f>
        <v>Alejandro Nicola</v>
      </c>
      <c r="H1399" s="9" t="str">
        <f>VLOOKUP($A1399,referencia!$E$2:$Z$640,17,0)</f>
        <v>M</v>
      </c>
      <c r="I1399" s="9">
        <f>VLOOKUP($A1399,referencia!$E$2:$Z$640,18,0)</f>
        <v>0</v>
      </c>
      <c r="J1399" s="9" t="str">
        <f>VLOOKUP($A1399,referencia!$E$2:$Z$640,19,0)</f>
        <v>Ministerio de Energía, Servicios Públicos y Recursos Naturales</v>
      </c>
      <c r="K1399" s="9">
        <f>VLOOKUP($A1399,referencia!$E$2:$Z$640,20,0)</f>
        <v>0</v>
      </c>
    </row>
    <row r="1400" spans="1:11" ht="15.75" customHeight="1">
      <c r="A1400" t="s">
        <v>1693</v>
      </c>
      <c r="B1400" s="9">
        <f>VLOOKUP($A1400,referencia!$E$2:$Z$640,3,0)</f>
        <v>15</v>
      </c>
      <c r="C1400" s="9" t="str">
        <f>VLOOKUP($A1400,referencia!$E$2:$Z$640,4,0)</f>
        <v>Neuquén</v>
      </c>
      <c r="D1400" s="9">
        <f>VLOOKUP($A1400,referencia!$E$2:$Z$640,11,0)</f>
        <v>2016</v>
      </c>
      <c r="E1400" s="9" t="str">
        <f>VLOOKUP($A1400,referencia!$E$2:$Z$640,5,0)</f>
        <v>Omar Gutiérrez</v>
      </c>
      <c r="F1400" s="9" t="str">
        <f>VLOOKUP($A1400,referencia!$E$2:$Z$640,8,0)</f>
        <v>Movimiento Popular Neuquino</v>
      </c>
      <c r="G1400" s="9" t="str">
        <f>VLOOKUP($A1400,referencia!$E$2:$Z$640,7,0)</f>
        <v>Leonel D'Acharri</v>
      </c>
      <c r="H1400" s="9" t="str">
        <f>VLOOKUP($A1400,referencia!$E$2:$Z$640,17,0)</f>
        <v>M</v>
      </c>
      <c r="I1400" s="9">
        <f>VLOOKUP($A1400,referencia!$E$2:$Z$640,18,0)</f>
        <v>0</v>
      </c>
      <c r="J1400" s="9" t="str">
        <f>VLOOKUP($A1400,referencia!$E$2:$Z$640,19,0)</f>
        <v>Secretaría General de la Gobernación</v>
      </c>
      <c r="K1400" s="9">
        <f>VLOOKUP($A1400,referencia!$E$2:$Z$640,20,0)</f>
        <v>0</v>
      </c>
    </row>
    <row r="1401" spans="1:11" ht="15.75" customHeight="1">
      <c r="A1401" t="s">
        <v>1966</v>
      </c>
      <c r="B1401" s="9">
        <f>VLOOKUP($A1401,referencia!$D$2:$Z$640,4,0)</f>
        <v>15</v>
      </c>
      <c r="C1401" s="9" t="str">
        <f>VLOOKUP($A1401,referencia!$D$2:$Z$640,5,0)</f>
        <v>Neuquén</v>
      </c>
      <c r="D1401" s="9">
        <f>VLOOKUP($A1401,referencia!$D$2:$Z$640,13,0)</f>
        <v>2017</v>
      </c>
      <c r="E1401" s="9" t="str">
        <f>VLOOKUP($A1401,referencia!$D$2:$Z$640,6,0)</f>
        <v>Omar Gutiérrez</v>
      </c>
      <c r="F1401" s="9" t="str">
        <f>VLOOKUP($A1401,referencia!$D$2:$Z$640,9,0)</f>
        <v>Movimiento Popular Neuquino</v>
      </c>
      <c r="G1401" s="9" t="str">
        <f>VLOOKUP($A1401,referencia!$D$2:$Z$640,8,0)</f>
        <v>Mariano Gaido</v>
      </c>
      <c r="H1401" s="9" t="str">
        <f>VLOOKUP($A1401,referencia!$D$2:$Z$640,18,0)</f>
        <v>M</v>
      </c>
      <c r="I1401" s="9">
        <f>VLOOKUP($A1401,referencia!$D$2:$Z$640,19,0)</f>
        <v>0</v>
      </c>
      <c r="J1401" s="9" t="str">
        <f>VLOOKUP($A1401,referencia!$D$2:$Z$640,20,0)</f>
        <v>Ministerio de Gobierno y Justicia</v>
      </c>
      <c r="K1401" s="9">
        <f>VLOOKUP($A1401,referencia!$D$2:$Z$640,21,0)</f>
        <v>1</v>
      </c>
    </row>
    <row r="1402" spans="1:11" ht="15.75" customHeight="1">
      <c r="A1402" t="s">
        <v>1967</v>
      </c>
      <c r="B1402" s="9">
        <f>VLOOKUP($A1402,referencia!$D$2:$Z$640,4,0)</f>
        <v>15</v>
      </c>
      <c r="C1402" s="9" t="str">
        <f>VLOOKUP($A1402,referencia!$D$2:$Z$640,5,0)</f>
        <v>Neuquén</v>
      </c>
      <c r="D1402" s="9">
        <f>VLOOKUP($A1402,referencia!$D$2:$Z$640,13,0)</f>
        <v>2017</v>
      </c>
      <c r="E1402" s="9" t="str">
        <f>VLOOKUP($A1402,referencia!$D$2:$Z$640,6,0)</f>
        <v>Omar Gutiérrez</v>
      </c>
      <c r="F1402" s="9" t="str">
        <f>VLOOKUP($A1402,referencia!$D$2:$Z$640,9,0)</f>
        <v>Movimiento Popular Neuquino</v>
      </c>
      <c r="G1402" s="9" t="str">
        <f>VLOOKUP($A1402,referencia!$D$2:$Z$640,8,0)</f>
        <v>Jorge Lara</v>
      </c>
      <c r="H1402" s="9" t="str">
        <f>VLOOKUP($A1402,referencia!$D$2:$Z$640,18,0)</f>
        <v>M</v>
      </c>
      <c r="I1402" s="9">
        <f>VLOOKUP($A1402,referencia!$D$2:$Z$640,19,0)</f>
        <v>0</v>
      </c>
      <c r="J1402" s="9" t="str">
        <f>VLOOKUP($A1402,referencia!$D$2:$Z$640,20,0)</f>
        <v>Ministerio de Seguridad, Trabajo y Ambiente</v>
      </c>
      <c r="K1402" s="9">
        <f>VLOOKUP($A1402,referencia!$D$2:$Z$640,21,0)</f>
        <v>0</v>
      </c>
    </row>
    <row r="1403" spans="1:11" ht="15.75" customHeight="1">
      <c r="A1403" t="s">
        <v>1968</v>
      </c>
      <c r="B1403" s="9">
        <f>VLOOKUP($A1403,referencia!$D$2:$Z$640,4,0)</f>
        <v>15</v>
      </c>
      <c r="C1403" s="9" t="str">
        <f>VLOOKUP($A1403,referencia!$D$2:$Z$640,5,0)</f>
        <v>Neuquén</v>
      </c>
      <c r="D1403" s="9">
        <f>VLOOKUP($A1403,referencia!$D$2:$Z$640,13,0)</f>
        <v>2017</v>
      </c>
      <c r="E1403" s="9" t="str">
        <f>VLOOKUP($A1403,referencia!$D$2:$Z$640,6,0)</f>
        <v>Omar Gutiérrez</v>
      </c>
      <c r="F1403" s="9" t="str">
        <f>VLOOKUP($A1403,referencia!$D$2:$Z$640,9,0)</f>
        <v>Movimiento Popular Neuquino</v>
      </c>
      <c r="G1403" s="9" t="str">
        <f>VLOOKUP($A1403,referencia!$D$2:$Z$640,8,0)</f>
        <v>Cristina Storioni</v>
      </c>
      <c r="H1403" s="9" t="str">
        <f>VLOOKUP($A1403,referencia!$D$2:$Z$640,18,0)</f>
        <v>F</v>
      </c>
      <c r="I1403" s="9">
        <f>VLOOKUP($A1403,referencia!$D$2:$Z$640,19,0)</f>
        <v>1</v>
      </c>
      <c r="J1403" s="9" t="str">
        <f>VLOOKUP($A1403,referencia!$D$2:$Z$640,20,0)</f>
        <v>Ministerio de Educación</v>
      </c>
      <c r="K1403" s="9">
        <f>VLOOKUP($A1403,referencia!$D$2:$Z$640,21,0)</f>
        <v>0</v>
      </c>
    </row>
    <row r="1404" spans="1:11" ht="15.75" customHeight="1">
      <c r="A1404" t="s">
        <v>1969</v>
      </c>
      <c r="B1404" s="9">
        <f>VLOOKUP($A1404,referencia!$D$2:$Z$640,4,0)</f>
        <v>15</v>
      </c>
      <c r="C1404" s="9" t="str">
        <f>VLOOKUP($A1404,referencia!$D$2:$Z$640,5,0)</f>
        <v>Neuquén</v>
      </c>
      <c r="D1404" s="9">
        <f>VLOOKUP($A1404,referencia!$D$2:$Z$640,13,0)</f>
        <v>2017</v>
      </c>
      <c r="E1404" s="9" t="str">
        <f>VLOOKUP($A1404,referencia!$D$2:$Z$640,6,0)</f>
        <v>Omar Gutiérrez</v>
      </c>
      <c r="F1404" s="9" t="str">
        <f>VLOOKUP($A1404,referencia!$D$2:$Z$640,9,0)</f>
        <v>Movimiento Popular Neuquino</v>
      </c>
      <c r="G1404" s="9" t="str">
        <f>VLOOKUP($A1404,referencia!$D$2:$Z$640,8,0)</f>
        <v>Gustavo Alcaráz</v>
      </c>
      <c r="H1404" s="9" t="str">
        <f>VLOOKUP($A1404,referencia!$D$2:$Z$640,18,0)</f>
        <v>M</v>
      </c>
      <c r="I1404" s="9">
        <f>VLOOKUP($A1404,referencia!$D$2:$Z$640,19,0)</f>
        <v>0</v>
      </c>
      <c r="J1404" s="9" t="str">
        <f>VLOOKUP($A1404,referencia!$D$2:$Z$640,20,0)</f>
        <v>Ministerio de Ciudadanía</v>
      </c>
      <c r="K1404" s="9">
        <f>VLOOKUP($A1404,referencia!$D$2:$Z$640,21,0)</f>
        <v>1</v>
      </c>
    </row>
    <row r="1405" spans="1:11" ht="15.75" customHeight="1">
      <c r="A1405" t="s">
        <v>1970</v>
      </c>
      <c r="B1405" s="9">
        <f>VLOOKUP($A1405,referencia!$D$2:$Z$640,4,0)</f>
        <v>15</v>
      </c>
      <c r="C1405" s="9" t="str">
        <f>VLOOKUP($A1405,referencia!$D$2:$Z$640,5,0)</f>
        <v>Neuquén</v>
      </c>
      <c r="D1405" s="9">
        <f>VLOOKUP($A1405,referencia!$D$2:$Z$640,13,0)</f>
        <v>2017</v>
      </c>
      <c r="E1405" s="9" t="str">
        <f>VLOOKUP($A1405,referencia!$D$2:$Z$640,6,0)</f>
        <v>Omar Gutiérrez</v>
      </c>
      <c r="F1405" s="9" t="str">
        <f>VLOOKUP($A1405,referencia!$D$2:$Z$640,9,0)</f>
        <v>Movimiento Popular Neuquino</v>
      </c>
      <c r="G1405" s="9" t="str">
        <f>VLOOKUP($A1405,referencia!$D$2:$Z$640,8,0)</f>
        <v>Norberto Bruno</v>
      </c>
      <c r="H1405" s="9" t="str">
        <f>VLOOKUP($A1405,referencia!$D$2:$Z$640,18,0)</f>
        <v>M</v>
      </c>
      <c r="I1405" s="9">
        <f>VLOOKUP($A1405,referencia!$D$2:$Z$640,19,0)</f>
        <v>0</v>
      </c>
      <c r="J1405" s="9" t="str">
        <f>VLOOKUP($A1405,referencia!$D$2:$Z$640,20,0)</f>
        <v>Ministerio de Economía e Infraestructura</v>
      </c>
      <c r="K1405" s="9">
        <f>VLOOKUP($A1405,referencia!$D$2:$Z$640,21,0)</f>
        <v>0</v>
      </c>
    </row>
    <row r="1406" spans="1:11" ht="15.75" customHeight="1">
      <c r="A1406" t="s">
        <v>1971</v>
      </c>
      <c r="B1406" s="9">
        <f>VLOOKUP($A1406,referencia!$D$2:$Z$640,4,0)</f>
        <v>15</v>
      </c>
      <c r="C1406" s="9" t="str">
        <f>VLOOKUP($A1406,referencia!$D$2:$Z$640,5,0)</f>
        <v>Neuquén</v>
      </c>
      <c r="D1406" s="9">
        <f>VLOOKUP($A1406,referencia!$D$2:$Z$640,13,0)</f>
        <v>2017</v>
      </c>
      <c r="E1406" s="9" t="str">
        <f>VLOOKUP($A1406,referencia!$D$2:$Z$640,6,0)</f>
        <v>Omar Gutiérrez</v>
      </c>
      <c r="F1406" s="9" t="str">
        <f>VLOOKUP($A1406,referencia!$D$2:$Z$640,9,0)</f>
        <v>Movimiento Popular Neuquino</v>
      </c>
      <c r="G1406" s="9" t="str">
        <f>VLOOKUP($A1406,referencia!$D$2:$Z$640,8,0)</f>
        <v>Jorge Brillo</v>
      </c>
      <c r="H1406" s="9" t="str">
        <f>VLOOKUP($A1406,referencia!$D$2:$Z$640,18,0)</f>
        <v>M</v>
      </c>
      <c r="I1406" s="9">
        <f>VLOOKUP($A1406,referencia!$D$2:$Z$640,19,0)</f>
        <v>0</v>
      </c>
      <c r="J1406" s="9" t="str">
        <f>VLOOKUP($A1406,referencia!$D$2:$Z$640,20,0)</f>
        <v>Ministerio de Producción y Turismo</v>
      </c>
      <c r="K1406" s="9">
        <f>VLOOKUP($A1406,referencia!$D$2:$Z$640,21,0)</f>
        <v>0</v>
      </c>
    </row>
    <row r="1407" spans="1:11" ht="15.75" customHeight="1">
      <c r="A1407" t="s">
        <v>1972</v>
      </c>
      <c r="B1407" s="9">
        <f>VLOOKUP($A1407,referencia!$D$2:$Z$640,4,0)</f>
        <v>15</v>
      </c>
      <c r="C1407" s="9" t="str">
        <f>VLOOKUP($A1407,referencia!$D$2:$Z$640,5,0)</f>
        <v>Neuquén</v>
      </c>
      <c r="D1407" s="9">
        <f>VLOOKUP($A1407,referencia!$D$2:$Z$640,13,0)</f>
        <v>2017</v>
      </c>
      <c r="E1407" s="9" t="str">
        <f>VLOOKUP($A1407,referencia!$D$2:$Z$640,6,0)</f>
        <v>Omar Gutiérrez</v>
      </c>
      <c r="F1407" s="9" t="str">
        <f>VLOOKUP($A1407,referencia!$D$2:$Z$640,9,0)</f>
        <v>Movimiento Popular Neuquino</v>
      </c>
      <c r="G1407" s="9" t="str">
        <f>VLOOKUP($A1407,referencia!$D$2:$Z$640,8,0)</f>
        <v>Ricardo Corradi Diez</v>
      </c>
      <c r="H1407" s="9" t="str">
        <f>VLOOKUP($A1407,referencia!$D$2:$Z$640,18,0)</f>
        <v>M</v>
      </c>
      <c r="I1407" s="9">
        <f>VLOOKUP($A1407,referencia!$D$2:$Z$640,19,0)</f>
        <v>0</v>
      </c>
      <c r="J1407" s="9" t="str">
        <f>VLOOKUP($A1407,referencia!$D$2:$Z$640,20,0)</f>
        <v>Ministerio de Salud y Desarrollo Social</v>
      </c>
      <c r="K1407" s="9">
        <f>VLOOKUP($A1407,referencia!$D$2:$Z$640,21,0)</f>
        <v>0</v>
      </c>
    </row>
    <row r="1408" spans="1:11" ht="15.75" customHeight="1">
      <c r="A1408" t="s">
        <v>1973</v>
      </c>
      <c r="B1408" s="9">
        <f>VLOOKUP($A1408,referencia!$D$2:$Z$640,4,0)</f>
        <v>15</v>
      </c>
      <c r="C1408" s="9" t="str">
        <f>VLOOKUP($A1408,referencia!$D$2:$Z$640,5,0)</f>
        <v>Neuquén</v>
      </c>
      <c r="D1408" s="9">
        <f>VLOOKUP($A1408,referencia!$D$2:$Z$640,13,0)</f>
        <v>2017</v>
      </c>
      <c r="E1408" s="9" t="str">
        <f>VLOOKUP($A1408,referencia!$D$2:$Z$640,6,0)</f>
        <v>Omar Gutiérrez</v>
      </c>
      <c r="F1408" s="9" t="str">
        <f>VLOOKUP($A1408,referencia!$D$2:$Z$640,9,0)</f>
        <v>Movimiento Popular Neuquino</v>
      </c>
      <c r="G1408" s="9" t="str">
        <f>VLOOKUP($A1408,referencia!$D$2:$Z$640,8,0)</f>
        <v>Alejandro Nicola</v>
      </c>
      <c r="H1408" s="9" t="str">
        <f>VLOOKUP($A1408,referencia!$D$2:$Z$640,18,0)</f>
        <v>M</v>
      </c>
      <c r="I1408" s="9">
        <f>VLOOKUP($A1408,referencia!$D$2:$Z$640,19,0)</f>
        <v>0</v>
      </c>
      <c r="J1408" s="9" t="str">
        <f>VLOOKUP($A1408,referencia!$D$2:$Z$640,20,0)</f>
        <v>Ministerio de Energía, Servicios Públicos y Recursos Naturales</v>
      </c>
      <c r="K1408" s="9">
        <f>VLOOKUP($A1408,referencia!$D$2:$Z$640,21,0)</f>
        <v>0</v>
      </c>
    </row>
    <row r="1409" spans="1:11" ht="15.75" customHeight="1">
      <c r="A1409" t="s">
        <v>1974</v>
      </c>
      <c r="B1409" s="9">
        <f>VLOOKUP($A1409,referencia!$D$2:$Z$640,4,0)</f>
        <v>15</v>
      </c>
      <c r="C1409" s="9" t="str">
        <f>VLOOKUP($A1409,referencia!$D$2:$Z$640,5,0)</f>
        <v>Neuquén</v>
      </c>
      <c r="D1409" s="9">
        <f>VLOOKUP($A1409,referencia!$D$2:$Z$640,13,0)</f>
        <v>2017</v>
      </c>
      <c r="E1409" s="9" t="str">
        <f>VLOOKUP($A1409,referencia!$D$2:$Z$640,6,0)</f>
        <v>Omar Gutiérrez</v>
      </c>
      <c r="F1409" s="9" t="str">
        <f>VLOOKUP($A1409,referencia!$D$2:$Z$640,9,0)</f>
        <v>Movimiento Popular Neuquino</v>
      </c>
      <c r="G1409" s="9" t="str">
        <f>VLOOKUP($A1409,referencia!$D$2:$Z$640,8,0)</f>
        <v>Leonel D'Acharri</v>
      </c>
      <c r="H1409" s="9" t="str">
        <f>VLOOKUP($A1409,referencia!$D$2:$Z$640,18,0)</f>
        <v>M</v>
      </c>
      <c r="I1409" s="9">
        <f>VLOOKUP($A1409,referencia!$D$2:$Z$640,19,0)</f>
        <v>0</v>
      </c>
      <c r="J1409" s="9" t="str">
        <f>VLOOKUP($A1409,referencia!$D$2:$Z$640,20,0)</f>
        <v>Secretaría General de la Gobernación</v>
      </c>
      <c r="K1409" s="9">
        <f>VLOOKUP($A1409,referencia!$D$2:$Z$640,21,0)</f>
        <v>0</v>
      </c>
    </row>
    <row r="1410" spans="1:11" ht="15.75" customHeight="1">
      <c r="A1410" t="s">
        <v>1975</v>
      </c>
      <c r="B1410" s="9">
        <f>VLOOKUP($A1410,referencia!$D$2:$Z$640,4,0)</f>
        <v>15</v>
      </c>
      <c r="C1410" s="9" t="str">
        <f>VLOOKUP($A1410,referencia!$D$2:$Z$640,5,0)</f>
        <v>Neuquén</v>
      </c>
      <c r="D1410" s="9">
        <f>VLOOKUP($A1410,referencia!$D$2:$Z$640,13,0)</f>
        <v>2017</v>
      </c>
      <c r="E1410" s="9" t="str">
        <f>VLOOKUP($A1410,referencia!$D$2:$Z$640,6,0)</f>
        <v>Omar Gutiérrez</v>
      </c>
      <c r="F1410" s="9" t="str">
        <f>VLOOKUP($A1410,referencia!$D$2:$Z$640,9,0)</f>
        <v>Movimiento Popular Neuquino</v>
      </c>
      <c r="G1410" s="9" t="str">
        <f>VLOOKUP($A1410,referencia!$D$2:$Z$640,8,0)</f>
        <v>Juan Pablo Prezzoli</v>
      </c>
      <c r="H1410" s="9" t="str">
        <f>VLOOKUP($A1410,referencia!$D$2:$Z$640,18,0)</f>
        <v>M</v>
      </c>
      <c r="I1410" s="9">
        <f>VLOOKUP($A1410,referencia!$D$2:$Z$640,19,0)</f>
        <v>0</v>
      </c>
      <c r="J1410" s="9" t="str">
        <f>VLOOKUP($A1410,referencia!$D$2:$Z$640,20,0)</f>
        <v>Ministerio de Deporte, Cultura, Juventud y Gobierno</v>
      </c>
      <c r="K1410" s="9">
        <f>VLOOKUP($A1410,referencia!$D$2:$Z$640,21,0)</f>
        <v>0</v>
      </c>
    </row>
    <row r="1411" spans="1:11" ht="15.75" customHeight="1">
      <c r="A1411" t="s">
        <v>2269</v>
      </c>
      <c r="B1411" s="9">
        <f>VLOOKUP($A1411,referencia!$C$2:$Z$640,5,0)</f>
        <v>15</v>
      </c>
      <c r="C1411" s="9" t="str">
        <f>VLOOKUP($A1411,referencia!$C$2:$Z$640,6,0)</f>
        <v>Neuquén</v>
      </c>
      <c r="D1411" s="9">
        <f>VLOOKUP($A1411,referencia!$C$2:$Z$640,15,0)</f>
        <v>2018</v>
      </c>
      <c r="E1411" s="9" t="str">
        <f>VLOOKUP($A1411,referencia!$C$2:$Z$640,7,0)</f>
        <v>Omar Gutiérrez</v>
      </c>
      <c r="F1411" s="9" t="str">
        <f>VLOOKUP($A1411,referencia!$C$2:$Z$640,10,0)</f>
        <v>Movimiento Popular Neuquino</v>
      </c>
      <c r="G1411" s="9" t="str">
        <f>VLOOKUP($A1411,referencia!$C$2:$Z$640,9,0)</f>
        <v>Mariano Gaido</v>
      </c>
      <c r="H1411" s="9" t="str">
        <f>VLOOKUP($A1411,referencia!$C$2:$Z$640,19,0)</f>
        <v>M</v>
      </c>
      <c r="I1411" s="9">
        <f>VLOOKUP($A1411,referencia!$C$2:$Z$640,20,0)</f>
        <v>0</v>
      </c>
      <c r="J1411" s="9" t="str">
        <f>VLOOKUP($A1411,referencia!$C$2:$Z$640,21,0)</f>
        <v>Ministerio de Gobierno y Justicia</v>
      </c>
      <c r="K1411" s="9">
        <f>VLOOKUP($A1411,referencia!$C$2:$Z$640,22,0)</f>
        <v>1</v>
      </c>
    </row>
    <row r="1412" spans="1:11" ht="15.75" customHeight="1">
      <c r="A1412" t="s">
        <v>2270</v>
      </c>
      <c r="B1412" s="9">
        <f>VLOOKUP($A1412,referencia!$C$2:$Z$640,5,0)</f>
        <v>15</v>
      </c>
      <c r="C1412" s="9" t="str">
        <f>VLOOKUP($A1412,referencia!$C$2:$Z$640,6,0)</f>
        <v>Neuquén</v>
      </c>
      <c r="D1412" s="9">
        <f>VLOOKUP($A1412,referencia!$C$2:$Z$640,15,0)</f>
        <v>2018</v>
      </c>
      <c r="E1412" s="9" t="str">
        <f>VLOOKUP($A1412,referencia!$C$2:$Z$640,7,0)</f>
        <v>Omar Gutiérrez</v>
      </c>
      <c r="F1412" s="9" t="str">
        <f>VLOOKUP($A1412,referencia!$C$2:$Z$640,10,0)</f>
        <v>Movimiento Popular Neuquino</v>
      </c>
      <c r="G1412" s="9" t="str">
        <f>VLOOKUP($A1412,referencia!$C$2:$Z$640,9,0)</f>
        <v>Jorge Lara</v>
      </c>
      <c r="H1412" s="9" t="str">
        <f>VLOOKUP($A1412,referencia!$C$2:$Z$640,19,0)</f>
        <v>M</v>
      </c>
      <c r="I1412" s="9">
        <f>VLOOKUP($A1412,referencia!$C$2:$Z$640,20,0)</f>
        <v>0</v>
      </c>
      <c r="J1412" s="9" t="str">
        <f>VLOOKUP($A1412,referencia!$C$2:$Z$640,21,0)</f>
        <v>Ministerio de Seguridad, Trabajo y Ambiente</v>
      </c>
      <c r="K1412" s="9">
        <f>VLOOKUP($A1412,referencia!$C$2:$Z$640,22,0)</f>
        <v>0</v>
      </c>
    </row>
    <row r="1413" spans="1:11" ht="15.75" customHeight="1">
      <c r="A1413" t="s">
        <v>2271</v>
      </c>
      <c r="B1413" s="9">
        <f>VLOOKUP($A1413,referencia!$C$2:$Z$640,5,0)</f>
        <v>15</v>
      </c>
      <c r="C1413" s="9" t="str">
        <f>VLOOKUP($A1413,referencia!$C$2:$Z$640,6,0)</f>
        <v>Neuquén</v>
      </c>
      <c r="D1413" s="9">
        <f>VLOOKUP($A1413,referencia!$C$2:$Z$640,15,0)</f>
        <v>2018</v>
      </c>
      <c r="E1413" s="9" t="str">
        <f>VLOOKUP($A1413,referencia!$C$2:$Z$640,7,0)</f>
        <v>Omar Gutiérrez</v>
      </c>
      <c r="F1413" s="9" t="str">
        <f>VLOOKUP($A1413,referencia!$C$2:$Z$640,10,0)</f>
        <v>Movimiento Popular Neuquino</v>
      </c>
      <c r="G1413" s="9" t="str">
        <f>VLOOKUP($A1413,referencia!$C$2:$Z$640,9,0)</f>
        <v>Cristina Storioni</v>
      </c>
      <c r="H1413" s="9" t="str">
        <f>VLOOKUP($A1413,referencia!$C$2:$Z$640,19,0)</f>
        <v>F</v>
      </c>
      <c r="I1413" s="9">
        <f>VLOOKUP($A1413,referencia!$C$2:$Z$640,20,0)</f>
        <v>1</v>
      </c>
      <c r="J1413" s="9" t="str">
        <f>VLOOKUP($A1413,referencia!$C$2:$Z$640,21,0)</f>
        <v>Ministerio de Educación</v>
      </c>
      <c r="K1413" s="9">
        <f>VLOOKUP($A1413,referencia!$C$2:$Z$640,22,0)</f>
        <v>0</v>
      </c>
    </row>
    <row r="1414" spans="1:11" ht="15.75" customHeight="1">
      <c r="A1414" t="s">
        <v>2272</v>
      </c>
      <c r="B1414" s="9">
        <f>VLOOKUP($A1414,referencia!$C$2:$Z$640,5,0)</f>
        <v>15</v>
      </c>
      <c r="C1414" s="9" t="str">
        <f>VLOOKUP($A1414,referencia!$C$2:$Z$640,6,0)</f>
        <v>Neuquén</v>
      </c>
      <c r="D1414" s="9">
        <f>VLOOKUP($A1414,referencia!$C$2:$Z$640,15,0)</f>
        <v>2018</v>
      </c>
      <c r="E1414" s="9" t="str">
        <f>VLOOKUP($A1414,referencia!$C$2:$Z$640,7,0)</f>
        <v>Omar Gutiérrez</v>
      </c>
      <c r="F1414" s="9" t="str">
        <f>VLOOKUP($A1414,referencia!$C$2:$Z$640,10,0)</f>
        <v>Movimiento Popular Neuquino</v>
      </c>
      <c r="G1414" s="9" t="str">
        <f>VLOOKUP($A1414,referencia!$C$2:$Z$640,9,0)</f>
        <v>Gustavo Alcaráz</v>
      </c>
      <c r="H1414" s="9" t="str">
        <f>VLOOKUP($A1414,referencia!$C$2:$Z$640,19,0)</f>
        <v>M</v>
      </c>
      <c r="I1414" s="9">
        <f>VLOOKUP($A1414,referencia!$C$2:$Z$640,20,0)</f>
        <v>0</v>
      </c>
      <c r="J1414" s="9" t="str">
        <f>VLOOKUP($A1414,referencia!$C$2:$Z$640,21,0)</f>
        <v>Ministerio de Ciudadanía</v>
      </c>
      <c r="K1414" s="9">
        <f>VLOOKUP($A1414,referencia!$C$2:$Z$640,22,0)</f>
        <v>1</v>
      </c>
    </row>
    <row r="1415" spans="1:11" ht="15.75" customHeight="1">
      <c r="A1415" t="s">
        <v>2273</v>
      </c>
      <c r="B1415" s="9">
        <f>VLOOKUP($A1415,referencia!$C$2:$Z$640,5,0)</f>
        <v>15</v>
      </c>
      <c r="C1415" s="9" t="str">
        <f>VLOOKUP($A1415,referencia!$C$2:$Z$640,6,0)</f>
        <v>Neuquén</v>
      </c>
      <c r="D1415" s="9">
        <f>VLOOKUP($A1415,referencia!$C$2:$Z$640,15,0)</f>
        <v>2018</v>
      </c>
      <c r="E1415" s="9" t="str">
        <f>VLOOKUP($A1415,referencia!$C$2:$Z$640,7,0)</f>
        <v>Omar Gutiérrez</v>
      </c>
      <c r="F1415" s="9" t="str">
        <f>VLOOKUP($A1415,referencia!$C$2:$Z$640,10,0)</f>
        <v>Movimiento Popular Neuquino</v>
      </c>
      <c r="G1415" s="9" t="str">
        <f>VLOOKUP($A1415,referencia!$C$2:$Z$640,9,0)</f>
        <v>Norberto Bruno</v>
      </c>
      <c r="H1415" s="9" t="str">
        <f>VLOOKUP($A1415,referencia!$C$2:$Z$640,19,0)</f>
        <v>M</v>
      </c>
      <c r="I1415" s="9">
        <f>VLOOKUP($A1415,referencia!$C$2:$Z$640,20,0)</f>
        <v>0</v>
      </c>
      <c r="J1415" s="9" t="str">
        <f>VLOOKUP($A1415,referencia!$C$2:$Z$640,21,0)</f>
        <v>Ministerio de Economía e Infraestructura</v>
      </c>
      <c r="K1415" s="9">
        <f>VLOOKUP($A1415,referencia!$C$2:$Z$640,22,0)</f>
        <v>0</v>
      </c>
    </row>
    <row r="1416" spans="1:11" ht="15.75" customHeight="1">
      <c r="A1416" t="s">
        <v>2274</v>
      </c>
      <c r="B1416" s="9">
        <f>VLOOKUP($A1416,referencia!$C$2:$Z$640,5,0)</f>
        <v>15</v>
      </c>
      <c r="C1416" s="9" t="str">
        <f>VLOOKUP($A1416,referencia!$C$2:$Z$640,6,0)</f>
        <v>Neuquén</v>
      </c>
      <c r="D1416" s="9">
        <f>VLOOKUP($A1416,referencia!$C$2:$Z$640,15,0)</f>
        <v>2018</v>
      </c>
      <c r="E1416" s="9" t="str">
        <f>VLOOKUP($A1416,referencia!$C$2:$Z$640,7,0)</f>
        <v>Omar Gutiérrez</v>
      </c>
      <c r="F1416" s="9" t="str">
        <f>VLOOKUP($A1416,referencia!$C$2:$Z$640,10,0)</f>
        <v>Movimiento Popular Neuquino</v>
      </c>
      <c r="G1416" s="9" t="str">
        <f>VLOOKUP($A1416,referencia!$C$2:$Z$640,9,0)</f>
        <v>Jorge Brillo</v>
      </c>
      <c r="H1416" s="9" t="str">
        <f>VLOOKUP($A1416,referencia!$C$2:$Z$640,19,0)</f>
        <v>M</v>
      </c>
      <c r="I1416" s="9">
        <f>VLOOKUP($A1416,referencia!$C$2:$Z$640,20,0)</f>
        <v>0</v>
      </c>
      <c r="J1416" s="9" t="str">
        <f>VLOOKUP($A1416,referencia!$C$2:$Z$640,21,0)</f>
        <v>Ministerio de Producción y Turismo</v>
      </c>
      <c r="K1416" s="9">
        <f>VLOOKUP($A1416,referencia!$C$2:$Z$640,22,0)</f>
        <v>0</v>
      </c>
    </row>
    <row r="1417" spans="1:11" ht="15.75" customHeight="1">
      <c r="A1417" t="s">
        <v>2275</v>
      </c>
      <c r="B1417" s="9">
        <f>VLOOKUP($A1417,referencia!$C$2:$Z$640,5,0)</f>
        <v>15</v>
      </c>
      <c r="C1417" s="9" t="str">
        <f>VLOOKUP($A1417,referencia!$C$2:$Z$640,6,0)</f>
        <v>Neuquén</v>
      </c>
      <c r="D1417" s="9">
        <f>VLOOKUP($A1417,referencia!$C$2:$Z$640,15,0)</f>
        <v>2018</v>
      </c>
      <c r="E1417" s="9" t="str">
        <f>VLOOKUP($A1417,referencia!$C$2:$Z$640,7,0)</f>
        <v>Omar Gutiérrez</v>
      </c>
      <c r="F1417" s="9" t="str">
        <f>VLOOKUP($A1417,referencia!$C$2:$Z$640,10,0)</f>
        <v>Movimiento Popular Neuquino</v>
      </c>
      <c r="G1417" s="9" t="str">
        <f>VLOOKUP($A1417,referencia!$C$2:$Z$640,9,0)</f>
        <v>Ricardo Corradi Diez</v>
      </c>
      <c r="H1417" s="9" t="str">
        <f>VLOOKUP($A1417,referencia!$C$2:$Z$640,19,0)</f>
        <v>M</v>
      </c>
      <c r="I1417" s="9">
        <f>VLOOKUP($A1417,referencia!$C$2:$Z$640,20,0)</f>
        <v>0</v>
      </c>
      <c r="J1417" s="9" t="str">
        <f>VLOOKUP($A1417,referencia!$C$2:$Z$640,21,0)</f>
        <v>Ministerio de Salud y Desarrollo Social</v>
      </c>
      <c r="K1417" s="9">
        <f>VLOOKUP($A1417,referencia!$C$2:$Z$640,22,0)</f>
        <v>0</v>
      </c>
    </row>
    <row r="1418" spans="1:11" ht="15.75" customHeight="1">
      <c r="A1418" t="s">
        <v>2276</v>
      </c>
      <c r="B1418" s="9">
        <f>VLOOKUP($A1418,referencia!$C$2:$Z$640,5,0)</f>
        <v>15</v>
      </c>
      <c r="C1418" s="9" t="str">
        <f>VLOOKUP($A1418,referencia!$C$2:$Z$640,6,0)</f>
        <v>Neuquén</v>
      </c>
      <c r="D1418" s="9">
        <f>VLOOKUP($A1418,referencia!$C$2:$Z$640,15,0)</f>
        <v>2018</v>
      </c>
      <c r="E1418" s="9" t="str">
        <f>VLOOKUP($A1418,referencia!$C$2:$Z$640,7,0)</f>
        <v>Omar Gutiérrez</v>
      </c>
      <c r="F1418" s="9" t="str">
        <f>VLOOKUP($A1418,referencia!$C$2:$Z$640,10,0)</f>
        <v>Movimiento Popular Neuquino</v>
      </c>
      <c r="G1418" s="9" t="str">
        <f>VLOOKUP($A1418,referencia!$C$2:$Z$640,9,0)</f>
        <v>Alejandro Nicola</v>
      </c>
      <c r="H1418" s="9" t="str">
        <f>VLOOKUP($A1418,referencia!$C$2:$Z$640,19,0)</f>
        <v>M</v>
      </c>
      <c r="I1418" s="9">
        <f>VLOOKUP($A1418,referencia!$C$2:$Z$640,20,0)</f>
        <v>0</v>
      </c>
      <c r="J1418" s="9" t="str">
        <f>VLOOKUP($A1418,referencia!$C$2:$Z$640,21,0)</f>
        <v>Ministerio de Energía, Servicios Públicos y Recursos Naturales</v>
      </c>
      <c r="K1418" s="9">
        <f>VLOOKUP($A1418,referencia!$C$2:$Z$640,22,0)</f>
        <v>0</v>
      </c>
    </row>
    <row r="1419" spans="1:11" ht="15.75" customHeight="1">
      <c r="A1419" t="s">
        <v>2277</v>
      </c>
      <c r="B1419" s="9">
        <f>VLOOKUP($A1419,referencia!$C$2:$Z$640,5,0)</f>
        <v>15</v>
      </c>
      <c r="C1419" s="9" t="str">
        <f>VLOOKUP($A1419,referencia!$C$2:$Z$640,6,0)</f>
        <v>Neuquén</v>
      </c>
      <c r="D1419" s="9">
        <f>VLOOKUP($A1419,referencia!$C$2:$Z$640,15,0)</f>
        <v>2018</v>
      </c>
      <c r="E1419" s="9" t="str">
        <f>VLOOKUP($A1419,referencia!$C$2:$Z$640,7,0)</f>
        <v>Omar Gutiérrez</v>
      </c>
      <c r="F1419" s="9" t="str">
        <f>VLOOKUP($A1419,referencia!$C$2:$Z$640,10,0)</f>
        <v>Movimiento Popular Neuquino</v>
      </c>
      <c r="G1419" s="9" t="str">
        <f>VLOOKUP($A1419,referencia!$C$2:$Z$640,9,0)</f>
        <v>Leonel D'Acharri</v>
      </c>
      <c r="H1419" s="9" t="str">
        <f>VLOOKUP($A1419,referencia!$C$2:$Z$640,19,0)</f>
        <v>M</v>
      </c>
      <c r="I1419" s="9">
        <f>VLOOKUP($A1419,referencia!$C$2:$Z$640,20,0)</f>
        <v>0</v>
      </c>
      <c r="J1419" s="9" t="str">
        <f>VLOOKUP($A1419,referencia!$C$2:$Z$640,21,0)</f>
        <v>Secretaría General de la Gobernación</v>
      </c>
      <c r="K1419" s="9">
        <f>VLOOKUP($A1419,referencia!$C$2:$Z$640,22,0)</f>
        <v>0</v>
      </c>
    </row>
    <row r="1420" spans="1:11" ht="15.75" customHeight="1">
      <c r="A1420" t="s">
        <v>2278</v>
      </c>
      <c r="B1420" s="9">
        <f>VLOOKUP($A1420,referencia!$C$2:$Z$640,5,0)</f>
        <v>15</v>
      </c>
      <c r="C1420" s="9" t="str">
        <f>VLOOKUP($A1420,referencia!$C$2:$Z$640,6,0)</f>
        <v>Neuquén</v>
      </c>
      <c r="D1420" s="9">
        <f>VLOOKUP($A1420,referencia!$C$2:$Z$640,15,0)</f>
        <v>2018</v>
      </c>
      <c r="E1420" s="9" t="str">
        <f>VLOOKUP($A1420,referencia!$C$2:$Z$640,7,0)</f>
        <v>Omar Gutiérrez</v>
      </c>
      <c r="F1420" s="9" t="str">
        <f>VLOOKUP($A1420,referencia!$C$2:$Z$640,10,0)</f>
        <v>Movimiento Popular Neuquino</v>
      </c>
      <c r="G1420" s="9" t="str">
        <f>VLOOKUP($A1420,referencia!$C$2:$Z$640,9,0)</f>
        <v>Juan Pablo Prezzoli</v>
      </c>
      <c r="H1420" s="9" t="str">
        <f>VLOOKUP($A1420,referencia!$C$2:$Z$640,19,0)</f>
        <v>M</v>
      </c>
      <c r="I1420" s="9">
        <f>VLOOKUP($A1420,referencia!$C$2:$Z$640,20,0)</f>
        <v>0</v>
      </c>
      <c r="J1420" s="9" t="str">
        <f>VLOOKUP($A1420,referencia!$C$2:$Z$640,21,0)</f>
        <v>Ministerio de Deporte, Cultura, Juventud y Gobierno</v>
      </c>
      <c r="K1420" s="9">
        <f>VLOOKUP($A1420,referencia!$C$2:$Z$640,22,0)</f>
        <v>0</v>
      </c>
    </row>
    <row r="1421" spans="1:11" ht="15.75" customHeight="1">
      <c r="A1421" t="s">
        <v>2542</v>
      </c>
      <c r="B1421" s="9">
        <f>VLOOKUP($A1421,referencia!$B$2:$Z$640,6,0)</f>
        <v>15</v>
      </c>
      <c r="C1421" s="9" t="str">
        <f>VLOOKUP($A1421,referencia!$B$2:$Z$640,7,0)</f>
        <v>Neuquén</v>
      </c>
      <c r="D1421" s="9">
        <f>VLOOKUP($A1421,referencia!$B$2:$Z$640,17,0)</f>
        <v>2019</v>
      </c>
      <c r="E1421" s="9" t="str">
        <f>VLOOKUP($A1421,referencia!$B$2:$Z$640,8,0)</f>
        <v>Omar Gutiérrez</v>
      </c>
      <c r="F1421" s="9" t="str">
        <f>VLOOKUP($A1421,referencia!$B$2:$Z$640,11,0)</f>
        <v>Movimiento Popular Neuquino</v>
      </c>
      <c r="G1421" s="9" t="str">
        <f>VLOOKUP($A1421,referencia!$B$2:$Z$640,10,0)</f>
        <v>Mariano Gaido</v>
      </c>
      <c r="H1421" s="9" t="str">
        <f>VLOOKUP($A1421,referencia!$B$2:$Z$640,20,0)</f>
        <v>M</v>
      </c>
      <c r="I1421" s="9">
        <f>VLOOKUP($A1421,referencia!$B$2:$Z$640,21,0)</f>
        <v>0</v>
      </c>
      <c r="J1421" s="9" t="str">
        <f>VLOOKUP($A1421,referencia!$B$2:$Z$640,22,0)</f>
        <v>Ministerio de Gobierno y Justicia</v>
      </c>
      <c r="K1421" s="9">
        <f>VLOOKUP($A1421,referencia!$B$2:$Z$640,23,0)</f>
        <v>1</v>
      </c>
    </row>
    <row r="1422" spans="1:11" ht="15.75" customHeight="1">
      <c r="A1422" t="s">
        <v>2543</v>
      </c>
      <c r="B1422" s="9">
        <f>VLOOKUP($A1422,referencia!$B$2:$Z$640,6,0)</f>
        <v>15</v>
      </c>
      <c r="C1422" s="9" t="str">
        <f>VLOOKUP($A1422,referencia!$B$2:$Z$640,7,0)</f>
        <v>Neuquén</v>
      </c>
      <c r="D1422" s="9">
        <f>VLOOKUP($A1422,referencia!$B$2:$Z$640,17,0)</f>
        <v>2019</v>
      </c>
      <c r="E1422" s="9" t="str">
        <f>VLOOKUP($A1422,referencia!$B$2:$Z$640,8,0)</f>
        <v>Omar Gutiérrez</v>
      </c>
      <c r="F1422" s="9" t="str">
        <f>VLOOKUP($A1422,referencia!$B$2:$Z$640,11,0)</f>
        <v>Movimiento Popular Neuquino</v>
      </c>
      <c r="G1422" s="9" t="str">
        <f>VLOOKUP($A1422,referencia!$B$2:$Z$640,10,0)</f>
        <v>Jorge Lara</v>
      </c>
      <c r="H1422" s="9" t="str">
        <f>VLOOKUP($A1422,referencia!$B$2:$Z$640,20,0)</f>
        <v>M</v>
      </c>
      <c r="I1422" s="9">
        <f>VLOOKUP($A1422,referencia!$B$2:$Z$640,21,0)</f>
        <v>0</v>
      </c>
      <c r="J1422" s="9" t="str">
        <f>VLOOKUP($A1422,referencia!$B$2:$Z$640,22,0)</f>
        <v>Ministerio de Seguridad, Trabajo y Ambiente</v>
      </c>
      <c r="K1422" s="9">
        <f>VLOOKUP($A1422,referencia!$B$2:$Z$640,23,0)</f>
        <v>0</v>
      </c>
    </row>
    <row r="1423" spans="1:11" ht="15.75" customHeight="1">
      <c r="A1423" t="s">
        <v>2544</v>
      </c>
      <c r="B1423" s="9">
        <f>VLOOKUP($A1423,referencia!$B$2:$Z$640,6,0)</f>
        <v>15</v>
      </c>
      <c r="C1423" s="9" t="str">
        <f>VLOOKUP($A1423,referencia!$B$2:$Z$640,7,0)</f>
        <v>Neuquén</v>
      </c>
      <c r="D1423" s="9">
        <f>VLOOKUP($A1423,referencia!$B$2:$Z$640,17,0)</f>
        <v>2019</v>
      </c>
      <c r="E1423" s="9" t="str">
        <f>VLOOKUP($A1423,referencia!$B$2:$Z$640,8,0)</f>
        <v>Omar Gutiérrez</v>
      </c>
      <c r="F1423" s="9" t="str">
        <f>VLOOKUP($A1423,referencia!$B$2:$Z$640,11,0)</f>
        <v>Movimiento Popular Neuquino</v>
      </c>
      <c r="G1423" s="9" t="str">
        <f>VLOOKUP($A1423,referencia!$B$2:$Z$640,10,0)</f>
        <v>Cristina Storioni</v>
      </c>
      <c r="H1423" s="9" t="str">
        <f>VLOOKUP($A1423,referencia!$B$2:$Z$640,20,0)</f>
        <v>F</v>
      </c>
      <c r="I1423" s="9">
        <f>VLOOKUP($A1423,referencia!$B$2:$Z$640,21,0)</f>
        <v>1</v>
      </c>
      <c r="J1423" s="9" t="str">
        <f>VLOOKUP($A1423,referencia!$B$2:$Z$640,22,0)</f>
        <v>Ministerio de Educación</v>
      </c>
      <c r="K1423" s="9">
        <f>VLOOKUP($A1423,referencia!$B$2:$Z$640,23,0)</f>
        <v>0</v>
      </c>
    </row>
    <row r="1424" spans="1:11" ht="15.75" customHeight="1">
      <c r="A1424" t="s">
        <v>2545</v>
      </c>
      <c r="B1424" s="9">
        <f>VLOOKUP($A1424,referencia!$B$2:$Z$640,6,0)</f>
        <v>15</v>
      </c>
      <c r="C1424" s="9" t="str">
        <f>VLOOKUP($A1424,referencia!$B$2:$Z$640,7,0)</f>
        <v>Neuquén</v>
      </c>
      <c r="D1424" s="9">
        <f>VLOOKUP($A1424,referencia!$B$2:$Z$640,17,0)</f>
        <v>2019</v>
      </c>
      <c r="E1424" s="9" t="str">
        <f>VLOOKUP($A1424,referencia!$B$2:$Z$640,8,0)</f>
        <v>Omar Gutiérrez</v>
      </c>
      <c r="F1424" s="9" t="str">
        <f>VLOOKUP($A1424,referencia!$B$2:$Z$640,11,0)</f>
        <v>Movimiento Popular Neuquino</v>
      </c>
      <c r="G1424" s="9" t="str">
        <f>VLOOKUP($A1424,referencia!$B$2:$Z$640,10,0)</f>
        <v>Gustavo Alcaráz</v>
      </c>
      <c r="H1424" s="9" t="str">
        <f>VLOOKUP($A1424,referencia!$B$2:$Z$640,20,0)</f>
        <v>M</v>
      </c>
      <c r="I1424" s="9">
        <f>VLOOKUP($A1424,referencia!$B$2:$Z$640,21,0)</f>
        <v>0</v>
      </c>
      <c r="J1424" s="9" t="str">
        <f>VLOOKUP($A1424,referencia!$B$2:$Z$640,22,0)</f>
        <v>Ministerio de Ciudadanía</v>
      </c>
      <c r="K1424" s="9">
        <f>VLOOKUP($A1424,referencia!$B$2:$Z$640,23,0)</f>
        <v>1</v>
      </c>
    </row>
    <row r="1425" spans="1:11" ht="15.75" customHeight="1">
      <c r="A1425" t="s">
        <v>2546</v>
      </c>
      <c r="B1425" s="9">
        <f>VLOOKUP($A1425,referencia!$B$2:$Z$640,6,0)</f>
        <v>15</v>
      </c>
      <c r="C1425" s="9" t="str">
        <f>VLOOKUP($A1425,referencia!$B$2:$Z$640,7,0)</f>
        <v>Neuquén</v>
      </c>
      <c r="D1425" s="9">
        <f>VLOOKUP($A1425,referencia!$B$2:$Z$640,17,0)</f>
        <v>2019</v>
      </c>
      <c r="E1425" s="9" t="str">
        <f>VLOOKUP($A1425,referencia!$B$2:$Z$640,8,0)</f>
        <v>Omar Gutiérrez</v>
      </c>
      <c r="F1425" s="9" t="str">
        <f>VLOOKUP($A1425,referencia!$B$2:$Z$640,11,0)</f>
        <v>Movimiento Popular Neuquino</v>
      </c>
      <c r="G1425" s="9" t="str">
        <f>VLOOKUP($A1425,referencia!$B$2:$Z$640,10,0)</f>
        <v>Norberto Bruno</v>
      </c>
      <c r="H1425" s="9" t="str">
        <f>VLOOKUP($A1425,referencia!$B$2:$Z$640,20,0)</f>
        <v>M</v>
      </c>
      <c r="I1425" s="9">
        <f>VLOOKUP($A1425,referencia!$B$2:$Z$640,21,0)</f>
        <v>0</v>
      </c>
      <c r="J1425" s="9" t="str">
        <f>VLOOKUP($A1425,referencia!$B$2:$Z$640,22,0)</f>
        <v>Ministerio de Economía e Infraestructura</v>
      </c>
      <c r="K1425" s="9">
        <f>VLOOKUP($A1425,referencia!$B$2:$Z$640,23,0)</f>
        <v>0</v>
      </c>
    </row>
    <row r="1426" spans="1:11" ht="15.75" customHeight="1">
      <c r="A1426" t="s">
        <v>2547</v>
      </c>
      <c r="B1426" s="9">
        <f>VLOOKUP($A1426,referencia!$B$2:$Z$640,6,0)</f>
        <v>15</v>
      </c>
      <c r="C1426" s="9" t="str">
        <f>VLOOKUP($A1426,referencia!$B$2:$Z$640,7,0)</f>
        <v>Neuquén</v>
      </c>
      <c r="D1426" s="9">
        <f>VLOOKUP($A1426,referencia!$B$2:$Z$640,17,0)</f>
        <v>2019</v>
      </c>
      <c r="E1426" s="9" t="str">
        <f>VLOOKUP($A1426,referencia!$B$2:$Z$640,8,0)</f>
        <v>Omar Gutiérrez</v>
      </c>
      <c r="F1426" s="9" t="str">
        <f>VLOOKUP($A1426,referencia!$B$2:$Z$640,11,0)</f>
        <v>Movimiento Popular Neuquino</v>
      </c>
      <c r="G1426" s="9" t="str">
        <f>VLOOKUP($A1426,referencia!$B$2:$Z$640,10,0)</f>
        <v>Jorge Brillo</v>
      </c>
      <c r="H1426" s="9" t="str">
        <f>VLOOKUP($A1426,referencia!$B$2:$Z$640,20,0)</f>
        <v>M</v>
      </c>
      <c r="I1426" s="9">
        <f>VLOOKUP($A1426,referencia!$B$2:$Z$640,21,0)</f>
        <v>0</v>
      </c>
      <c r="J1426" s="9" t="str">
        <f>VLOOKUP($A1426,referencia!$B$2:$Z$640,22,0)</f>
        <v>Ministerio de Producción y Turismo</v>
      </c>
      <c r="K1426" s="9">
        <f>VLOOKUP($A1426,referencia!$B$2:$Z$640,23,0)</f>
        <v>0</v>
      </c>
    </row>
    <row r="1427" spans="1:11" ht="15.75" customHeight="1">
      <c r="A1427" t="s">
        <v>2548</v>
      </c>
      <c r="B1427" s="9">
        <f>VLOOKUP($A1427,referencia!$B$2:$Z$640,6,0)</f>
        <v>15</v>
      </c>
      <c r="C1427" s="9" t="str">
        <f>VLOOKUP($A1427,referencia!$B$2:$Z$640,7,0)</f>
        <v>Neuquén</v>
      </c>
      <c r="D1427" s="9">
        <f>VLOOKUP($A1427,referencia!$B$2:$Z$640,17,0)</f>
        <v>2019</v>
      </c>
      <c r="E1427" s="9" t="str">
        <f>VLOOKUP($A1427,referencia!$B$2:$Z$640,8,0)</f>
        <v>Omar Gutiérrez</v>
      </c>
      <c r="F1427" s="9" t="str">
        <f>VLOOKUP($A1427,referencia!$B$2:$Z$640,11,0)</f>
        <v>Movimiento Popular Neuquino</v>
      </c>
      <c r="G1427" s="9" t="str">
        <f>VLOOKUP($A1427,referencia!$B$2:$Z$640,10,0)</f>
        <v>Ricardo Corradi Diez</v>
      </c>
      <c r="H1427" s="9" t="str">
        <f>VLOOKUP($A1427,referencia!$B$2:$Z$640,20,0)</f>
        <v>M</v>
      </c>
      <c r="I1427" s="9">
        <f>VLOOKUP($A1427,referencia!$B$2:$Z$640,21,0)</f>
        <v>0</v>
      </c>
      <c r="J1427" s="9" t="str">
        <f>VLOOKUP($A1427,referencia!$B$2:$Z$640,22,0)</f>
        <v>Ministerio de Salud y Desarrollo Social</v>
      </c>
      <c r="K1427" s="9">
        <f>VLOOKUP($A1427,referencia!$B$2:$Z$640,23,0)</f>
        <v>0</v>
      </c>
    </row>
    <row r="1428" spans="1:11" ht="15.75" customHeight="1">
      <c r="A1428" t="s">
        <v>2549</v>
      </c>
      <c r="B1428" s="9">
        <f>VLOOKUP($A1428,referencia!$B$2:$Z$640,6,0)</f>
        <v>15</v>
      </c>
      <c r="C1428" s="9" t="str">
        <f>VLOOKUP($A1428,referencia!$B$2:$Z$640,7,0)</f>
        <v>Neuquén</v>
      </c>
      <c r="D1428" s="9">
        <f>VLOOKUP($A1428,referencia!$B$2:$Z$640,17,0)</f>
        <v>2019</v>
      </c>
      <c r="E1428" s="9" t="str">
        <f>VLOOKUP($A1428,referencia!$B$2:$Z$640,8,0)</f>
        <v>Omar Gutiérrez</v>
      </c>
      <c r="F1428" s="9" t="str">
        <f>VLOOKUP($A1428,referencia!$B$2:$Z$640,11,0)</f>
        <v>Movimiento Popular Neuquino</v>
      </c>
      <c r="G1428" s="9" t="str">
        <f>VLOOKUP($A1428,referencia!$B$2:$Z$640,10,0)</f>
        <v>Alejandro Nicola</v>
      </c>
      <c r="H1428" s="9" t="str">
        <f>VLOOKUP($A1428,referencia!$B$2:$Z$640,20,0)</f>
        <v>M</v>
      </c>
      <c r="I1428" s="9">
        <f>VLOOKUP($A1428,referencia!$B$2:$Z$640,21,0)</f>
        <v>0</v>
      </c>
      <c r="J1428" s="9" t="str">
        <f>VLOOKUP($A1428,referencia!$B$2:$Z$640,22,0)</f>
        <v>Ministerio de Energía, Servicios Públicos y Recursos Naturales</v>
      </c>
      <c r="K1428" s="9">
        <f>VLOOKUP($A1428,referencia!$B$2:$Z$640,23,0)</f>
        <v>0</v>
      </c>
    </row>
    <row r="1429" spans="1:11" ht="15.75" customHeight="1">
      <c r="A1429" t="s">
        <v>2550</v>
      </c>
      <c r="B1429" s="9">
        <f>VLOOKUP($A1429,referencia!$B$2:$Z$640,6,0)</f>
        <v>15</v>
      </c>
      <c r="C1429" s="9" t="str">
        <f>VLOOKUP($A1429,referencia!$B$2:$Z$640,7,0)</f>
        <v>Neuquén</v>
      </c>
      <c r="D1429" s="9">
        <f>VLOOKUP($A1429,referencia!$B$2:$Z$640,17,0)</f>
        <v>2019</v>
      </c>
      <c r="E1429" s="9" t="str">
        <f>VLOOKUP($A1429,referencia!$B$2:$Z$640,8,0)</f>
        <v>Omar Gutiérrez</v>
      </c>
      <c r="F1429" s="9" t="str">
        <f>VLOOKUP($A1429,referencia!$B$2:$Z$640,11,0)</f>
        <v>Movimiento Popular Neuquino</v>
      </c>
      <c r="G1429" s="9" t="str">
        <f>VLOOKUP($A1429,referencia!$B$2:$Z$640,10,0)</f>
        <v>Leonel D'Acharri</v>
      </c>
      <c r="H1429" s="9" t="str">
        <f>VLOOKUP($A1429,referencia!$B$2:$Z$640,20,0)</f>
        <v>M</v>
      </c>
      <c r="I1429" s="9">
        <f>VLOOKUP($A1429,referencia!$B$2:$Z$640,21,0)</f>
        <v>0</v>
      </c>
      <c r="J1429" s="9" t="str">
        <f>VLOOKUP($A1429,referencia!$B$2:$Z$640,22,0)</f>
        <v>Secretaría General de la Gobernación</v>
      </c>
      <c r="K1429" s="9">
        <f>VLOOKUP($A1429,referencia!$B$2:$Z$640,23,0)</f>
        <v>0</v>
      </c>
    </row>
    <row r="1430" spans="1:11" ht="15.75" customHeight="1">
      <c r="A1430" t="s">
        <v>2551</v>
      </c>
      <c r="B1430" s="9">
        <f>VLOOKUP($A1430,referencia!$B$2:$Z$640,6,0)</f>
        <v>15</v>
      </c>
      <c r="C1430" s="9" t="str">
        <f>VLOOKUP($A1430,referencia!$B$2:$Z$640,7,0)</f>
        <v>Neuquén</v>
      </c>
      <c r="D1430" s="9">
        <f>VLOOKUP($A1430,referencia!$B$2:$Z$640,17,0)</f>
        <v>2019</v>
      </c>
      <c r="E1430" s="9" t="str">
        <f>VLOOKUP($A1430,referencia!$B$2:$Z$640,8,0)</f>
        <v>Omar Gutiérrez</v>
      </c>
      <c r="F1430" s="9" t="str">
        <f>VLOOKUP($A1430,referencia!$B$2:$Z$640,11,0)</f>
        <v>Movimiento Popular Neuquino</v>
      </c>
      <c r="G1430" s="9" t="str">
        <f>VLOOKUP($A1430,referencia!$B$2:$Z$640,10,0)</f>
        <v>Juan Pablo Prezzoli</v>
      </c>
      <c r="H1430" s="9" t="str">
        <f>VLOOKUP($A1430,referencia!$B$2:$Z$640,20,0)</f>
        <v>M</v>
      </c>
      <c r="I1430" s="9">
        <f>VLOOKUP($A1430,referencia!$B$2:$Z$640,21,0)</f>
        <v>0</v>
      </c>
      <c r="J1430" s="9" t="str">
        <f>VLOOKUP($A1430,referencia!$B$2:$Z$640,22,0)</f>
        <v>Ministerio de Deporte, Cultura, Juventud y Gobierno</v>
      </c>
      <c r="K1430" s="9">
        <f>VLOOKUP($A1430,referencia!$B$2:$Z$640,23,0)</f>
        <v>0</v>
      </c>
    </row>
    <row r="1431" spans="1:11" ht="15.75" customHeight="1">
      <c r="B1431" s="9">
        <v>15</v>
      </c>
      <c r="C1431" s="9" t="s">
        <v>563</v>
      </c>
      <c r="D1431" s="9">
        <v>2019</v>
      </c>
      <c r="E1431" s="9" t="s">
        <v>564</v>
      </c>
      <c r="F1431" s="9" t="s">
        <v>566</v>
      </c>
      <c r="G1431" s="14" t="s">
        <v>583</v>
      </c>
      <c r="H1431" s="9" t="s">
        <v>18</v>
      </c>
      <c r="I1431" s="9">
        <v>0</v>
      </c>
      <c r="J1431" s="14" t="s">
        <v>45</v>
      </c>
      <c r="K1431" s="14">
        <v>0</v>
      </c>
    </row>
    <row r="1432" spans="1:11" ht="15.75" customHeight="1">
      <c r="B1432" s="9">
        <v>15</v>
      </c>
      <c r="C1432" s="9" t="s">
        <v>563</v>
      </c>
      <c r="D1432" s="9">
        <v>2019</v>
      </c>
      <c r="E1432" s="9" t="s">
        <v>564</v>
      </c>
      <c r="F1432" s="9" t="s">
        <v>566</v>
      </c>
      <c r="G1432" s="14" t="s">
        <v>587</v>
      </c>
      <c r="H1432" s="9" t="s">
        <v>34</v>
      </c>
      <c r="I1432" s="9">
        <v>1</v>
      </c>
      <c r="J1432" s="14" t="s">
        <v>571</v>
      </c>
      <c r="K1432" s="14">
        <v>1</v>
      </c>
    </row>
    <row r="1433" spans="1:11" ht="15.75" customHeight="1">
      <c r="B1433" s="9">
        <v>15</v>
      </c>
      <c r="C1433" s="9" t="s">
        <v>563</v>
      </c>
      <c r="D1433" s="9">
        <v>2019</v>
      </c>
      <c r="E1433" s="9" t="s">
        <v>564</v>
      </c>
      <c r="F1433" s="9" t="s">
        <v>566</v>
      </c>
      <c r="G1433" s="14" t="s">
        <v>584</v>
      </c>
      <c r="H1433" s="9" t="s">
        <v>34</v>
      </c>
      <c r="I1433" s="9">
        <v>1</v>
      </c>
      <c r="J1433" s="14" t="s">
        <v>35</v>
      </c>
      <c r="K1433" s="14">
        <v>0</v>
      </c>
    </row>
    <row r="1434" spans="1:11" ht="15.75" customHeight="1">
      <c r="B1434" s="9">
        <v>15</v>
      </c>
      <c r="C1434" s="9" t="s">
        <v>563</v>
      </c>
      <c r="D1434" s="9">
        <v>2019</v>
      </c>
      <c r="E1434" s="9" t="s">
        <v>564</v>
      </c>
      <c r="F1434" s="9" t="s">
        <v>566</v>
      </c>
      <c r="G1434" s="14" t="s">
        <v>585</v>
      </c>
      <c r="H1434" s="9" t="s">
        <v>34</v>
      </c>
      <c r="I1434" s="9">
        <v>1</v>
      </c>
      <c r="J1434" s="14" t="s">
        <v>586</v>
      </c>
      <c r="K1434" s="14">
        <v>0</v>
      </c>
    </row>
    <row r="1435" spans="1:11" ht="15.75" customHeight="1">
      <c r="B1435" s="9">
        <v>15</v>
      </c>
      <c r="C1435" s="9" t="s">
        <v>563</v>
      </c>
      <c r="D1435" s="9">
        <v>2019</v>
      </c>
      <c r="E1435" s="9" t="s">
        <v>564</v>
      </c>
      <c r="F1435" s="9" t="s">
        <v>566</v>
      </c>
      <c r="G1435" s="14" t="s">
        <v>587</v>
      </c>
      <c r="H1435" s="9" t="s">
        <v>34</v>
      </c>
      <c r="I1435" s="9">
        <v>1</v>
      </c>
      <c r="J1435" s="14" t="s">
        <v>112</v>
      </c>
      <c r="K1435" s="14">
        <v>0</v>
      </c>
    </row>
    <row r="1436" spans="1:11" ht="15.75" customHeight="1">
      <c r="B1436" s="9">
        <v>15</v>
      </c>
      <c r="C1436" s="9" t="s">
        <v>563</v>
      </c>
      <c r="D1436" s="9">
        <v>2019</v>
      </c>
      <c r="E1436" s="9" t="s">
        <v>564</v>
      </c>
      <c r="F1436" s="9" t="s">
        <v>566</v>
      </c>
      <c r="G1436" s="14" t="s">
        <v>588</v>
      </c>
      <c r="H1436" s="9" t="s">
        <v>18</v>
      </c>
      <c r="I1436" s="9">
        <v>0</v>
      </c>
      <c r="J1436" s="14" t="s">
        <v>83</v>
      </c>
      <c r="K1436" s="14">
        <v>0</v>
      </c>
    </row>
    <row r="1437" spans="1:11" ht="15.75" customHeight="1">
      <c r="B1437" s="9">
        <v>15</v>
      </c>
      <c r="C1437" s="9" t="s">
        <v>563</v>
      </c>
      <c r="D1437" s="9">
        <v>2019</v>
      </c>
      <c r="E1437" s="9" t="s">
        <v>564</v>
      </c>
      <c r="F1437" s="9" t="s">
        <v>566</v>
      </c>
      <c r="G1437" s="14" t="s">
        <v>589</v>
      </c>
      <c r="H1437" s="9" t="s">
        <v>18</v>
      </c>
      <c r="I1437" s="9">
        <v>0</v>
      </c>
      <c r="J1437" s="14" t="s">
        <v>590</v>
      </c>
      <c r="K1437" s="14">
        <v>0</v>
      </c>
    </row>
    <row r="1438" spans="1:11" ht="15.75" customHeight="1">
      <c r="A1438" t="s">
        <v>1301</v>
      </c>
      <c r="B1438" s="9">
        <f>VLOOKUP($A1438,referencia!$B$2:$Z$640,6,0)</f>
        <v>15</v>
      </c>
      <c r="C1438" s="9" t="str">
        <f>VLOOKUP($A1438,referencia!$B$2:$Z$640,7,0)</f>
        <v>Neuquén</v>
      </c>
      <c r="D1438" s="9" t="str">
        <f>VLOOKUP($A1438,referencia!$B$2:$Z$640,17,0)</f>
        <v>no</v>
      </c>
      <c r="E1438" s="9" t="str">
        <f>VLOOKUP($A1438,referencia!$B$2:$Z$640,8,0)</f>
        <v>Omar Gutiérrez</v>
      </c>
      <c r="F1438" s="9" t="str">
        <f>VLOOKUP($A1438,referencia!$B$2:$Z$640,11,0)</f>
        <v>Movimiento Popular Neuquino</v>
      </c>
      <c r="G1438" s="9" t="str">
        <f>VLOOKUP($A1438,referencia!$B$2:$Z$640,10,0)</f>
        <v>Sebastián González</v>
      </c>
      <c r="H1438" s="9" t="str">
        <f>VLOOKUP($A1438,referencia!$B$2:$Z$640,20,0)</f>
        <v>M</v>
      </c>
      <c r="I1438" s="9">
        <f>VLOOKUP($A1438,referencia!$B$2:$Z$640,21,0)</f>
        <v>0</v>
      </c>
      <c r="J1438" s="9" t="str">
        <f>VLOOKUP($A1438,referencia!$B$2:$Z$640,22,0)</f>
        <v>Jefatura de Gabinete</v>
      </c>
      <c r="K1438" s="9">
        <f>VLOOKUP($A1438,referencia!$B$2:$Z$640,23,0)</f>
        <v>0</v>
      </c>
    </row>
    <row r="1439" spans="1:11" ht="15.75" customHeight="1">
      <c r="A1439" t="s">
        <v>1302</v>
      </c>
      <c r="B1439" s="9">
        <f>VLOOKUP($A1439,referencia!$B$2:$Z$640,6,0)</f>
        <v>15</v>
      </c>
      <c r="C1439" s="9" t="str">
        <f>VLOOKUP($A1439,referencia!$B$2:$Z$640,7,0)</f>
        <v>Neuquén</v>
      </c>
      <c r="D1439" s="9" t="str">
        <f>VLOOKUP($A1439,referencia!$B$2:$Z$640,17,0)</f>
        <v>no</v>
      </c>
      <c r="E1439" s="9" t="str">
        <f>VLOOKUP($A1439,referencia!$B$2:$Z$640,8,0)</f>
        <v>Omar Gutiérrez</v>
      </c>
      <c r="F1439" s="9" t="str">
        <f>VLOOKUP($A1439,referencia!$B$2:$Z$640,11,0)</f>
        <v>Movimiento Popular Neuquino</v>
      </c>
      <c r="G1439" s="9" t="str">
        <f>VLOOKUP($A1439,referencia!$B$2:$Z$640,10,0)</f>
        <v>Vanina Merlo</v>
      </c>
      <c r="H1439" s="9" t="str">
        <f>VLOOKUP($A1439,referencia!$B$2:$Z$640,20,0)</f>
        <v>F</v>
      </c>
      <c r="I1439" s="9">
        <f>VLOOKUP($A1439,referencia!$B$2:$Z$640,21,0)</f>
        <v>1</v>
      </c>
      <c r="J1439" s="9" t="str">
        <f>VLOOKUP($A1439,referencia!$B$2:$Z$640,22,0)</f>
        <v>Ministerio de Ciudadanía</v>
      </c>
      <c r="K1439" s="9">
        <f>VLOOKUP($A1439,referencia!$B$2:$Z$640,23,0)</f>
        <v>1</v>
      </c>
    </row>
    <row r="1440" spans="1:11" ht="15.75" customHeight="1">
      <c r="A1440" t="s">
        <v>1303</v>
      </c>
      <c r="B1440" s="9">
        <f>VLOOKUP($A1440,referencia!$B$2:$Z$640,6,0)</f>
        <v>15</v>
      </c>
      <c r="C1440" s="9" t="str">
        <f>VLOOKUP($A1440,referencia!$B$2:$Z$640,7,0)</f>
        <v>Neuquén</v>
      </c>
      <c r="D1440" s="9" t="str">
        <f>VLOOKUP($A1440,referencia!$B$2:$Z$640,17,0)</f>
        <v>no</v>
      </c>
      <c r="E1440" s="9" t="str">
        <f>VLOOKUP($A1440,referencia!$B$2:$Z$640,8,0)</f>
        <v>Omar Gutiérrez</v>
      </c>
      <c r="F1440" s="9" t="str">
        <f>VLOOKUP($A1440,referencia!$B$2:$Z$640,11,0)</f>
        <v>Movimiento Popular Neuquino</v>
      </c>
      <c r="G1440" s="9" t="str">
        <f>VLOOKUP($A1440,referencia!$B$2:$Z$640,10,0)</f>
        <v>Andrea Peve</v>
      </c>
      <c r="H1440" s="9" t="str">
        <f>VLOOKUP($A1440,referencia!$B$2:$Z$640,20,0)</f>
        <v>F</v>
      </c>
      <c r="I1440" s="9">
        <f>VLOOKUP($A1440,referencia!$B$2:$Z$640,21,0)</f>
        <v>1</v>
      </c>
      <c r="J1440" s="9" t="str">
        <f>VLOOKUP($A1440,referencia!$B$2:$Z$640,22,0)</f>
        <v>Ministerio de Salud</v>
      </c>
      <c r="K1440" s="9">
        <f>VLOOKUP($A1440,referencia!$B$2:$Z$640,23,0)</f>
        <v>0</v>
      </c>
    </row>
    <row r="1441" spans="1:11" ht="15.75" customHeight="1">
      <c r="A1441" t="s">
        <v>1304</v>
      </c>
      <c r="B1441" s="9">
        <f>VLOOKUP($A1441,referencia!$B$2:$Z$640,6,0)</f>
        <v>15</v>
      </c>
      <c r="C1441" s="9" t="str">
        <f>VLOOKUP($A1441,referencia!$B$2:$Z$640,7,0)</f>
        <v>Neuquén</v>
      </c>
      <c r="D1441" s="9" t="str">
        <f>VLOOKUP($A1441,referencia!$B$2:$Z$640,17,0)</f>
        <v>no</v>
      </c>
      <c r="E1441" s="9" t="str">
        <f>VLOOKUP($A1441,referencia!$B$2:$Z$640,8,0)</f>
        <v>Omar Gutiérrez</v>
      </c>
      <c r="F1441" s="9" t="str">
        <f>VLOOKUP($A1441,referencia!$B$2:$Z$640,11,0)</f>
        <v>Movimiento Popular Neuquino</v>
      </c>
      <c r="G1441" s="9" t="str">
        <f>VLOOKUP($A1441,referencia!$B$2:$Z$640,10,0)</f>
        <v>Sofía Sanucc</v>
      </c>
      <c r="H1441" s="9" t="str">
        <f>VLOOKUP($A1441,referencia!$B$2:$Z$640,20,0)</f>
        <v>F</v>
      </c>
      <c r="I1441" s="9">
        <f>VLOOKUP($A1441,referencia!$B$2:$Z$640,21,0)</f>
        <v>1</v>
      </c>
      <c r="J1441" s="9" t="str">
        <f>VLOOKUP($A1441,referencia!$B$2:$Z$640,22,0)</f>
        <v>Ministerio de Niñez, Adolescencia y Juventud</v>
      </c>
      <c r="K1441" s="9">
        <f>VLOOKUP($A1441,referencia!$B$2:$Z$640,23,0)</f>
        <v>0</v>
      </c>
    </row>
    <row r="1442" spans="1:11" ht="15.75" customHeight="1">
      <c r="A1442" t="s">
        <v>1302</v>
      </c>
      <c r="B1442" s="9">
        <f>VLOOKUP($A1442,referencia!$B$2:$Z$640,6,0)</f>
        <v>15</v>
      </c>
      <c r="C1442" s="9" t="str">
        <f>VLOOKUP($A1442,referencia!$B$2:$Z$640,7,0)</f>
        <v>Neuquén</v>
      </c>
      <c r="D1442" s="9" t="str">
        <f>VLOOKUP($A1442,referencia!$B$2:$Z$640,17,0)</f>
        <v>no</v>
      </c>
      <c r="E1442" s="9" t="str">
        <f>VLOOKUP($A1442,referencia!$B$2:$Z$640,8,0)</f>
        <v>Omar Gutiérrez</v>
      </c>
      <c r="F1442" s="9" t="str">
        <f>VLOOKUP($A1442,referencia!$B$2:$Z$640,11,0)</f>
        <v>Movimiento Popular Neuquino</v>
      </c>
      <c r="G1442" s="9" t="str">
        <f>VLOOKUP($A1442,referencia!$B$2:$Z$640,10,0)</f>
        <v>Vanina Merlo</v>
      </c>
      <c r="H1442" s="9" t="str">
        <f>VLOOKUP($A1442,referencia!$B$2:$Z$640,20,0)</f>
        <v>F</v>
      </c>
      <c r="I1442" s="9">
        <f>VLOOKUP($A1442,referencia!$B$2:$Z$640,21,0)</f>
        <v>1</v>
      </c>
      <c r="J1442" s="9" t="str">
        <f>VLOOKUP($A1442,referencia!$B$2:$Z$640,22,0)</f>
        <v>Ministerio de Ciudadanía</v>
      </c>
      <c r="K1442" s="9">
        <f>VLOOKUP($A1442,referencia!$B$2:$Z$640,23,0)</f>
        <v>1</v>
      </c>
    </row>
    <row r="1443" spans="1:11" ht="15.75" customHeight="1">
      <c r="A1443" t="s">
        <v>1305</v>
      </c>
      <c r="B1443" s="9">
        <f>VLOOKUP($A1443,referencia!$B$2:$Z$640,6,0)</f>
        <v>15</v>
      </c>
      <c r="C1443" s="9" t="str">
        <f>VLOOKUP($A1443,referencia!$B$2:$Z$640,7,0)</f>
        <v>Neuquén</v>
      </c>
      <c r="D1443" s="9" t="str">
        <f>VLOOKUP($A1443,referencia!$B$2:$Z$640,17,0)</f>
        <v>no</v>
      </c>
      <c r="E1443" s="9" t="str">
        <f>VLOOKUP($A1443,referencia!$B$2:$Z$640,8,0)</f>
        <v>Omar Gutiérrez</v>
      </c>
      <c r="F1443" s="9" t="str">
        <f>VLOOKUP($A1443,referencia!$B$2:$Z$640,11,0)</f>
        <v>Movimiento Popular Neuquino</v>
      </c>
      <c r="G1443" s="9" t="str">
        <f>VLOOKUP($A1443,referencia!$B$2:$Z$640,10,0)</f>
        <v>Marcelo Colonna</v>
      </c>
      <c r="H1443" s="9" t="str">
        <f>VLOOKUP($A1443,referencia!$B$2:$Z$640,20,0)</f>
        <v>M</v>
      </c>
      <c r="I1443" s="9">
        <f>VLOOKUP($A1443,referencia!$B$2:$Z$640,21,0)</f>
        <v>0</v>
      </c>
      <c r="J1443" s="9" t="str">
        <f>VLOOKUP($A1443,referencia!$B$2:$Z$640,22,0)</f>
        <v>Ministerio de Cultura</v>
      </c>
      <c r="K1443" s="9">
        <f>VLOOKUP($A1443,referencia!$B$2:$Z$640,23,0)</f>
        <v>0</v>
      </c>
    </row>
    <row r="1444" spans="1:11" ht="15.75" customHeight="1">
      <c r="A1444" t="s">
        <v>1306</v>
      </c>
      <c r="B1444" s="9">
        <f>VLOOKUP($A1444,referencia!$B$2:$Z$640,6,0)</f>
        <v>15</v>
      </c>
      <c r="C1444" s="9" t="str">
        <f>VLOOKUP($A1444,referencia!$B$2:$Z$640,7,0)</f>
        <v>Neuquén</v>
      </c>
      <c r="D1444" s="9" t="str">
        <f>VLOOKUP($A1444,referencia!$B$2:$Z$640,17,0)</f>
        <v>no</v>
      </c>
      <c r="E1444" s="9" t="str">
        <f>VLOOKUP($A1444,referencia!$B$2:$Z$640,8,0)</f>
        <v>Omar Gutiérrez</v>
      </c>
      <c r="F1444" s="9" t="str">
        <f>VLOOKUP($A1444,referencia!$B$2:$Z$640,11,0)</f>
        <v>Movimiento Popular Neuquino</v>
      </c>
      <c r="G1444" s="9" t="str">
        <f>VLOOKUP($A1444,referencia!$B$2:$Z$640,10,0)</f>
        <v>Luis Sánchez</v>
      </c>
      <c r="H1444" s="9" t="str">
        <f>VLOOKUP($A1444,referencia!$B$2:$Z$640,20,0)</f>
        <v>M</v>
      </c>
      <c r="I1444" s="9">
        <f>VLOOKUP($A1444,referencia!$B$2:$Z$640,21,0)</f>
        <v>0</v>
      </c>
      <c r="J1444" s="9" t="str">
        <f>VLOOKUP($A1444,referencia!$B$2:$Z$640,22,0)</f>
        <v>Ministerio de Deporte</v>
      </c>
      <c r="K1444" s="9">
        <f>VLOOKUP($A1444,referencia!$B$2:$Z$640,23,0)</f>
        <v>0</v>
      </c>
    </row>
    <row r="1445" spans="1:11" ht="15.75" customHeight="1">
      <c r="A1445" t="s">
        <v>1301</v>
      </c>
      <c r="B1445" s="9">
        <f>VLOOKUP($A1445,referencia!$B$2:$Z$640,6,0)</f>
        <v>15</v>
      </c>
      <c r="C1445" s="9" t="str">
        <f>VLOOKUP($A1445,referencia!$B$2:$Z$640,7,0)</f>
        <v>Neuquén</v>
      </c>
      <c r="D1445" s="9" t="str">
        <f>VLOOKUP($A1445,referencia!$B$2:$Z$640,17,0)</f>
        <v>no</v>
      </c>
      <c r="E1445" s="9" t="str">
        <f>VLOOKUP($A1445,referencia!$B$2:$Z$640,8,0)</f>
        <v>Omar Gutiérrez</v>
      </c>
      <c r="F1445" s="9" t="str">
        <f>VLOOKUP($A1445,referencia!$B$2:$Z$640,11,0)</f>
        <v>Movimiento Popular Neuquino</v>
      </c>
      <c r="G1445" s="9" t="str">
        <f>VLOOKUP($A1445,referencia!$B$2:$Z$640,10,0)</f>
        <v>Sebastián González</v>
      </c>
      <c r="H1445" s="9" t="str">
        <f>VLOOKUP($A1445,referencia!$B$2:$Z$640,20,0)</f>
        <v>M</v>
      </c>
      <c r="I1445" s="9">
        <f>VLOOKUP($A1445,referencia!$B$2:$Z$640,21,0)</f>
        <v>0</v>
      </c>
      <c r="J1445" s="9" t="str">
        <f>VLOOKUP($A1445,referencia!$B$2:$Z$640,22,0)</f>
        <v>Jefatura de Gabinete</v>
      </c>
      <c r="K1445" s="9">
        <f>VLOOKUP($A1445,referencia!$B$2:$Z$640,23,0)</f>
        <v>0</v>
      </c>
    </row>
    <row r="1446" spans="1:11" ht="15.75" customHeight="1">
      <c r="A1446" t="s">
        <v>1307</v>
      </c>
      <c r="B1446" s="9">
        <f>VLOOKUP($A1446,referencia!$B$2:$Z$640,6,0)</f>
        <v>15</v>
      </c>
      <c r="C1446" s="9" t="str">
        <f>VLOOKUP($A1446,referencia!$B$2:$Z$640,7,0)</f>
        <v>Neuquén</v>
      </c>
      <c r="D1446" s="9" t="str">
        <f>VLOOKUP($A1446,referencia!$B$2:$Z$640,17,0)</f>
        <v>no</v>
      </c>
      <c r="E1446" s="9" t="str">
        <f>VLOOKUP($A1446,referencia!$B$2:$Z$640,8,0)</f>
        <v>Omar Gutiérrez</v>
      </c>
      <c r="F1446" s="9" t="str">
        <f>VLOOKUP($A1446,referencia!$B$2:$Z$640,11,0)</f>
        <v>Movimiento Popular Neuquino</v>
      </c>
      <c r="G1446" s="9" t="str">
        <f>VLOOKUP($A1446,referencia!$B$2:$Z$640,10,0)</f>
        <v>Adriana Figueroa</v>
      </c>
      <c r="H1446" s="9" t="str">
        <f>VLOOKUP($A1446,referencia!$B$2:$Z$640,20,0)</f>
        <v>F</v>
      </c>
      <c r="I1446" s="9">
        <f>VLOOKUP($A1446,referencia!$B$2:$Z$640,21,0)</f>
        <v>1</v>
      </c>
      <c r="J1446" s="9" t="str">
        <f>VLOOKUP($A1446,referencia!$B$2:$Z$640,22,0)</f>
        <v>Ministerio de de Desarrollo Social y Trabajo</v>
      </c>
      <c r="K1446" s="9">
        <f>VLOOKUP($A1446,referencia!$B$2:$Z$640,23,0)</f>
        <v>0</v>
      </c>
    </row>
    <row r="1447" spans="1:11" ht="15.75" customHeight="1">
      <c r="A1447" t="s">
        <v>1308</v>
      </c>
      <c r="B1447" s="9">
        <f>VLOOKUP($A1447,referencia!$B$2:$Z$640,6,0)</f>
        <v>15</v>
      </c>
      <c r="C1447" s="9" t="str">
        <f>VLOOKUP($A1447,referencia!$B$2:$Z$640,7,0)</f>
        <v>Neuquén</v>
      </c>
      <c r="D1447" s="9" t="str">
        <f>VLOOKUP($A1447,referencia!$B$2:$Z$640,17,0)</f>
        <v>no</v>
      </c>
      <c r="E1447" s="9" t="str">
        <f>VLOOKUP($A1447,referencia!$B$2:$Z$640,8,0)</f>
        <v>Omar Gutiérrez</v>
      </c>
      <c r="F1447" s="9" t="str">
        <f>VLOOKUP($A1447,referencia!$B$2:$Z$640,11,0)</f>
        <v>Movimiento Popular Neuquino</v>
      </c>
      <c r="G1447" s="9" t="str">
        <f>VLOOKUP($A1447,referencia!$B$2:$Z$640,10,0)</f>
        <v>Guillermo Pons</v>
      </c>
      <c r="H1447" s="9" t="str">
        <f>VLOOKUP($A1447,referencia!$B$2:$Z$640,20,0)</f>
        <v>M</v>
      </c>
      <c r="I1447" s="9">
        <f>VLOOKUP($A1447,referencia!$B$2:$Z$640,21,0)</f>
        <v>0</v>
      </c>
      <c r="J1447" s="9" t="str">
        <f>VLOOKUP($A1447,referencia!$B$2:$Z$640,22,0)</f>
        <v>Ministerio de de Economía e Infraestructura</v>
      </c>
      <c r="K1447" s="9">
        <f>VLOOKUP($A1447,referencia!$B$2:$Z$640,23,0)</f>
        <v>0</v>
      </c>
    </row>
    <row r="1448" spans="1:11" ht="15.75" customHeight="1">
      <c r="A1448" t="s">
        <v>1309</v>
      </c>
      <c r="B1448" s="9">
        <f>VLOOKUP($A1448,referencia!$B$2:$Z$640,6,0)</f>
        <v>15</v>
      </c>
      <c r="C1448" s="9" t="str">
        <f>VLOOKUP($A1448,referencia!$B$2:$Z$640,7,0)</f>
        <v>Neuquén</v>
      </c>
      <c r="D1448" s="9" t="str">
        <f>VLOOKUP($A1448,referencia!$B$2:$Z$640,17,0)</f>
        <v>no</v>
      </c>
      <c r="E1448" s="9" t="str">
        <f>VLOOKUP($A1448,referencia!$B$2:$Z$640,8,0)</f>
        <v>Omar Gutiérrez</v>
      </c>
      <c r="F1448" s="9" t="str">
        <f>VLOOKUP($A1448,referencia!$B$2:$Z$640,11,0)</f>
        <v>Movimiento Popular Neuquino</v>
      </c>
      <c r="G1448" s="9" t="str">
        <f>VLOOKUP($A1448,referencia!$B$2:$Z$640,10,0)</f>
        <v>Marisa Focarazzo</v>
      </c>
      <c r="H1448" s="9" t="str">
        <f>VLOOKUP($A1448,referencia!$B$2:$Z$640,20,0)</f>
        <v>F</v>
      </c>
      <c r="I1448" s="9">
        <f>VLOOKUP($A1448,referencia!$B$2:$Z$640,21,0)</f>
        <v>1</v>
      </c>
      <c r="J1448" s="9" t="str">
        <f>VLOOKUP($A1448,referencia!$B$2:$Z$640,22,0)</f>
        <v>Ministerio de Turismo</v>
      </c>
      <c r="K1448" s="9">
        <f>VLOOKUP($A1448,referencia!$B$2:$Z$640,23,0)</f>
        <v>0</v>
      </c>
    </row>
    <row r="1449" spans="1:11" ht="15.75" customHeight="1">
      <c r="A1449" t="s">
        <v>1310</v>
      </c>
      <c r="B1449" s="9">
        <f>VLOOKUP($A1449,referencia!$B$2:$Z$640,6,0)</f>
        <v>15</v>
      </c>
      <c r="C1449" s="9" t="str">
        <f>VLOOKUP($A1449,referencia!$B$2:$Z$640,7,0)</f>
        <v>Neuquén</v>
      </c>
      <c r="D1449" s="9" t="str">
        <f>VLOOKUP($A1449,referencia!$B$2:$Z$640,17,0)</f>
        <v>no</v>
      </c>
      <c r="E1449" s="9" t="str">
        <f>VLOOKUP($A1449,referencia!$B$2:$Z$640,8,0)</f>
        <v>Omar Gutiérrez</v>
      </c>
      <c r="F1449" s="9" t="str">
        <f>VLOOKUP($A1449,referencia!$B$2:$Z$640,11,0)</f>
        <v>Movimiento Popular Neuquino</v>
      </c>
      <c r="G1449" s="9" t="str">
        <f>VLOOKUP($A1449,referencia!$B$2:$Z$640,10,0)</f>
        <v>Ricardo Corradi Diez</v>
      </c>
      <c r="H1449" s="9" t="str">
        <f>VLOOKUP($A1449,referencia!$B$2:$Z$640,20,0)</f>
        <v>M</v>
      </c>
      <c r="I1449" s="9">
        <f>VLOOKUP($A1449,referencia!$B$2:$Z$640,21,0)</f>
        <v>0</v>
      </c>
      <c r="J1449" s="9" t="str">
        <f>VLOOKUP($A1449,referencia!$B$2:$Z$640,22,0)</f>
        <v>Ministerio de Ciudadanía</v>
      </c>
      <c r="K1449" s="9">
        <f>VLOOKUP($A1449,referencia!$B$2:$Z$640,23,0)</f>
        <v>0</v>
      </c>
    </row>
    <row r="1450" spans="1:11" ht="15.75" customHeight="1">
      <c r="A1450" t="s">
        <v>1305</v>
      </c>
      <c r="B1450" s="9">
        <f>VLOOKUP($A1450,referencia!$B$2:$Z$640,6,0)</f>
        <v>15</v>
      </c>
      <c r="C1450" s="9" t="str">
        <f>VLOOKUP($A1450,referencia!$B$2:$Z$640,7,0)</f>
        <v>Neuquén</v>
      </c>
      <c r="D1450" s="9" t="str">
        <f>VLOOKUP($A1450,referencia!$B$2:$Z$640,17,0)</f>
        <v>no</v>
      </c>
      <c r="E1450" s="9" t="str">
        <f>VLOOKUP($A1450,referencia!$B$2:$Z$640,8,0)</f>
        <v>Omar Gutiérrez</v>
      </c>
      <c r="F1450" s="9" t="str">
        <f>VLOOKUP($A1450,referencia!$B$2:$Z$640,11,0)</f>
        <v>Movimiento Popular Neuquino</v>
      </c>
      <c r="G1450" s="9" t="str">
        <f>VLOOKUP($A1450,referencia!$B$2:$Z$640,10,0)</f>
        <v>Marcelo Colonna</v>
      </c>
      <c r="H1450" s="9" t="str">
        <f>VLOOKUP($A1450,referencia!$B$2:$Z$640,20,0)</f>
        <v>M</v>
      </c>
      <c r="I1450" s="9">
        <f>VLOOKUP($A1450,referencia!$B$2:$Z$640,21,0)</f>
        <v>0</v>
      </c>
      <c r="J1450" s="9" t="str">
        <f>VLOOKUP($A1450,referencia!$B$2:$Z$640,22,0)</f>
        <v>Ministerio de Cultura</v>
      </c>
      <c r="K1450" s="9">
        <f>VLOOKUP($A1450,referencia!$B$2:$Z$640,23,0)</f>
        <v>0</v>
      </c>
    </row>
    <row r="1451" spans="1:11" ht="15.75" customHeight="1">
      <c r="A1451" t="s">
        <v>1311</v>
      </c>
      <c r="B1451" s="9">
        <f>VLOOKUP($A1451,referencia!$B$2:$Z$640,6,0)</f>
        <v>15</v>
      </c>
      <c r="C1451" s="9" t="str">
        <f>VLOOKUP($A1451,referencia!$B$2:$Z$640,7,0)</f>
        <v>Neuquén</v>
      </c>
      <c r="D1451" s="9" t="str">
        <f>VLOOKUP($A1451,referencia!$B$2:$Z$640,17,0)</f>
        <v>no</v>
      </c>
      <c r="E1451" s="9" t="str">
        <f>VLOOKUP($A1451,referencia!$B$2:$Z$640,8,0)</f>
        <v>Omar Gutiérrez</v>
      </c>
      <c r="F1451" s="9" t="str">
        <f>VLOOKUP($A1451,referencia!$B$2:$Z$640,11,0)</f>
        <v>Movimiento Popular Neuquino</v>
      </c>
      <c r="G1451" s="9" t="str">
        <f>VLOOKUP($A1451,referencia!$B$2:$Z$640,10,0)</f>
        <v>Luis Sánchez Mercado</v>
      </c>
      <c r="H1451" s="9" t="str">
        <f>VLOOKUP($A1451,referencia!$B$2:$Z$640,20,0)</f>
        <v>M</v>
      </c>
      <c r="I1451" s="9">
        <f>VLOOKUP($A1451,referencia!$B$2:$Z$640,21,0)</f>
        <v>0</v>
      </c>
      <c r="J1451" s="9" t="str">
        <f>VLOOKUP($A1451,referencia!$B$2:$Z$640,22,0)</f>
        <v>Ministerio de Deportes</v>
      </c>
      <c r="K1451" s="9">
        <f>VLOOKUP($A1451,referencia!$B$2:$Z$640,23,0)</f>
        <v>0</v>
      </c>
    </row>
    <row r="1452" spans="1:11" ht="15.75" customHeight="1">
      <c r="A1452" t="s">
        <v>1312</v>
      </c>
      <c r="B1452" s="9">
        <f>VLOOKUP($A1452,referencia!$B$2:$Z$640,6,0)</f>
        <v>15</v>
      </c>
      <c r="C1452" s="9" t="str">
        <f>VLOOKUP($A1452,referencia!$B$2:$Z$640,7,0)</f>
        <v>Neuquén</v>
      </c>
      <c r="D1452" s="9" t="str">
        <f>VLOOKUP($A1452,referencia!$B$2:$Z$640,17,0)</f>
        <v>no</v>
      </c>
      <c r="E1452" s="9" t="str">
        <f>VLOOKUP($A1452,referencia!$B$2:$Z$640,8,0)</f>
        <v>Omar Gutiérrez</v>
      </c>
      <c r="F1452" s="9" t="str">
        <f>VLOOKUP($A1452,referencia!$B$2:$Z$640,11,0)</f>
        <v>Movimiento Popular Neuquino</v>
      </c>
      <c r="G1452" s="9" t="str">
        <f>VLOOKUP($A1452,referencia!$B$2:$Z$640,10,0)</f>
        <v>Facundo López Raggi</v>
      </c>
      <c r="H1452" s="9" t="str">
        <f>VLOOKUP($A1452,referencia!$B$2:$Z$640,20,0)</f>
        <v>M</v>
      </c>
      <c r="I1452" s="9">
        <f>VLOOKUP($A1452,referencia!$B$2:$Z$640,21,0)</f>
        <v>0</v>
      </c>
      <c r="J1452" s="9" t="str">
        <f>VLOOKUP($A1452,referencia!$B$2:$Z$640,22,0)</f>
        <v>Ministerio de Producción e Industria</v>
      </c>
      <c r="K1452" s="9">
        <f>VLOOKUP($A1452,referencia!$B$2:$Z$640,23,0)</f>
        <v>0</v>
      </c>
    </row>
    <row r="1453" spans="1:11" ht="15.75" customHeight="1">
      <c r="A1453" t="s">
        <v>1303</v>
      </c>
      <c r="B1453" s="9">
        <f>VLOOKUP($A1453,referencia!$B$2:$Z$640,6,0)</f>
        <v>15</v>
      </c>
      <c r="C1453" s="9" t="str">
        <f>VLOOKUP($A1453,referencia!$B$2:$Z$640,7,0)</f>
        <v>Neuquén</v>
      </c>
      <c r="D1453" s="9" t="str">
        <f>VLOOKUP($A1453,referencia!$B$2:$Z$640,17,0)</f>
        <v>no</v>
      </c>
      <c r="E1453" s="9" t="str">
        <f>VLOOKUP($A1453,referencia!$B$2:$Z$640,8,0)</f>
        <v>Omar Gutiérrez</v>
      </c>
      <c r="F1453" s="9" t="str">
        <f>VLOOKUP($A1453,referencia!$B$2:$Z$640,11,0)</f>
        <v>Movimiento Popular Neuquino</v>
      </c>
      <c r="G1453" s="9" t="str">
        <f>VLOOKUP($A1453,referencia!$B$2:$Z$640,10,0)</f>
        <v>Andrea Peve</v>
      </c>
      <c r="H1453" s="9" t="str">
        <f>VLOOKUP($A1453,referencia!$B$2:$Z$640,20,0)</f>
        <v>F</v>
      </c>
      <c r="I1453" s="9">
        <f>VLOOKUP($A1453,referencia!$B$2:$Z$640,21,0)</f>
        <v>1</v>
      </c>
      <c r="J1453" s="9" t="str">
        <f>VLOOKUP($A1453,referencia!$B$2:$Z$640,22,0)</f>
        <v>Ministerio de Salud</v>
      </c>
      <c r="K1453" s="9">
        <f>VLOOKUP($A1453,referencia!$B$2:$Z$640,23,0)</f>
        <v>0</v>
      </c>
    </row>
    <row r="1454" spans="1:11" ht="15.75" customHeight="1">
      <c r="A1454" t="s">
        <v>1313</v>
      </c>
      <c r="B1454" s="9">
        <f>VLOOKUP($A1454,referencia!$B$2:$Z$640,6,0)</f>
        <v>15</v>
      </c>
      <c r="C1454" s="9" t="str">
        <f>VLOOKUP($A1454,referencia!$B$2:$Z$640,7,0)</f>
        <v>Neuquén</v>
      </c>
      <c r="D1454" s="9" t="str">
        <f>VLOOKUP($A1454,referencia!$B$2:$Z$640,17,0)</f>
        <v>no</v>
      </c>
      <c r="E1454" s="9" t="str">
        <f>VLOOKUP($A1454,referencia!$B$2:$Z$640,8,0)</f>
        <v>Omar Gutiérrez</v>
      </c>
      <c r="F1454" s="9" t="str">
        <f>VLOOKUP($A1454,referencia!$B$2:$Z$640,11,0)</f>
        <v>Movimiento Popular Neuquino</v>
      </c>
      <c r="G1454" s="9" t="str">
        <f>VLOOKUP($A1454,referencia!$B$2:$Z$640,10,0)</f>
        <v>Cristina Adriana Storioni</v>
      </c>
      <c r="H1454" s="9" t="str">
        <f>VLOOKUP($A1454,referencia!$B$2:$Z$640,20,0)</f>
        <v>F</v>
      </c>
      <c r="I1454" s="9">
        <f>VLOOKUP($A1454,referencia!$B$2:$Z$640,21,0)</f>
        <v>1</v>
      </c>
      <c r="J1454" s="9" t="str">
        <f>VLOOKUP($A1454,referencia!$B$2:$Z$640,22,0)</f>
        <v>Ministerio de Educación</v>
      </c>
      <c r="K1454" s="9">
        <f>VLOOKUP($A1454,referencia!$B$2:$Z$640,23,0)</f>
        <v>0</v>
      </c>
    </row>
    <row r="1455" spans="1:11" ht="15.75" customHeight="1">
      <c r="A1455" t="s">
        <v>1314</v>
      </c>
      <c r="B1455" s="9">
        <f>VLOOKUP($A1455,referencia!$B$2:$Z$640,6,0)</f>
        <v>15</v>
      </c>
      <c r="C1455" s="9" t="str">
        <f>VLOOKUP($A1455,referencia!$B$2:$Z$640,7,0)</f>
        <v>Neuquén</v>
      </c>
      <c r="D1455" s="9" t="str">
        <f>VLOOKUP($A1455,referencia!$B$2:$Z$640,17,0)</f>
        <v>no</v>
      </c>
      <c r="E1455" s="9" t="str">
        <f>VLOOKUP($A1455,referencia!$B$2:$Z$640,8,0)</f>
        <v>Omar Gutiérrez</v>
      </c>
      <c r="F1455" s="9" t="str">
        <f>VLOOKUP($A1455,referencia!$B$2:$Z$640,11,0)</f>
        <v>Movimiento Popular Neuquino</v>
      </c>
      <c r="G1455" s="9" t="str">
        <f>VLOOKUP($A1455,referencia!$B$2:$Z$640,10,0)</f>
        <v>Alejandro Monteiro</v>
      </c>
      <c r="H1455" s="9" t="str">
        <f>VLOOKUP($A1455,referencia!$B$2:$Z$640,20,0)</f>
        <v>M</v>
      </c>
      <c r="I1455" s="9">
        <f>VLOOKUP($A1455,referencia!$B$2:$Z$640,21,0)</f>
        <v>0</v>
      </c>
      <c r="J1455" s="9" t="str">
        <f>VLOOKUP($A1455,referencia!$B$2:$Z$640,22,0)</f>
        <v>Ministerio de Energía y Recursos Naturales</v>
      </c>
      <c r="K1455" s="9">
        <f>VLOOKUP($A1455,referencia!$B$2:$Z$640,23,0)</f>
        <v>0</v>
      </c>
    </row>
    <row r="1456" spans="1:11" ht="15.75" customHeight="1">
      <c r="A1456" t="s">
        <v>1302</v>
      </c>
      <c r="B1456" s="9">
        <f>VLOOKUP($A1456,referencia!$B$2:$Z$640,6,0)</f>
        <v>15</v>
      </c>
      <c r="C1456" s="9" t="str">
        <f>VLOOKUP($A1456,referencia!$B$2:$Z$640,7,0)</f>
        <v>Neuquén</v>
      </c>
      <c r="D1456" s="9" t="str">
        <f>VLOOKUP($A1456,referencia!$B$2:$Z$640,17,0)</f>
        <v>no</v>
      </c>
      <c r="E1456" s="9" t="str">
        <f>VLOOKUP($A1456,referencia!$B$2:$Z$640,8,0)</f>
        <v>Omar Gutiérrez</v>
      </c>
      <c r="F1456" s="9" t="str">
        <f>VLOOKUP($A1456,referencia!$B$2:$Z$640,11,0)</f>
        <v>Movimiento Popular Neuquino</v>
      </c>
      <c r="G1456" s="9" t="str">
        <f>VLOOKUP($A1456,referencia!$B$2:$Z$640,10,0)</f>
        <v>Vanina Merlo</v>
      </c>
      <c r="H1456" s="9" t="str">
        <f>VLOOKUP($A1456,referencia!$B$2:$Z$640,20,0)</f>
        <v>F</v>
      </c>
      <c r="I1456" s="9">
        <f>VLOOKUP($A1456,referencia!$B$2:$Z$640,21,0)</f>
        <v>1</v>
      </c>
      <c r="J1456" s="9" t="str">
        <f>VLOOKUP($A1456,referencia!$B$2:$Z$640,22,0)</f>
        <v>Ministerio de Ciudadanía</v>
      </c>
      <c r="K1456" s="9">
        <f>VLOOKUP($A1456,referencia!$B$2:$Z$640,23,0)</f>
        <v>1</v>
      </c>
    </row>
    <row r="1457" spans="1:11" ht="15.75" customHeight="1">
      <c r="A1457" t="s">
        <v>1315</v>
      </c>
      <c r="B1457" s="9">
        <f>VLOOKUP($A1457,referencia!$B$2:$Z$640,6,0)</f>
        <v>15</v>
      </c>
      <c r="C1457" s="9" t="str">
        <f>VLOOKUP($A1457,referencia!$B$2:$Z$640,7,0)</f>
        <v>Neuquén</v>
      </c>
      <c r="D1457" s="9" t="str">
        <f>VLOOKUP($A1457,referencia!$B$2:$Z$640,17,0)</f>
        <v>no</v>
      </c>
      <c r="E1457" s="9" t="str">
        <f>VLOOKUP($A1457,referencia!$B$2:$Z$640,8,0)</f>
        <v>Omar Gutiérrez</v>
      </c>
      <c r="F1457" s="9" t="str">
        <f>VLOOKUP($A1457,referencia!$B$2:$Z$640,11,0)</f>
        <v>Movimiento Popular Neuquino</v>
      </c>
      <c r="G1457" s="9" t="str">
        <f>VLOOKUP($A1457,referencia!$B$2:$Z$640,10,0)</f>
        <v>Sofía Sanucci Giménez</v>
      </c>
      <c r="H1457" s="9" t="str">
        <f>VLOOKUP($A1457,referencia!$B$2:$Z$640,20,0)</f>
        <v>F</v>
      </c>
      <c r="I1457" s="9">
        <f>VLOOKUP($A1457,referencia!$B$2:$Z$640,21,0)</f>
        <v>1</v>
      </c>
      <c r="J1457" s="9" t="str">
        <f>VLOOKUP($A1457,referencia!$B$2:$Z$640,22,0)</f>
        <v>Ministerio de Niñez, Adolescencia y Juventud</v>
      </c>
      <c r="K1457" s="9">
        <f>VLOOKUP($A1457,referencia!$B$2:$Z$640,23,0)</f>
        <v>0</v>
      </c>
    </row>
    <row r="1458" spans="1:11" ht="15.75" customHeight="1">
      <c r="A1458" t="s">
        <v>2840</v>
      </c>
      <c r="B1458" s="9">
        <f>VLOOKUP($A1458,referencia!$A$2:$Z$640,7,0)</f>
        <v>15</v>
      </c>
      <c r="C1458" s="9" t="str">
        <f>VLOOKUP($A1458,referencia!$A$2:$Z$640,8,0)</f>
        <v>Neuquén</v>
      </c>
      <c r="D1458" s="9" t="str">
        <f>VLOOKUP($A1458,referencia!$A$2:$Z$640,19,0)</f>
        <v>no</v>
      </c>
      <c r="E1458" s="9" t="str">
        <f>VLOOKUP($A1458,referencia!$A$2:$Z$640,9,0)</f>
        <v>Omar Gutiérrez</v>
      </c>
      <c r="F1458" s="9" t="str">
        <f>VLOOKUP($A1458,referencia!$A$2:$Z$640,12,0)</f>
        <v>Movimiento Popular Neuquino</v>
      </c>
      <c r="G1458" s="9" t="str">
        <f>VLOOKUP($A1458,referencia!$A$2:$Z$640,11,0)</f>
        <v>Mariano Gaido</v>
      </c>
      <c r="H1458" s="9" t="str">
        <f>VLOOKUP($A1458,referencia!$A$2:$Z$640,21,0)</f>
        <v>M</v>
      </c>
      <c r="I1458" s="9">
        <f>VLOOKUP($A1458,referencia!$A$2:$Z$640,22,0)</f>
        <v>0</v>
      </c>
      <c r="J1458" s="9" t="str">
        <f>VLOOKUP($A1458,referencia!$A$2:$Z$640,23,0)</f>
        <v>Ministerio de Gobierno y Justicia</v>
      </c>
      <c r="K1458" s="9">
        <f>VLOOKUP($A1458,referencia!$A$2:$Z$640,24,0)</f>
        <v>1</v>
      </c>
    </row>
    <row r="1459" spans="1:11" ht="15.75" customHeight="1">
      <c r="A1459" t="s">
        <v>2841</v>
      </c>
      <c r="B1459" s="9">
        <f>VLOOKUP($A1459,referencia!$A$2:$Z$640,7,0)</f>
        <v>15</v>
      </c>
      <c r="C1459" s="9" t="str">
        <f>VLOOKUP($A1459,referencia!$A$2:$Z$640,8,0)</f>
        <v>Neuquén</v>
      </c>
      <c r="D1459" s="9" t="str">
        <f>VLOOKUP($A1459,referencia!$A$2:$Z$640,19,0)</f>
        <v>no</v>
      </c>
      <c r="E1459" s="9" t="str">
        <f>VLOOKUP($A1459,referencia!$A$2:$Z$640,9,0)</f>
        <v>Omar Gutiérrez</v>
      </c>
      <c r="F1459" s="9" t="str">
        <f>VLOOKUP($A1459,referencia!$A$2:$Z$640,12,0)</f>
        <v>Movimiento Popular Neuquino</v>
      </c>
      <c r="G1459" s="9" t="str">
        <f>VLOOKUP($A1459,referencia!$A$2:$Z$640,11,0)</f>
        <v>Jorge Lara</v>
      </c>
      <c r="H1459" s="9" t="str">
        <f>VLOOKUP($A1459,referencia!$A$2:$Z$640,21,0)</f>
        <v>M</v>
      </c>
      <c r="I1459" s="9">
        <f>VLOOKUP($A1459,referencia!$A$2:$Z$640,22,0)</f>
        <v>0</v>
      </c>
      <c r="J1459" s="9" t="str">
        <f>VLOOKUP($A1459,referencia!$A$2:$Z$640,23,0)</f>
        <v>Ministerio de Seguridad, Trabajo y Ambiente</v>
      </c>
      <c r="K1459" s="9">
        <f>VLOOKUP($A1459,referencia!$A$2:$Z$640,24,0)</f>
        <v>0</v>
      </c>
    </row>
    <row r="1460" spans="1:11" ht="15.75" customHeight="1">
      <c r="A1460" t="s">
        <v>2842</v>
      </c>
      <c r="B1460" s="9">
        <f>VLOOKUP($A1460,referencia!$A$2:$Z$640,7,0)</f>
        <v>15</v>
      </c>
      <c r="C1460" s="9" t="str">
        <f>VLOOKUP($A1460,referencia!$A$2:$Z$640,8,0)</f>
        <v>Neuquén</v>
      </c>
      <c r="D1460" s="9" t="str">
        <f>VLOOKUP($A1460,referencia!$A$2:$Z$640,19,0)</f>
        <v>no</v>
      </c>
      <c r="E1460" s="9" t="str">
        <f>VLOOKUP($A1460,referencia!$A$2:$Z$640,9,0)</f>
        <v>Omar Gutiérrez</v>
      </c>
      <c r="F1460" s="9" t="str">
        <f>VLOOKUP($A1460,referencia!$A$2:$Z$640,12,0)</f>
        <v>Movimiento Popular Neuquino</v>
      </c>
      <c r="G1460" s="9" t="str">
        <f>VLOOKUP($A1460,referencia!$A$2:$Z$640,11,0)</f>
        <v>Cristina Storioni</v>
      </c>
      <c r="H1460" s="9" t="str">
        <f>VLOOKUP($A1460,referencia!$A$2:$Z$640,21,0)</f>
        <v>F</v>
      </c>
      <c r="I1460" s="9">
        <f>VLOOKUP($A1460,referencia!$A$2:$Z$640,22,0)</f>
        <v>1</v>
      </c>
      <c r="J1460" s="9" t="str">
        <f>VLOOKUP($A1460,referencia!$A$2:$Z$640,23,0)</f>
        <v>Ministerio de Educación</v>
      </c>
      <c r="K1460" s="9">
        <f>VLOOKUP($A1460,referencia!$A$2:$Z$640,24,0)</f>
        <v>0</v>
      </c>
    </row>
    <row r="1461" spans="1:11" ht="15.75" customHeight="1">
      <c r="A1461" t="s">
        <v>2843</v>
      </c>
      <c r="B1461" s="9">
        <f>VLOOKUP($A1461,referencia!$A$2:$Z$640,7,0)</f>
        <v>15</v>
      </c>
      <c r="C1461" s="9" t="str">
        <f>VLOOKUP($A1461,referencia!$A$2:$Z$640,8,0)</f>
        <v>Neuquén</v>
      </c>
      <c r="D1461" s="9" t="str">
        <f>VLOOKUP($A1461,referencia!$A$2:$Z$640,19,0)</f>
        <v>no</v>
      </c>
      <c r="E1461" s="9" t="str">
        <f>VLOOKUP($A1461,referencia!$A$2:$Z$640,9,0)</f>
        <v>Omar Gutiérrez</v>
      </c>
      <c r="F1461" s="9" t="str">
        <f>VLOOKUP($A1461,referencia!$A$2:$Z$640,12,0)</f>
        <v>Movimiento Popular Neuquino</v>
      </c>
      <c r="G1461" s="9" t="str">
        <f>VLOOKUP($A1461,referencia!$A$2:$Z$640,11,0)</f>
        <v>Gustavo Alcaráz</v>
      </c>
      <c r="H1461" s="9" t="str">
        <f>VLOOKUP($A1461,referencia!$A$2:$Z$640,21,0)</f>
        <v>M</v>
      </c>
      <c r="I1461" s="9">
        <f>VLOOKUP($A1461,referencia!$A$2:$Z$640,22,0)</f>
        <v>0</v>
      </c>
      <c r="J1461" s="9" t="str">
        <f>VLOOKUP($A1461,referencia!$A$2:$Z$640,23,0)</f>
        <v>Ministerio de Ciudadanía</v>
      </c>
      <c r="K1461" s="9">
        <f>VLOOKUP($A1461,referencia!$A$2:$Z$640,24,0)</f>
        <v>1</v>
      </c>
    </row>
    <row r="1462" spans="1:11" ht="15.75" customHeight="1">
      <c r="A1462" t="s">
        <v>2844</v>
      </c>
      <c r="B1462" s="9">
        <f>VLOOKUP($A1462,referencia!$A$2:$Z$640,7,0)</f>
        <v>15</v>
      </c>
      <c r="C1462" s="9" t="str">
        <f>VLOOKUP($A1462,referencia!$A$2:$Z$640,8,0)</f>
        <v>Neuquén</v>
      </c>
      <c r="D1462" s="9" t="str">
        <f>VLOOKUP($A1462,referencia!$A$2:$Z$640,19,0)</f>
        <v>no</v>
      </c>
      <c r="E1462" s="9" t="str">
        <f>VLOOKUP($A1462,referencia!$A$2:$Z$640,9,0)</f>
        <v>Omar Gutiérrez</v>
      </c>
      <c r="F1462" s="9" t="str">
        <f>VLOOKUP($A1462,referencia!$A$2:$Z$640,12,0)</f>
        <v>Movimiento Popular Neuquino</v>
      </c>
      <c r="G1462" s="9" t="str">
        <f>VLOOKUP($A1462,referencia!$A$2:$Z$640,11,0)</f>
        <v>Norberto Bruno</v>
      </c>
      <c r="H1462" s="9" t="str">
        <f>VLOOKUP($A1462,referencia!$A$2:$Z$640,21,0)</f>
        <v>M</v>
      </c>
      <c r="I1462" s="9">
        <f>VLOOKUP($A1462,referencia!$A$2:$Z$640,22,0)</f>
        <v>0</v>
      </c>
      <c r="J1462" s="9" t="str">
        <f>VLOOKUP($A1462,referencia!$A$2:$Z$640,23,0)</f>
        <v>Ministerio de Economía e Infraestructura</v>
      </c>
      <c r="K1462" s="9">
        <f>VLOOKUP($A1462,referencia!$A$2:$Z$640,24,0)</f>
        <v>0</v>
      </c>
    </row>
    <row r="1463" spans="1:11" ht="15.75" customHeight="1">
      <c r="A1463" t="s">
        <v>2845</v>
      </c>
      <c r="B1463" s="9">
        <f>VLOOKUP($A1463,referencia!$A$2:$Z$640,7,0)</f>
        <v>15</v>
      </c>
      <c r="C1463" s="9" t="str">
        <f>VLOOKUP($A1463,referencia!$A$2:$Z$640,8,0)</f>
        <v>Neuquén</v>
      </c>
      <c r="D1463" s="9" t="str">
        <f>VLOOKUP($A1463,referencia!$A$2:$Z$640,19,0)</f>
        <v>no</v>
      </c>
      <c r="E1463" s="9" t="str">
        <f>VLOOKUP($A1463,referencia!$A$2:$Z$640,9,0)</f>
        <v>Omar Gutiérrez</v>
      </c>
      <c r="F1463" s="9" t="str">
        <f>VLOOKUP($A1463,referencia!$A$2:$Z$640,12,0)</f>
        <v>Movimiento Popular Neuquino</v>
      </c>
      <c r="G1463" s="9" t="str">
        <f>VLOOKUP($A1463,referencia!$A$2:$Z$640,11,0)</f>
        <v>Jorge Brillo</v>
      </c>
      <c r="H1463" s="9" t="str">
        <f>VLOOKUP($A1463,referencia!$A$2:$Z$640,21,0)</f>
        <v>M</v>
      </c>
      <c r="I1463" s="9">
        <f>VLOOKUP($A1463,referencia!$A$2:$Z$640,22,0)</f>
        <v>0</v>
      </c>
      <c r="J1463" s="9" t="str">
        <f>VLOOKUP($A1463,referencia!$A$2:$Z$640,23,0)</f>
        <v>Ministerio de Producción y Turismo</v>
      </c>
      <c r="K1463" s="9">
        <f>VLOOKUP($A1463,referencia!$A$2:$Z$640,24,0)</f>
        <v>0</v>
      </c>
    </row>
    <row r="1464" spans="1:11" ht="15.75" customHeight="1">
      <c r="A1464" t="s">
        <v>1310</v>
      </c>
      <c r="B1464" s="9">
        <f>VLOOKUP($A1464,referencia!$A$2:$Z$640,7,0)</f>
        <v>15</v>
      </c>
      <c r="C1464" s="9" t="str">
        <f>VLOOKUP($A1464,referencia!$A$2:$Z$640,8,0)</f>
        <v>Neuquén</v>
      </c>
      <c r="D1464" s="9" t="str">
        <f>VLOOKUP($A1464,referencia!$A$2:$Z$640,19,0)</f>
        <v>no</v>
      </c>
      <c r="E1464" s="9" t="str">
        <f>VLOOKUP($A1464,referencia!$A$2:$Z$640,9,0)</f>
        <v>Omar Gutiérrez</v>
      </c>
      <c r="F1464" s="9" t="str">
        <f>VLOOKUP($A1464,referencia!$A$2:$Z$640,12,0)</f>
        <v>Movimiento Popular Neuquino</v>
      </c>
      <c r="G1464" s="9" t="str">
        <f>VLOOKUP($A1464,referencia!$A$2:$Z$640,11,0)</f>
        <v>Ricardo Corradi Diez</v>
      </c>
      <c r="H1464" s="9" t="str">
        <f>VLOOKUP($A1464,referencia!$A$2:$Z$640,21,0)</f>
        <v>M</v>
      </c>
      <c r="I1464" s="9">
        <f>VLOOKUP($A1464,referencia!$A$2:$Z$640,22,0)</f>
        <v>0</v>
      </c>
      <c r="J1464" s="9" t="str">
        <f>VLOOKUP($A1464,referencia!$A$2:$Z$640,23,0)</f>
        <v>Ministerio de Salud y Desarrollo Social</v>
      </c>
      <c r="K1464" s="9">
        <f>VLOOKUP($A1464,referencia!$A$2:$Z$640,24,0)</f>
        <v>0</v>
      </c>
    </row>
    <row r="1465" spans="1:11" ht="15.75" customHeight="1">
      <c r="A1465" t="s">
        <v>2846</v>
      </c>
      <c r="B1465" s="9">
        <f>VLOOKUP($A1465,referencia!$A$2:$Z$640,7,0)</f>
        <v>15</v>
      </c>
      <c r="C1465" s="9" t="str">
        <f>VLOOKUP($A1465,referencia!$A$2:$Z$640,8,0)</f>
        <v>Neuquén</v>
      </c>
      <c r="D1465" s="9" t="str">
        <f>VLOOKUP($A1465,referencia!$A$2:$Z$640,19,0)</f>
        <v>no</v>
      </c>
      <c r="E1465" s="9" t="str">
        <f>VLOOKUP($A1465,referencia!$A$2:$Z$640,9,0)</f>
        <v>Omar Gutiérrez</v>
      </c>
      <c r="F1465" s="9" t="str">
        <f>VLOOKUP($A1465,referencia!$A$2:$Z$640,12,0)</f>
        <v>Movimiento Popular Neuquino</v>
      </c>
      <c r="G1465" s="9" t="str">
        <f>VLOOKUP($A1465,referencia!$A$2:$Z$640,11,0)</f>
        <v>Alejandro Nicola</v>
      </c>
      <c r="H1465" s="9" t="str">
        <f>VLOOKUP($A1465,referencia!$A$2:$Z$640,21,0)</f>
        <v>M</v>
      </c>
      <c r="I1465" s="9">
        <f>VLOOKUP($A1465,referencia!$A$2:$Z$640,22,0)</f>
        <v>0</v>
      </c>
      <c r="J1465" s="9" t="str">
        <f>VLOOKUP($A1465,referencia!$A$2:$Z$640,23,0)</f>
        <v>Ministerio de Energía, Servicios Públicos y Recursos Naturales</v>
      </c>
      <c r="K1465" s="9">
        <f>VLOOKUP($A1465,referencia!$A$2:$Z$640,24,0)</f>
        <v>0</v>
      </c>
    </row>
    <row r="1466" spans="1:11" ht="15.75" customHeight="1">
      <c r="A1466" t="s">
        <v>2847</v>
      </c>
      <c r="B1466" s="9">
        <f>VLOOKUP($A1466,referencia!$A$2:$Z$640,7,0)</f>
        <v>15</v>
      </c>
      <c r="C1466" s="9" t="str">
        <f>VLOOKUP($A1466,referencia!$A$2:$Z$640,8,0)</f>
        <v>Neuquén</v>
      </c>
      <c r="D1466" s="9" t="str">
        <f>VLOOKUP($A1466,referencia!$A$2:$Z$640,19,0)</f>
        <v>no</v>
      </c>
      <c r="E1466" s="9" t="str">
        <f>VLOOKUP($A1466,referencia!$A$2:$Z$640,9,0)</f>
        <v>Omar Gutiérrez</v>
      </c>
      <c r="F1466" s="9" t="str">
        <f>VLOOKUP($A1466,referencia!$A$2:$Z$640,12,0)</f>
        <v>Movimiento Popular Neuquino</v>
      </c>
      <c r="G1466" s="9" t="str">
        <f>VLOOKUP($A1466,referencia!$A$2:$Z$640,11,0)</f>
        <v>Leonel D'Acharri</v>
      </c>
      <c r="H1466" s="9" t="str">
        <f>VLOOKUP($A1466,referencia!$A$2:$Z$640,21,0)</f>
        <v>M</v>
      </c>
      <c r="I1466" s="9">
        <f>VLOOKUP($A1466,referencia!$A$2:$Z$640,22,0)</f>
        <v>0</v>
      </c>
      <c r="J1466" s="9" t="str">
        <f>VLOOKUP($A1466,referencia!$A$2:$Z$640,23,0)</f>
        <v>Secretaría General de la Gobernación</v>
      </c>
      <c r="K1466" s="9">
        <f>VLOOKUP($A1466,referencia!$A$2:$Z$640,24,0)</f>
        <v>0</v>
      </c>
    </row>
    <row r="1467" spans="1:11" ht="15.75" customHeight="1">
      <c r="A1467" t="s">
        <v>1300</v>
      </c>
      <c r="B1467" s="9">
        <f>VLOOKUP($A1467,referencia!$A$2:$Z$640,7,0)</f>
        <v>15</v>
      </c>
      <c r="C1467" s="9" t="str">
        <f>VLOOKUP($A1467,referencia!$A$2:$Z$640,8,0)</f>
        <v>Neuquén</v>
      </c>
      <c r="D1467" s="9" t="str">
        <f>VLOOKUP($A1467,referencia!$A$2:$Z$640,19,0)</f>
        <v>no</v>
      </c>
      <c r="E1467" s="9" t="str">
        <f>VLOOKUP($A1467,referencia!$A$2:$Z$640,9,0)</f>
        <v>Omar Gutiérrez</v>
      </c>
      <c r="F1467" s="9" t="str">
        <f>VLOOKUP($A1467,referencia!$A$2:$Z$640,12,0)</f>
        <v>Movimiento Popular Neuquino</v>
      </c>
      <c r="G1467" s="9" t="str">
        <f>VLOOKUP($A1467,referencia!$A$2:$Z$640,11,0)</f>
        <v>Juan Pablo Prezzoli</v>
      </c>
      <c r="H1467" s="9" t="str">
        <f>VLOOKUP($A1467,referencia!$A$2:$Z$640,21,0)</f>
        <v>M</v>
      </c>
      <c r="I1467" s="9">
        <f>VLOOKUP($A1467,referencia!$A$2:$Z$640,22,0)</f>
        <v>0</v>
      </c>
      <c r="J1467" s="9" t="str">
        <f>VLOOKUP($A1467,referencia!$A$2:$Z$640,23,0)</f>
        <v>Ministerio de Deporte, Cultura, Juventud y Gobierno</v>
      </c>
      <c r="K1467" s="9">
        <f>VLOOKUP($A1467,referencia!$A$2:$Z$640,24,0)</f>
        <v>0</v>
      </c>
    </row>
    <row r="1468" spans="1:11" ht="15.75" customHeight="1">
      <c r="A1468" t="s">
        <v>1301</v>
      </c>
      <c r="B1468" s="9">
        <f>VLOOKUP($A1468,referencia!$A$2:$Z$640,7,0)</f>
        <v>15</v>
      </c>
      <c r="C1468" s="9" t="str">
        <f>VLOOKUP($A1468,referencia!$A$2:$Z$640,8,0)</f>
        <v>Neuquén</v>
      </c>
      <c r="D1468" s="9" t="str">
        <f>VLOOKUP($A1468,referencia!$A$2:$Z$640,19,0)</f>
        <v>no</v>
      </c>
      <c r="E1468" s="9" t="str">
        <f>VLOOKUP($A1468,referencia!$A$2:$Z$640,9,0)</f>
        <v>Omar Gutiérrez</v>
      </c>
      <c r="F1468" s="9" t="str">
        <f>VLOOKUP($A1468,referencia!$A$2:$Z$640,12,0)</f>
        <v>Movimiento Popular Neuquino</v>
      </c>
      <c r="G1468" s="9" t="str">
        <f>VLOOKUP($A1468,referencia!$A$2:$Z$640,11,0)</f>
        <v>Sebastián González</v>
      </c>
      <c r="H1468" s="9" t="str">
        <f>VLOOKUP($A1468,referencia!$A$2:$Z$640,21,0)</f>
        <v>M</v>
      </c>
      <c r="I1468" s="9">
        <f>VLOOKUP($A1468,referencia!$A$2:$Z$640,22,0)</f>
        <v>0</v>
      </c>
      <c r="J1468" s="9" t="str">
        <f>VLOOKUP($A1468,referencia!$A$2:$Z$640,23,0)</f>
        <v>Jefatura de Gabinete</v>
      </c>
      <c r="K1468" s="9">
        <f>VLOOKUP($A1468,referencia!$A$2:$Z$640,24,0)</f>
        <v>0</v>
      </c>
    </row>
    <row r="1469" spans="1:11" ht="15.75" customHeight="1">
      <c r="A1469" t="s">
        <v>1302</v>
      </c>
      <c r="B1469" s="9">
        <f>VLOOKUP($A1469,referencia!$A$2:$Z$640,7,0)</f>
        <v>15</v>
      </c>
      <c r="C1469" s="9" t="str">
        <f>VLOOKUP($A1469,referencia!$A$2:$Z$640,8,0)</f>
        <v>Neuquén</v>
      </c>
      <c r="D1469" s="9" t="str">
        <f>VLOOKUP($A1469,referencia!$A$2:$Z$640,19,0)</f>
        <v>no</v>
      </c>
      <c r="E1469" s="9" t="str">
        <f>VLOOKUP($A1469,referencia!$A$2:$Z$640,9,0)</f>
        <v>Omar Gutiérrez</v>
      </c>
      <c r="F1469" s="9" t="str">
        <f>VLOOKUP($A1469,referencia!$A$2:$Z$640,12,0)</f>
        <v>Movimiento Popular Neuquino</v>
      </c>
      <c r="G1469" s="9" t="str">
        <f>VLOOKUP($A1469,referencia!$A$2:$Z$640,11,0)</f>
        <v>Vanina Merlo</v>
      </c>
      <c r="H1469" s="9" t="str">
        <f>VLOOKUP($A1469,referencia!$A$2:$Z$640,21,0)</f>
        <v>F</v>
      </c>
      <c r="I1469" s="9">
        <f>VLOOKUP($A1469,referencia!$A$2:$Z$640,22,0)</f>
        <v>1</v>
      </c>
      <c r="J1469" s="9" t="str">
        <f>VLOOKUP($A1469,referencia!$A$2:$Z$640,23,0)</f>
        <v>Ministerio de Ciudadanía</v>
      </c>
      <c r="K1469" s="9">
        <f>VLOOKUP($A1469,referencia!$A$2:$Z$640,24,0)</f>
        <v>1</v>
      </c>
    </row>
    <row r="1470" spans="1:11" ht="15.75" customHeight="1">
      <c r="A1470" t="s">
        <v>1303</v>
      </c>
      <c r="B1470" s="9">
        <f>VLOOKUP($A1470,referencia!$A$2:$Z$640,7,0)</f>
        <v>15</v>
      </c>
      <c r="C1470" s="9" t="str">
        <f>VLOOKUP($A1470,referencia!$A$2:$Z$640,8,0)</f>
        <v>Neuquén</v>
      </c>
      <c r="D1470" s="9" t="str">
        <f>VLOOKUP($A1470,referencia!$A$2:$Z$640,19,0)</f>
        <v>no</v>
      </c>
      <c r="E1470" s="9" t="str">
        <f>VLOOKUP($A1470,referencia!$A$2:$Z$640,9,0)</f>
        <v>Omar Gutiérrez</v>
      </c>
      <c r="F1470" s="9" t="str">
        <f>VLOOKUP($A1470,referencia!$A$2:$Z$640,12,0)</f>
        <v>Movimiento Popular Neuquino</v>
      </c>
      <c r="G1470" s="9" t="str">
        <f>VLOOKUP($A1470,referencia!$A$2:$Z$640,11,0)</f>
        <v>Andrea Peve</v>
      </c>
      <c r="H1470" s="9" t="str">
        <f>VLOOKUP($A1470,referencia!$A$2:$Z$640,21,0)</f>
        <v>F</v>
      </c>
      <c r="I1470" s="9">
        <f>VLOOKUP($A1470,referencia!$A$2:$Z$640,22,0)</f>
        <v>1</v>
      </c>
      <c r="J1470" s="9" t="str">
        <f>VLOOKUP($A1470,referencia!$A$2:$Z$640,23,0)</f>
        <v>Ministerio de Salud</v>
      </c>
      <c r="K1470" s="9">
        <f>VLOOKUP($A1470,referencia!$A$2:$Z$640,24,0)</f>
        <v>0</v>
      </c>
    </row>
    <row r="1471" spans="1:11" ht="15.75" customHeight="1">
      <c r="A1471" t="s">
        <v>1304</v>
      </c>
      <c r="B1471" s="9">
        <f>VLOOKUP($A1471,referencia!$A$2:$Z$640,7,0)</f>
        <v>15</v>
      </c>
      <c r="C1471" s="9" t="str">
        <f>VLOOKUP($A1471,referencia!$A$2:$Z$640,8,0)</f>
        <v>Neuquén</v>
      </c>
      <c r="D1471" s="9" t="str">
        <f>VLOOKUP($A1471,referencia!$A$2:$Z$640,19,0)</f>
        <v>no</v>
      </c>
      <c r="E1471" s="9" t="str">
        <f>VLOOKUP($A1471,referencia!$A$2:$Z$640,9,0)</f>
        <v>Omar Gutiérrez</v>
      </c>
      <c r="F1471" s="9" t="str">
        <f>VLOOKUP($A1471,referencia!$A$2:$Z$640,12,0)</f>
        <v>Movimiento Popular Neuquino</v>
      </c>
      <c r="G1471" s="9" t="str">
        <f>VLOOKUP($A1471,referencia!$A$2:$Z$640,11,0)</f>
        <v>Sofía Sanucc</v>
      </c>
      <c r="H1471" s="9" t="str">
        <f>VLOOKUP($A1471,referencia!$A$2:$Z$640,21,0)</f>
        <v>F</v>
      </c>
      <c r="I1471" s="9">
        <f>VLOOKUP($A1471,referencia!$A$2:$Z$640,22,0)</f>
        <v>1</v>
      </c>
      <c r="J1471" s="9" t="str">
        <f>VLOOKUP($A1471,referencia!$A$2:$Z$640,23,0)</f>
        <v>Ministerio de Niñez, Adolescencia y Juventud</v>
      </c>
      <c r="K1471" s="9">
        <f>VLOOKUP($A1471,referencia!$A$2:$Z$640,24,0)</f>
        <v>0</v>
      </c>
    </row>
    <row r="1472" spans="1:11" ht="15.75" customHeight="1">
      <c r="A1472" t="s">
        <v>1302</v>
      </c>
      <c r="B1472" s="9">
        <f>VLOOKUP($A1472,referencia!$A$2:$Z$640,7,0)</f>
        <v>15</v>
      </c>
      <c r="C1472" s="9" t="str">
        <f>VLOOKUP($A1472,referencia!$A$2:$Z$640,8,0)</f>
        <v>Neuquén</v>
      </c>
      <c r="D1472" s="9" t="str">
        <f>VLOOKUP($A1472,referencia!$A$2:$Z$640,19,0)</f>
        <v>no</v>
      </c>
      <c r="E1472" s="9" t="str">
        <f>VLOOKUP($A1472,referencia!$A$2:$Z$640,9,0)</f>
        <v>Omar Gutiérrez</v>
      </c>
      <c r="F1472" s="9" t="str">
        <f>VLOOKUP($A1472,referencia!$A$2:$Z$640,12,0)</f>
        <v>Movimiento Popular Neuquino</v>
      </c>
      <c r="G1472" s="9" t="str">
        <f>VLOOKUP($A1472,referencia!$A$2:$Z$640,11,0)</f>
        <v>Vanina Merlo</v>
      </c>
      <c r="H1472" s="9" t="str">
        <f>VLOOKUP($A1472,referencia!$A$2:$Z$640,21,0)</f>
        <v>F</v>
      </c>
      <c r="I1472" s="9">
        <f>VLOOKUP($A1472,referencia!$A$2:$Z$640,22,0)</f>
        <v>1</v>
      </c>
      <c r="J1472" s="9" t="str">
        <f>VLOOKUP($A1472,referencia!$A$2:$Z$640,23,0)</f>
        <v>Ministerio de Ciudadanía</v>
      </c>
      <c r="K1472" s="9">
        <f>VLOOKUP($A1472,referencia!$A$2:$Z$640,24,0)</f>
        <v>1</v>
      </c>
    </row>
    <row r="1473" spans="1:11" ht="15.75" customHeight="1">
      <c r="A1473" t="s">
        <v>1305</v>
      </c>
      <c r="B1473" s="9">
        <f>VLOOKUP($A1473,referencia!$A$2:$Z$640,7,0)</f>
        <v>15</v>
      </c>
      <c r="C1473" s="9" t="str">
        <f>VLOOKUP($A1473,referencia!$A$2:$Z$640,8,0)</f>
        <v>Neuquén</v>
      </c>
      <c r="D1473" s="9" t="str">
        <f>VLOOKUP($A1473,referencia!$A$2:$Z$640,19,0)</f>
        <v>no</v>
      </c>
      <c r="E1473" s="9" t="str">
        <f>VLOOKUP($A1473,referencia!$A$2:$Z$640,9,0)</f>
        <v>Omar Gutiérrez</v>
      </c>
      <c r="F1473" s="9" t="str">
        <f>VLOOKUP($A1473,referencia!$A$2:$Z$640,12,0)</f>
        <v>Movimiento Popular Neuquino</v>
      </c>
      <c r="G1473" s="9" t="str">
        <f>VLOOKUP($A1473,referencia!$A$2:$Z$640,11,0)</f>
        <v>Marcelo Colonna</v>
      </c>
      <c r="H1473" s="9" t="str">
        <f>VLOOKUP($A1473,referencia!$A$2:$Z$640,21,0)</f>
        <v>M</v>
      </c>
      <c r="I1473" s="9">
        <f>VLOOKUP($A1473,referencia!$A$2:$Z$640,22,0)</f>
        <v>0</v>
      </c>
      <c r="J1473" s="9" t="str">
        <f>VLOOKUP($A1473,referencia!$A$2:$Z$640,23,0)</f>
        <v>Ministerio de Cultura</v>
      </c>
      <c r="K1473" s="9">
        <f>VLOOKUP($A1473,referencia!$A$2:$Z$640,24,0)</f>
        <v>0</v>
      </c>
    </row>
    <row r="1474" spans="1:11" ht="15.75" customHeight="1">
      <c r="A1474" t="s">
        <v>1306</v>
      </c>
      <c r="B1474" s="9">
        <f>VLOOKUP($A1474,referencia!$A$2:$Z$640,7,0)</f>
        <v>15</v>
      </c>
      <c r="C1474" s="9" t="str">
        <f>VLOOKUP($A1474,referencia!$A$2:$Z$640,8,0)</f>
        <v>Neuquén</v>
      </c>
      <c r="D1474" s="9" t="str">
        <f>VLOOKUP($A1474,referencia!$A$2:$Z$640,19,0)</f>
        <v>no</v>
      </c>
      <c r="E1474" s="9" t="str">
        <f>VLOOKUP($A1474,referencia!$A$2:$Z$640,9,0)</f>
        <v>Omar Gutiérrez</v>
      </c>
      <c r="F1474" s="9" t="str">
        <f>VLOOKUP($A1474,referencia!$A$2:$Z$640,12,0)</f>
        <v>Movimiento Popular Neuquino</v>
      </c>
      <c r="G1474" s="9" t="str">
        <f>VLOOKUP($A1474,referencia!$A$2:$Z$640,11,0)</f>
        <v>Luis Sánchez</v>
      </c>
      <c r="H1474" s="9" t="str">
        <f>VLOOKUP($A1474,referencia!$A$2:$Z$640,21,0)</f>
        <v>M</v>
      </c>
      <c r="I1474" s="9">
        <f>VLOOKUP($A1474,referencia!$A$2:$Z$640,22,0)</f>
        <v>0</v>
      </c>
      <c r="J1474" s="9" t="str">
        <f>VLOOKUP($A1474,referencia!$A$2:$Z$640,23,0)</f>
        <v>Ministerio de Deporte</v>
      </c>
      <c r="K1474" s="9">
        <f>VLOOKUP($A1474,referencia!$A$2:$Z$640,24,0)</f>
        <v>0</v>
      </c>
    </row>
    <row r="1475" spans="1:11" ht="15.75" customHeight="1">
      <c r="A1475" t="s">
        <v>2848</v>
      </c>
      <c r="B1475" s="9">
        <f>VLOOKUP($A1475,referencia!$A$2:$Z$640,7,0)</f>
        <v>15</v>
      </c>
      <c r="C1475" s="9" t="str">
        <f>VLOOKUP($A1475,referencia!$A$2:$Z$640,8,0)</f>
        <v>Neuquén</v>
      </c>
      <c r="D1475" s="9">
        <f>VLOOKUP($A1475,referencia!$A$2:$Z$640,19,0)</f>
        <v>2020</v>
      </c>
      <c r="E1475" s="9" t="str">
        <f>VLOOKUP($A1475,referencia!$A$2:$Z$640,9,0)</f>
        <v>Omar Gutiérrez</v>
      </c>
      <c r="F1475" s="9" t="str">
        <f>VLOOKUP($A1475,referencia!$A$2:$Z$640,12,0)</f>
        <v>Movimiento Popular Neuquino</v>
      </c>
      <c r="G1475" s="9" t="str">
        <f>VLOOKUP($A1475,referencia!$A$2:$Z$640,11,0)</f>
        <v>Sebastián González</v>
      </c>
      <c r="H1475" s="9" t="str">
        <f>VLOOKUP($A1475,referencia!$A$2:$Z$640,21,0)</f>
        <v>M</v>
      </c>
      <c r="I1475" s="9">
        <f>VLOOKUP($A1475,referencia!$A$2:$Z$640,22,0)</f>
        <v>0</v>
      </c>
      <c r="J1475" s="9" t="str">
        <f>VLOOKUP($A1475,referencia!$A$2:$Z$640,23,0)</f>
        <v>Jefatura de Gabinete</v>
      </c>
      <c r="K1475" s="9">
        <f>VLOOKUP($A1475,referencia!$A$2:$Z$640,24,0)</f>
        <v>0</v>
      </c>
    </row>
    <row r="1476" spans="1:11" ht="15.75" customHeight="1">
      <c r="A1476" t="s">
        <v>2849</v>
      </c>
      <c r="B1476" s="9">
        <f>VLOOKUP($A1476,referencia!$A$2:$Z$640,7,0)</f>
        <v>15</v>
      </c>
      <c r="C1476" s="9" t="str">
        <f>VLOOKUP($A1476,referencia!$A$2:$Z$640,8,0)</f>
        <v>Neuquén</v>
      </c>
      <c r="D1476" s="9">
        <f>VLOOKUP($A1476,referencia!$A$2:$Z$640,19,0)</f>
        <v>2020</v>
      </c>
      <c r="E1476" s="9" t="str">
        <f>VLOOKUP($A1476,referencia!$A$2:$Z$640,9,0)</f>
        <v>Omar Gutiérrez</v>
      </c>
      <c r="F1476" s="9" t="str">
        <f>VLOOKUP($A1476,referencia!$A$2:$Z$640,12,0)</f>
        <v>Movimiento Popular Neuquino</v>
      </c>
      <c r="G1476" s="9" t="str">
        <f>VLOOKUP($A1476,referencia!$A$2:$Z$640,11,0)</f>
        <v>Adriana Figueroa</v>
      </c>
      <c r="H1476" s="9" t="str">
        <f>VLOOKUP($A1476,referencia!$A$2:$Z$640,21,0)</f>
        <v>F</v>
      </c>
      <c r="I1476" s="9">
        <f>VLOOKUP($A1476,referencia!$A$2:$Z$640,22,0)</f>
        <v>1</v>
      </c>
      <c r="J1476" s="9" t="str">
        <f>VLOOKUP($A1476,referencia!$A$2:$Z$640,23,0)</f>
        <v>Ministerio de de Desarrollo Social y Trabajo</v>
      </c>
      <c r="K1476" s="9">
        <f>VLOOKUP($A1476,referencia!$A$2:$Z$640,24,0)</f>
        <v>0</v>
      </c>
    </row>
    <row r="1477" spans="1:11" ht="15.75" customHeight="1">
      <c r="A1477" t="s">
        <v>2850</v>
      </c>
      <c r="B1477" s="9">
        <f>VLOOKUP($A1477,referencia!$A$2:$Z$640,7,0)</f>
        <v>15</v>
      </c>
      <c r="C1477" s="9" t="str">
        <f>VLOOKUP($A1477,referencia!$A$2:$Z$640,8,0)</f>
        <v>Neuquén</v>
      </c>
      <c r="D1477" s="9">
        <f>VLOOKUP($A1477,referencia!$A$2:$Z$640,19,0)</f>
        <v>2020</v>
      </c>
      <c r="E1477" s="9" t="str">
        <f>VLOOKUP($A1477,referencia!$A$2:$Z$640,9,0)</f>
        <v>Omar Gutiérrez</v>
      </c>
      <c r="F1477" s="9" t="str">
        <f>VLOOKUP($A1477,referencia!$A$2:$Z$640,12,0)</f>
        <v>Movimiento Popular Neuquino</v>
      </c>
      <c r="G1477" s="9" t="str">
        <f>VLOOKUP($A1477,referencia!$A$2:$Z$640,11,0)</f>
        <v>Guillermo Pons</v>
      </c>
      <c r="H1477" s="9" t="str">
        <f>VLOOKUP($A1477,referencia!$A$2:$Z$640,21,0)</f>
        <v>M</v>
      </c>
      <c r="I1477" s="9">
        <f>VLOOKUP($A1477,referencia!$A$2:$Z$640,22,0)</f>
        <v>0</v>
      </c>
      <c r="J1477" s="9" t="str">
        <f>VLOOKUP($A1477,referencia!$A$2:$Z$640,23,0)</f>
        <v>Ministerio de de Economía e Infraestructura</v>
      </c>
      <c r="K1477" s="9">
        <f>VLOOKUP($A1477,referencia!$A$2:$Z$640,24,0)</f>
        <v>0</v>
      </c>
    </row>
    <row r="1478" spans="1:11" ht="15.75" customHeight="1">
      <c r="A1478" t="s">
        <v>2851</v>
      </c>
      <c r="B1478" s="9">
        <f>VLOOKUP($A1478,referencia!$A$2:$Z$640,7,0)</f>
        <v>15</v>
      </c>
      <c r="C1478" s="9" t="str">
        <f>VLOOKUP($A1478,referencia!$A$2:$Z$640,8,0)</f>
        <v>Neuquén</v>
      </c>
      <c r="D1478" s="9">
        <f>VLOOKUP($A1478,referencia!$A$2:$Z$640,19,0)</f>
        <v>2020</v>
      </c>
      <c r="E1478" s="9" t="str">
        <f>VLOOKUP($A1478,referencia!$A$2:$Z$640,9,0)</f>
        <v>Omar Gutiérrez</v>
      </c>
      <c r="F1478" s="9" t="str">
        <f>VLOOKUP($A1478,referencia!$A$2:$Z$640,12,0)</f>
        <v>Movimiento Popular Neuquino</v>
      </c>
      <c r="G1478" s="9" t="str">
        <f>VLOOKUP($A1478,referencia!$A$2:$Z$640,11,0)</f>
        <v>Marisa Focarazzo</v>
      </c>
      <c r="H1478" s="9" t="str">
        <f>VLOOKUP($A1478,referencia!$A$2:$Z$640,21,0)</f>
        <v>F</v>
      </c>
      <c r="I1478" s="9">
        <f>VLOOKUP($A1478,referencia!$A$2:$Z$640,22,0)</f>
        <v>1</v>
      </c>
      <c r="J1478" s="9" t="str">
        <f>VLOOKUP($A1478,referencia!$A$2:$Z$640,23,0)</f>
        <v>Ministerio de Turismo</v>
      </c>
      <c r="K1478" s="9">
        <f>VLOOKUP($A1478,referencia!$A$2:$Z$640,24,0)</f>
        <v>0</v>
      </c>
    </row>
    <row r="1479" spans="1:11" ht="15.75" customHeight="1">
      <c r="A1479" t="s">
        <v>2852</v>
      </c>
      <c r="B1479" s="9">
        <f>VLOOKUP($A1479,referencia!$A$2:$Z$640,7,0)</f>
        <v>15</v>
      </c>
      <c r="C1479" s="9" t="str">
        <f>VLOOKUP($A1479,referencia!$A$2:$Z$640,8,0)</f>
        <v>Neuquén</v>
      </c>
      <c r="D1479" s="9">
        <f>VLOOKUP($A1479,referencia!$A$2:$Z$640,19,0)</f>
        <v>2020</v>
      </c>
      <c r="E1479" s="9" t="str">
        <f>VLOOKUP($A1479,referencia!$A$2:$Z$640,9,0)</f>
        <v>Omar Gutiérrez</v>
      </c>
      <c r="F1479" s="9" t="str">
        <f>VLOOKUP($A1479,referencia!$A$2:$Z$640,12,0)</f>
        <v>Movimiento Popular Neuquino</v>
      </c>
      <c r="G1479" s="9" t="str">
        <f>VLOOKUP($A1479,referencia!$A$2:$Z$640,11,0)</f>
        <v>Ricardo Corradi Diez</v>
      </c>
      <c r="H1479" s="9" t="str">
        <f>VLOOKUP($A1479,referencia!$A$2:$Z$640,21,0)</f>
        <v>M</v>
      </c>
      <c r="I1479" s="9">
        <f>VLOOKUP($A1479,referencia!$A$2:$Z$640,22,0)</f>
        <v>0</v>
      </c>
      <c r="J1479" s="9" t="str">
        <f>VLOOKUP($A1479,referencia!$A$2:$Z$640,23,0)</f>
        <v>Ministerio de Ciudadanía</v>
      </c>
      <c r="K1479" s="9">
        <f>VLOOKUP($A1479,referencia!$A$2:$Z$640,24,0)</f>
        <v>0</v>
      </c>
    </row>
    <row r="1480" spans="1:11" ht="15.75" customHeight="1">
      <c r="A1480" t="s">
        <v>2853</v>
      </c>
      <c r="B1480" s="9">
        <f>VLOOKUP($A1480,referencia!$A$2:$Z$640,7,0)</f>
        <v>15</v>
      </c>
      <c r="C1480" s="9" t="str">
        <f>VLOOKUP($A1480,referencia!$A$2:$Z$640,8,0)</f>
        <v>Neuquén</v>
      </c>
      <c r="D1480" s="9">
        <f>VLOOKUP($A1480,referencia!$A$2:$Z$640,19,0)</f>
        <v>2020</v>
      </c>
      <c r="E1480" s="9" t="str">
        <f>VLOOKUP($A1480,referencia!$A$2:$Z$640,9,0)</f>
        <v>Omar Gutiérrez</v>
      </c>
      <c r="F1480" s="9" t="str">
        <f>VLOOKUP($A1480,referencia!$A$2:$Z$640,12,0)</f>
        <v>Movimiento Popular Neuquino</v>
      </c>
      <c r="G1480" s="9" t="str">
        <f>VLOOKUP($A1480,referencia!$A$2:$Z$640,11,0)</f>
        <v>Marcelo Colonna</v>
      </c>
      <c r="H1480" s="9" t="str">
        <f>VLOOKUP($A1480,referencia!$A$2:$Z$640,21,0)</f>
        <v>M</v>
      </c>
      <c r="I1480" s="9">
        <f>VLOOKUP($A1480,referencia!$A$2:$Z$640,22,0)</f>
        <v>0</v>
      </c>
      <c r="J1480" s="9" t="str">
        <f>VLOOKUP($A1480,referencia!$A$2:$Z$640,23,0)</f>
        <v>Ministerio de las Culturas</v>
      </c>
      <c r="K1480" s="9">
        <f>VLOOKUP($A1480,referencia!$A$2:$Z$640,24,0)</f>
        <v>0</v>
      </c>
    </row>
    <row r="1481" spans="1:11" ht="15.75" customHeight="1">
      <c r="A1481" t="s">
        <v>2854</v>
      </c>
      <c r="B1481" s="9">
        <f>VLOOKUP($A1481,referencia!$A$2:$Z$640,7,0)</f>
        <v>15</v>
      </c>
      <c r="C1481" s="9" t="str">
        <f>VLOOKUP($A1481,referencia!$A$2:$Z$640,8,0)</f>
        <v>Neuquén</v>
      </c>
      <c r="D1481" s="9">
        <f>VLOOKUP($A1481,referencia!$A$2:$Z$640,19,0)</f>
        <v>2020</v>
      </c>
      <c r="E1481" s="9" t="str">
        <f>VLOOKUP($A1481,referencia!$A$2:$Z$640,9,0)</f>
        <v>Omar Gutiérrez</v>
      </c>
      <c r="F1481" s="9" t="str">
        <f>VLOOKUP($A1481,referencia!$A$2:$Z$640,12,0)</f>
        <v>Movimiento Popular Neuquino</v>
      </c>
      <c r="G1481" s="9" t="str">
        <f>VLOOKUP($A1481,referencia!$A$2:$Z$640,11,0)</f>
        <v>Luis Sánchez Mercado</v>
      </c>
      <c r="H1481" s="9" t="str">
        <f>VLOOKUP($A1481,referencia!$A$2:$Z$640,21,0)</f>
        <v>M</v>
      </c>
      <c r="I1481" s="9">
        <f>VLOOKUP($A1481,referencia!$A$2:$Z$640,22,0)</f>
        <v>0</v>
      </c>
      <c r="J1481" s="9" t="str">
        <f>VLOOKUP($A1481,referencia!$A$2:$Z$640,23,0)</f>
        <v>Ministerio de Deportes</v>
      </c>
      <c r="K1481" s="9">
        <f>VLOOKUP($A1481,referencia!$A$2:$Z$640,24,0)</f>
        <v>0</v>
      </c>
    </row>
    <row r="1482" spans="1:11" ht="15.75" customHeight="1">
      <c r="A1482" t="s">
        <v>2855</v>
      </c>
      <c r="B1482" s="9">
        <f>VLOOKUP($A1482,referencia!$A$2:$Z$640,7,0)</f>
        <v>15</v>
      </c>
      <c r="C1482" s="9" t="str">
        <f>VLOOKUP($A1482,referencia!$A$2:$Z$640,8,0)</f>
        <v>Neuquén</v>
      </c>
      <c r="D1482" s="9">
        <f>VLOOKUP($A1482,referencia!$A$2:$Z$640,19,0)</f>
        <v>2020</v>
      </c>
      <c r="E1482" s="9" t="str">
        <f>VLOOKUP($A1482,referencia!$A$2:$Z$640,9,0)</f>
        <v>Omar Gutiérrez</v>
      </c>
      <c r="F1482" s="9" t="str">
        <f>VLOOKUP($A1482,referencia!$A$2:$Z$640,12,0)</f>
        <v>Movimiento Popular Neuquino</v>
      </c>
      <c r="G1482" s="9" t="str">
        <f>VLOOKUP($A1482,referencia!$A$2:$Z$640,11,0)</f>
        <v>Facundo López Raggi</v>
      </c>
      <c r="H1482" s="9" t="str">
        <f>VLOOKUP($A1482,referencia!$A$2:$Z$640,21,0)</f>
        <v>M</v>
      </c>
      <c r="I1482" s="9">
        <f>VLOOKUP($A1482,referencia!$A$2:$Z$640,22,0)</f>
        <v>0</v>
      </c>
      <c r="J1482" s="9" t="str">
        <f>VLOOKUP($A1482,referencia!$A$2:$Z$640,23,0)</f>
        <v>Ministerio de Producción e Industria</v>
      </c>
      <c r="K1482" s="9">
        <f>VLOOKUP($A1482,referencia!$A$2:$Z$640,24,0)</f>
        <v>0</v>
      </c>
    </row>
    <row r="1483" spans="1:11" ht="15.75" customHeight="1">
      <c r="A1483" t="s">
        <v>2856</v>
      </c>
      <c r="B1483" s="9">
        <f>VLOOKUP($A1483,referencia!$A$2:$Z$640,7,0)</f>
        <v>15</v>
      </c>
      <c r="C1483" s="9" t="str">
        <f>VLOOKUP($A1483,referencia!$A$2:$Z$640,8,0)</f>
        <v>Neuquén</v>
      </c>
      <c r="D1483" s="9">
        <f>VLOOKUP($A1483,referencia!$A$2:$Z$640,19,0)</f>
        <v>2020</v>
      </c>
      <c r="E1483" s="9" t="str">
        <f>VLOOKUP($A1483,referencia!$A$2:$Z$640,9,0)</f>
        <v>Omar Gutiérrez</v>
      </c>
      <c r="F1483" s="9" t="str">
        <f>VLOOKUP($A1483,referencia!$A$2:$Z$640,12,0)</f>
        <v>Movimiento Popular Neuquino</v>
      </c>
      <c r="G1483" s="9" t="str">
        <f>VLOOKUP($A1483,referencia!$A$2:$Z$640,11,0)</f>
        <v>Andrea Peve</v>
      </c>
      <c r="H1483" s="9" t="str">
        <f>VLOOKUP($A1483,referencia!$A$2:$Z$640,21,0)</f>
        <v>F</v>
      </c>
      <c r="I1483" s="9">
        <f>VLOOKUP($A1483,referencia!$A$2:$Z$640,22,0)</f>
        <v>1</v>
      </c>
      <c r="J1483" s="9" t="str">
        <f>VLOOKUP($A1483,referencia!$A$2:$Z$640,23,0)</f>
        <v>Ministerio de Salud</v>
      </c>
      <c r="K1483" s="9">
        <f>VLOOKUP($A1483,referencia!$A$2:$Z$640,24,0)</f>
        <v>0</v>
      </c>
    </row>
    <row r="1484" spans="1:11" ht="15.75" customHeight="1">
      <c r="A1484" t="s">
        <v>2857</v>
      </c>
      <c r="B1484" s="9">
        <f>VLOOKUP($A1484,referencia!$A$2:$Z$640,7,0)</f>
        <v>15</v>
      </c>
      <c r="C1484" s="9" t="str">
        <f>VLOOKUP($A1484,referencia!$A$2:$Z$640,8,0)</f>
        <v>Neuquén</v>
      </c>
      <c r="D1484" s="9">
        <f>VLOOKUP($A1484,referencia!$A$2:$Z$640,19,0)</f>
        <v>2020</v>
      </c>
      <c r="E1484" s="9" t="str">
        <f>VLOOKUP($A1484,referencia!$A$2:$Z$640,9,0)</f>
        <v>Omar Gutiérrez</v>
      </c>
      <c r="F1484" s="9" t="str">
        <f>VLOOKUP($A1484,referencia!$A$2:$Z$640,12,0)</f>
        <v>Movimiento Popular Neuquino</v>
      </c>
      <c r="G1484" s="9" t="str">
        <f>VLOOKUP($A1484,referencia!$A$2:$Z$640,11,0)</f>
        <v>Cristina Adriana Storioni</v>
      </c>
      <c r="H1484" s="9" t="str">
        <f>VLOOKUP($A1484,referencia!$A$2:$Z$640,21,0)</f>
        <v>F</v>
      </c>
      <c r="I1484" s="9">
        <f>VLOOKUP($A1484,referencia!$A$2:$Z$640,22,0)</f>
        <v>1</v>
      </c>
      <c r="J1484" s="9" t="str">
        <f>VLOOKUP($A1484,referencia!$A$2:$Z$640,23,0)</f>
        <v>Ministerio de Educación</v>
      </c>
      <c r="K1484" s="9">
        <f>VLOOKUP($A1484,referencia!$A$2:$Z$640,24,0)</f>
        <v>0</v>
      </c>
    </row>
    <row r="1485" spans="1:11" ht="15.75" customHeight="1">
      <c r="A1485" t="s">
        <v>2858</v>
      </c>
      <c r="B1485" s="9">
        <f>VLOOKUP($A1485,referencia!$A$2:$Z$640,7,0)</f>
        <v>15</v>
      </c>
      <c r="C1485" s="9" t="str">
        <f>VLOOKUP($A1485,referencia!$A$2:$Z$640,8,0)</f>
        <v>Neuquén</v>
      </c>
      <c r="D1485" s="9">
        <f>VLOOKUP($A1485,referencia!$A$2:$Z$640,19,0)</f>
        <v>2020</v>
      </c>
      <c r="E1485" s="9" t="str">
        <f>VLOOKUP($A1485,referencia!$A$2:$Z$640,9,0)</f>
        <v>Omar Gutiérrez</v>
      </c>
      <c r="F1485" s="9" t="str">
        <f>VLOOKUP($A1485,referencia!$A$2:$Z$640,12,0)</f>
        <v>Movimiento Popular Neuquino</v>
      </c>
      <c r="G1485" s="9" t="str">
        <f>VLOOKUP($A1485,referencia!$A$2:$Z$640,11,0)</f>
        <v>Alejandro Monteiro</v>
      </c>
      <c r="H1485" s="9" t="str">
        <f>VLOOKUP($A1485,referencia!$A$2:$Z$640,21,0)</f>
        <v>M</v>
      </c>
      <c r="I1485" s="9">
        <f>VLOOKUP($A1485,referencia!$A$2:$Z$640,22,0)</f>
        <v>0</v>
      </c>
      <c r="J1485" s="9" t="str">
        <f>VLOOKUP($A1485,referencia!$A$2:$Z$640,23,0)</f>
        <v>Ministerio de Energía y Recursos Naturales</v>
      </c>
      <c r="K1485" s="9">
        <f>VLOOKUP($A1485,referencia!$A$2:$Z$640,24,0)</f>
        <v>0</v>
      </c>
    </row>
    <row r="1486" spans="1:11" ht="15.75" customHeight="1">
      <c r="A1486" t="s">
        <v>2859</v>
      </c>
      <c r="B1486" s="9">
        <f>VLOOKUP($A1486,referencia!$A$2:$Z$640,7,0)</f>
        <v>15</v>
      </c>
      <c r="C1486" s="9" t="str">
        <f>VLOOKUP($A1486,referencia!$A$2:$Z$640,8,0)</f>
        <v>Neuquén</v>
      </c>
      <c r="D1486" s="9">
        <f>VLOOKUP($A1486,referencia!$A$2:$Z$640,19,0)</f>
        <v>2020</v>
      </c>
      <c r="E1486" s="9" t="str">
        <f>VLOOKUP($A1486,referencia!$A$2:$Z$640,9,0)</f>
        <v>Omar Gutiérrez</v>
      </c>
      <c r="F1486" s="9" t="str">
        <f>VLOOKUP($A1486,referencia!$A$2:$Z$640,12,0)</f>
        <v>Movimiento Popular Neuquino</v>
      </c>
      <c r="G1486" s="9" t="str">
        <f>VLOOKUP($A1486,referencia!$A$2:$Z$640,11,0)</f>
        <v>Vanina Merlo</v>
      </c>
      <c r="H1486" s="9" t="str">
        <f>VLOOKUP($A1486,referencia!$A$2:$Z$640,21,0)</f>
        <v>F</v>
      </c>
      <c r="I1486" s="9">
        <f>VLOOKUP($A1486,referencia!$A$2:$Z$640,22,0)</f>
        <v>1</v>
      </c>
      <c r="J1486" s="9" t="str">
        <f>VLOOKUP($A1486,referencia!$A$2:$Z$640,23,0)</f>
        <v>Ministerio de Gobierno y Seguridad</v>
      </c>
      <c r="K1486" s="9">
        <f>VLOOKUP($A1486,referencia!$A$2:$Z$640,24,0)</f>
        <v>0</v>
      </c>
    </row>
    <row r="1487" spans="1:11" ht="15.75" customHeight="1">
      <c r="A1487" t="s">
        <v>2860</v>
      </c>
      <c r="B1487" s="9">
        <f>VLOOKUP($A1487,referencia!$A$2:$Z$640,7,0)</f>
        <v>15</v>
      </c>
      <c r="C1487" s="9" t="str">
        <f>VLOOKUP($A1487,referencia!$A$2:$Z$640,8,0)</f>
        <v>Neuquén</v>
      </c>
      <c r="D1487" s="9">
        <f>VLOOKUP($A1487,referencia!$A$2:$Z$640,19,0)</f>
        <v>2020</v>
      </c>
      <c r="E1487" s="9" t="str">
        <f>VLOOKUP($A1487,referencia!$A$2:$Z$640,9,0)</f>
        <v>Omar Gutiérrez</v>
      </c>
      <c r="F1487" s="9" t="str">
        <f>VLOOKUP($A1487,referencia!$A$2:$Z$640,12,0)</f>
        <v>Movimiento Popular Neuquino</v>
      </c>
      <c r="G1487" s="9" t="str">
        <f>VLOOKUP($A1487,referencia!$A$2:$Z$640,11,0)</f>
        <v>Sofía Sanucci Giménez</v>
      </c>
      <c r="H1487" s="9" t="str">
        <f>VLOOKUP($A1487,referencia!$A$2:$Z$640,21,0)</f>
        <v>F</v>
      </c>
      <c r="I1487" s="9">
        <f>VLOOKUP($A1487,referencia!$A$2:$Z$640,22,0)</f>
        <v>1</v>
      </c>
      <c r="J1487" s="9" t="str">
        <f>VLOOKUP($A1487,referencia!$A$2:$Z$640,23,0)</f>
        <v>Ministerio de Niñez, Adolescencia y Juventud</v>
      </c>
      <c r="K1487" s="9">
        <f>VLOOKUP($A1487,referencia!$A$2:$Z$640,24,0)</f>
        <v>0</v>
      </c>
    </row>
    <row r="1488" spans="1:11" ht="15.75" customHeight="1">
      <c r="A1488" t="s">
        <v>1319</v>
      </c>
      <c r="B1488" s="9">
        <f>VLOOKUP($A1488,referencia!$F$2:$Z$640,2,0)</f>
        <v>16</v>
      </c>
      <c r="C1488" s="9" t="str">
        <f>VLOOKUP($A1488,referencia!$F$2:$Z$640,3,0)</f>
        <v>Río Negro</v>
      </c>
      <c r="D1488" s="9">
        <f>VLOOKUP($A1488,referencia!$F$2:$Z$640,9,0)</f>
        <v>2015</v>
      </c>
      <c r="E1488" s="9" t="str">
        <f>VLOOKUP($A1488,referencia!$F$2:$Z$640,4,0)</f>
        <v>Alberto Weretilneck</v>
      </c>
      <c r="F1488" s="9" t="str">
        <f>VLOOKUP($A1488,referencia!$F$2:$Z$640,7,0)</f>
        <v>Juntos Somos Río Negro</v>
      </c>
      <c r="G1488" s="9" t="str">
        <f>VLOOKUP($A1488,referencia!$F$2:$Z$640,6,0)</f>
        <v>Carlos Valeri</v>
      </c>
      <c r="H1488" s="9" t="str">
        <f>VLOOKUP($A1488,referencia!$F$2:$Z$640,16,0)</f>
        <v>M</v>
      </c>
      <c r="I1488" s="9">
        <f>VLOOKUP($A1488,referencia!$F$2:$Z$640,17,0)</f>
        <v>0</v>
      </c>
      <c r="J1488" s="9" t="str">
        <f>VLOOKUP($A1488,referencia!$F$2:$Z$640,18,0)</f>
        <v>Ministerio de Obras y Servicios Públicos</v>
      </c>
      <c r="K1488" s="9">
        <f>VLOOKUP($A1488,referencia!$F$2:$Z$640,19,0)</f>
        <v>0</v>
      </c>
    </row>
    <row r="1489" spans="1:11" ht="15.75" customHeight="1">
      <c r="A1489" t="s">
        <v>1321</v>
      </c>
      <c r="B1489" s="9">
        <f>VLOOKUP($A1489,referencia!$F$2:$Z$640,2,0)</f>
        <v>16</v>
      </c>
      <c r="C1489" s="9" t="str">
        <f>VLOOKUP($A1489,referencia!$F$2:$Z$640,3,0)</f>
        <v>Río Negro</v>
      </c>
      <c r="D1489" s="9">
        <f>VLOOKUP($A1489,referencia!$F$2:$Z$640,9,0)</f>
        <v>2015</v>
      </c>
      <c r="E1489" s="9" t="str">
        <f>VLOOKUP($A1489,referencia!$F$2:$Z$640,4,0)</f>
        <v>Alberto Weretilneck</v>
      </c>
      <c r="F1489" s="9" t="str">
        <f>VLOOKUP($A1489,referencia!$F$2:$Z$640,7,0)</f>
        <v>Juntos Somos Río Negro</v>
      </c>
      <c r="G1489" s="9" t="str">
        <f>VLOOKUP($A1489,referencia!$F$2:$Z$640,6,0)</f>
        <v>Fabián Galli</v>
      </c>
      <c r="H1489" s="9" t="str">
        <f>VLOOKUP($A1489,referencia!$F$2:$Z$640,16,0)</f>
        <v>M</v>
      </c>
      <c r="I1489" s="9">
        <f>VLOOKUP($A1489,referencia!$F$2:$Z$640,17,0)</f>
        <v>0</v>
      </c>
      <c r="J1489" s="9" t="str">
        <f>VLOOKUP($A1489,referencia!$F$2:$Z$640,18,0)</f>
        <v>Ministerio de Desarrollo Social</v>
      </c>
      <c r="K1489" s="9">
        <f>VLOOKUP($A1489,referencia!$F$2:$Z$640,19,0)</f>
        <v>1</v>
      </c>
    </row>
    <row r="1490" spans="1:11" ht="15.75" customHeight="1">
      <c r="A1490" t="s">
        <v>1322</v>
      </c>
      <c r="B1490" s="9">
        <f>VLOOKUP($A1490,referencia!$F$2:$Z$640,2,0)</f>
        <v>16</v>
      </c>
      <c r="C1490" s="9" t="str">
        <f>VLOOKUP($A1490,referencia!$F$2:$Z$640,3,0)</f>
        <v>Río Negro</v>
      </c>
      <c r="D1490" s="9">
        <f>VLOOKUP($A1490,referencia!$F$2:$Z$640,9,0)</f>
        <v>2015</v>
      </c>
      <c r="E1490" s="9" t="str">
        <f>VLOOKUP($A1490,referencia!$F$2:$Z$640,4,0)</f>
        <v>Alberto Weretilneck</v>
      </c>
      <c r="F1490" s="9" t="str">
        <f>VLOOKUP($A1490,referencia!$F$2:$Z$640,7,0)</f>
        <v>Juntos Somos Río Negro</v>
      </c>
      <c r="G1490" s="9" t="str">
        <f>VLOOKUP($A1490,referencia!$F$2:$Z$640,6,0)</f>
        <v>Fabián Zgaib</v>
      </c>
      <c r="H1490" s="9" t="str">
        <f>VLOOKUP($A1490,referencia!$F$2:$Z$640,16,0)</f>
        <v>M</v>
      </c>
      <c r="I1490" s="9">
        <f>VLOOKUP($A1490,referencia!$F$2:$Z$640,17,0)</f>
        <v>0</v>
      </c>
      <c r="J1490" s="9" t="str">
        <f>VLOOKUP($A1490,referencia!$F$2:$Z$640,18,0)</f>
        <v>Ministerio de Salud</v>
      </c>
      <c r="K1490" s="9">
        <f>VLOOKUP($A1490,referencia!$F$2:$Z$640,19,0)</f>
        <v>0</v>
      </c>
    </row>
    <row r="1491" spans="1:11" ht="15.75" customHeight="1">
      <c r="A1491" t="s">
        <v>1317</v>
      </c>
      <c r="B1491" s="9">
        <f>VLOOKUP($A1491,referencia!$F$2:$Z$640,2,0)</f>
        <v>16</v>
      </c>
      <c r="C1491" s="9" t="str">
        <f>VLOOKUP($A1491,referencia!$F$2:$Z$640,3,0)</f>
        <v>Río Negro</v>
      </c>
      <c r="D1491" s="9">
        <f>VLOOKUP($A1491,referencia!$F$2:$Z$640,9,0)</f>
        <v>2015</v>
      </c>
      <c r="E1491" s="9" t="str">
        <f>VLOOKUP($A1491,referencia!$F$2:$Z$640,4,0)</f>
        <v>Alberto Weretilneck</v>
      </c>
      <c r="F1491" s="9" t="str">
        <f>VLOOKUP($A1491,referencia!$F$2:$Z$640,7,0)</f>
        <v>Juntos Somos Río Negro</v>
      </c>
      <c r="G1491" s="9" t="str">
        <f>VLOOKUP($A1491,referencia!$F$2:$Z$640,6,0)</f>
        <v>Gastón Pérez Estevan</v>
      </c>
      <c r="H1491" s="9" t="str">
        <f>VLOOKUP($A1491,referencia!$F$2:$Z$640,16,0)</f>
        <v>M</v>
      </c>
      <c r="I1491" s="9">
        <f>VLOOKUP($A1491,referencia!$F$2:$Z$640,17,0)</f>
        <v>0</v>
      </c>
      <c r="J1491" s="9" t="str">
        <f>VLOOKUP($A1491,referencia!$F$2:$Z$640,18,0)</f>
        <v>Ministerio de Seguridad y Justicia</v>
      </c>
      <c r="K1491" s="9">
        <f>VLOOKUP($A1491,referencia!$F$2:$Z$640,19,0)</f>
        <v>1</v>
      </c>
    </row>
    <row r="1492" spans="1:11" ht="15.75" customHeight="1">
      <c r="A1492" t="s">
        <v>1318</v>
      </c>
      <c r="B1492" s="9">
        <f>VLOOKUP($A1492,referencia!$F$2:$Z$640,2,0)</f>
        <v>16</v>
      </c>
      <c r="C1492" s="9" t="str">
        <f>VLOOKUP($A1492,referencia!$F$2:$Z$640,3,0)</f>
        <v>Río Negro</v>
      </c>
      <c r="D1492" s="9">
        <f>VLOOKUP($A1492,referencia!$F$2:$Z$640,9,0)</f>
        <v>2015</v>
      </c>
      <c r="E1492" s="9" t="str">
        <f>VLOOKUP($A1492,referencia!$F$2:$Z$640,4,0)</f>
        <v>Alberto Weretilneck</v>
      </c>
      <c r="F1492" s="9" t="str">
        <f>VLOOKUP($A1492,referencia!$F$2:$Z$640,7,0)</f>
        <v>Juntos Somos Río Negro</v>
      </c>
      <c r="G1492" s="9" t="str">
        <f>VLOOKUP($A1492,referencia!$F$2:$Z$640,6,0)</f>
        <v>Isaías Kremer</v>
      </c>
      <c r="H1492" s="9" t="str">
        <f>VLOOKUP($A1492,referencia!$F$2:$Z$640,16,0)</f>
        <v>M</v>
      </c>
      <c r="I1492" s="9">
        <f>VLOOKUP($A1492,referencia!$F$2:$Z$640,17,0)</f>
        <v>0</v>
      </c>
      <c r="J1492" s="9" t="str">
        <f>VLOOKUP($A1492,referencia!$F$2:$Z$640,18,0)</f>
        <v>Ministerio de Economía</v>
      </c>
      <c r="K1492" s="9">
        <f>VLOOKUP($A1492,referencia!$F$2:$Z$640,19,0)</f>
        <v>1</v>
      </c>
    </row>
    <row r="1493" spans="1:11" ht="15.75" customHeight="1">
      <c r="A1493" t="s">
        <v>1316</v>
      </c>
      <c r="B1493" s="9">
        <f>VLOOKUP($A1493,referencia!$F$2:$Z$640,2,0)</f>
        <v>16</v>
      </c>
      <c r="C1493" s="9" t="str">
        <f>VLOOKUP($A1493,referencia!$F$2:$Z$640,3,0)</f>
        <v>Río Negro</v>
      </c>
      <c r="D1493" s="9">
        <f>VLOOKUP($A1493,referencia!$F$2:$Z$640,9,0)</f>
        <v>2015</v>
      </c>
      <c r="E1493" s="9" t="str">
        <f>VLOOKUP($A1493,referencia!$F$2:$Z$640,4,0)</f>
        <v>Alberto Weretilneck</v>
      </c>
      <c r="F1493" s="9" t="str">
        <f>VLOOKUP($A1493,referencia!$F$2:$Z$640,7,0)</f>
        <v>Juntos Somos Río Negro</v>
      </c>
      <c r="G1493" s="9" t="str">
        <f>VLOOKUP($A1493,referencia!$F$2:$Z$640,6,0)</f>
        <v>Luis Di Giácomo</v>
      </c>
      <c r="H1493" s="9" t="str">
        <f>VLOOKUP($A1493,referencia!$F$2:$Z$640,16,0)</f>
        <v>M</v>
      </c>
      <c r="I1493" s="9">
        <f>VLOOKUP($A1493,referencia!$F$2:$Z$640,17,0)</f>
        <v>0</v>
      </c>
      <c r="J1493" s="9" t="str">
        <f>VLOOKUP($A1493,referencia!$F$2:$Z$640,18,0)</f>
        <v>Ministerio de Gobierno</v>
      </c>
      <c r="K1493" s="9">
        <f>VLOOKUP($A1493,referencia!$F$2:$Z$640,19,0)</f>
        <v>1</v>
      </c>
    </row>
    <row r="1494" spans="1:11" ht="15.75" customHeight="1">
      <c r="A1494" t="s">
        <v>1323</v>
      </c>
      <c r="B1494" s="9">
        <f>VLOOKUP($A1494,referencia!$F$2:$Z$640,2,0)</f>
        <v>16</v>
      </c>
      <c r="C1494" s="9" t="str">
        <f>VLOOKUP($A1494,referencia!$F$2:$Z$640,3,0)</f>
        <v>Río Negro</v>
      </c>
      <c r="D1494" s="9">
        <f>VLOOKUP($A1494,referencia!$F$2:$Z$640,9,0)</f>
        <v>2015</v>
      </c>
      <c r="E1494" s="9" t="str">
        <f>VLOOKUP($A1494,referencia!$F$2:$Z$640,4,0)</f>
        <v>Alberto Weretilneck</v>
      </c>
      <c r="F1494" s="9" t="str">
        <f>VLOOKUP($A1494,referencia!$F$2:$Z$640,7,0)</f>
        <v>Juntos Somos Río Negro</v>
      </c>
      <c r="G1494" s="9" t="str">
        <f>VLOOKUP($A1494,referencia!$F$2:$Z$640,6,0)</f>
        <v>Marcelo Martín</v>
      </c>
      <c r="H1494" s="9" t="str">
        <f>VLOOKUP($A1494,referencia!$F$2:$Z$640,16,0)</f>
        <v>M</v>
      </c>
      <c r="I1494" s="9">
        <f>VLOOKUP($A1494,referencia!$F$2:$Z$640,17,0)</f>
        <v>0</v>
      </c>
      <c r="J1494" s="9" t="str">
        <f>VLOOKUP($A1494,referencia!$F$2:$Z$640,18,0)</f>
        <v>Ministerio de Agricultura, Ganadería y Pesca</v>
      </c>
      <c r="K1494" s="9">
        <f>VLOOKUP($A1494,referencia!$F$2:$Z$640,19,0)</f>
        <v>0</v>
      </c>
    </row>
    <row r="1495" spans="1:11" ht="15.75" customHeight="1">
      <c r="A1495" t="s">
        <v>1325</v>
      </c>
      <c r="B1495" s="9">
        <f>VLOOKUP($A1495,referencia!$F$2:$Z$640,2,0)</f>
        <v>16</v>
      </c>
      <c r="C1495" s="9" t="str">
        <f>VLOOKUP($A1495,referencia!$F$2:$Z$640,3,0)</f>
        <v>Río Negro</v>
      </c>
      <c r="D1495" s="9">
        <f>VLOOKUP($A1495,referencia!$F$2:$Z$640,9,0)</f>
        <v>2015</v>
      </c>
      <c r="E1495" s="9" t="str">
        <f>VLOOKUP($A1495,referencia!$F$2:$Z$640,4,0)</f>
        <v>Alberto Weretilneck</v>
      </c>
      <c r="F1495" s="9" t="str">
        <f>VLOOKUP($A1495,referencia!$F$2:$Z$640,7,0)</f>
        <v>Juntos Somos Río Negro</v>
      </c>
      <c r="G1495" s="9" t="str">
        <f>VLOOKUP($A1495,referencia!$F$2:$Z$640,6,0)</f>
        <v>Matías Rulli</v>
      </c>
      <c r="H1495" s="9" t="str">
        <f>VLOOKUP($A1495,referencia!$F$2:$Z$640,16,0)</f>
        <v>M</v>
      </c>
      <c r="I1495" s="9">
        <f>VLOOKUP($A1495,referencia!$F$2:$Z$640,17,0)</f>
        <v>0</v>
      </c>
      <c r="J1495" s="9" t="str">
        <f>VLOOKUP($A1495,referencia!$F$2:$Z$640,18,0)</f>
        <v>Secretaría General de la gobernación</v>
      </c>
      <c r="K1495" s="9">
        <f>VLOOKUP($A1495,referencia!$F$2:$Z$640,19,0)</f>
        <v>1</v>
      </c>
    </row>
    <row r="1496" spans="1:11" ht="15.75" customHeight="1">
      <c r="A1496" t="s">
        <v>1320</v>
      </c>
      <c r="B1496" s="9">
        <f>VLOOKUP($A1496,referencia!$F$2:$Z$640,2,0)</f>
        <v>16</v>
      </c>
      <c r="C1496" s="9" t="str">
        <f>VLOOKUP($A1496,referencia!$F$2:$Z$640,3,0)</f>
        <v>Río Negro</v>
      </c>
      <c r="D1496" s="9">
        <f>VLOOKUP($A1496,referencia!$F$2:$Z$640,9,0)</f>
        <v>2015</v>
      </c>
      <c r="E1496" s="9" t="str">
        <f>VLOOKUP($A1496,referencia!$F$2:$Z$640,4,0)</f>
        <v>Alberto Weretilneck</v>
      </c>
      <c r="F1496" s="9" t="str">
        <f>VLOOKUP($A1496,referencia!$F$2:$Z$640,7,0)</f>
        <v>Juntos Somos Río Negro</v>
      </c>
      <c r="G1496" s="9" t="str">
        <f>VLOOKUP($A1496,referencia!$F$2:$Z$640,6,0)</f>
        <v>Mónica Silva</v>
      </c>
      <c r="H1496" s="9" t="str">
        <f>VLOOKUP($A1496,referencia!$F$2:$Z$640,16,0)</f>
        <v>F</v>
      </c>
      <c r="I1496" s="9">
        <f>VLOOKUP($A1496,referencia!$F$2:$Z$640,17,0)</f>
        <v>1</v>
      </c>
      <c r="J1496" s="9" t="str">
        <f>VLOOKUP($A1496,referencia!$F$2:$Z$640,18,0)</f>
        <v>Ministerio de Educación y Derechos Humanos</v>
      </c>
      <c r="K1496" s="9">
        <f>VLOOKUP($A1496,referencia!$F$2:$Z$640,19,0)</f>
        <v>1</v>
      </c>
    </row>
    <row r="1497" spans="1:11" ht="15.75" customHeight="1">
      <c r="A1497" t="s">
        <v>1324</v>
      </c>
      <c r="B1497" s="9">
        <f>VLOOKUP($A1497,referencia!$F$2:$Z$640,2,0)</f>
        <v>16</v>
      </c>
      <c r="C1497" s="9" t="str">
        <f>VLOOKUP($A1497,referencia!$F$2:$Z$640,3,0)</f>
        <v>Río Negro</v>
      </c>
      <c r="D1497" s="9">
        <f>VLOOKUP($A1497,referencia!$F$2:$Z$640,9,0)</f>
        <v>2015</v>
      </c>
      <c r="E1497" s="9" t="str">
        <f>VLOOKUP($A1497,referencia!$F$2:$Z$640,4,0)</f>
        <v>Alberto Weretilneck</v>
      </c>
      <c r="F1497" s="9" t="str">
        <f>VLOOKUP($A1497,referencia!$F$2:$Z$640,7,0)</f>
        <v>Juntos Somos Río Negro</v>
      </c>
      <c r="G1497" s="9" t="str">
        <f>VLOOKUP($A1497,referencia!$F$2:$Z$640,6,0)</f>
        <v>Silvina Arrieta</v>
      </c>
      <c r="H1497" s="9" t="str">
        <f>VLOOKUP($A1497,referencia!$F$2:$Z$640,16,0)</f>
        <v>F</v>
      </c>
      <c r="I1497" s="9">
        <f>VLOOKUP($A1497,referencia!$F$2:$Z$640,17,0)</f>
        <v>1</v>
      </c>
      <c r="J1497" s="9" t="str">
        <f>VLOOKUP($A1497,referencia!$F$2:$Z$640,18,0)</f>
        <v>Ministerio de Turismo, Cultura y Deportes</v>
      </c>
      <c r="K1497" s="9">
        <f>VLOOKUP($A1497,referencia!$F$2:$Z$640,19,0)</f>
        <v>1</v>
      </c>
    </row>
    <row r="1498" spans="1:11" ht="15.75" customHeight="1">
      <c r="A1498" t="s">
        <v>1694</v>
      </c>
      <c r="B1498" s="9">
        <f>VLOOKUP($A1498,referencia!$E$2:$Z$640,3,0)</f>
        <v>16</v>
      </c>
      <c r="C1498" s="9" t="str">
        <f>VLOOKUP($A1498,referencia!$E$2:$Z$640,4,0)</f>
        <v>Río Negro</v>
      </c>
      <c r="D1498" s="9">
        <f>VLOOKUP($A1498,referencia!$E$2:$Z$640,11,0)</f>
        <v>2016</v>
      </c>
      <c r="E1498" s="9" t="str">
        <f>VLOOKUP($A1498,referencia!$E$2:$Z$640,5,0)</f>
        <v>Alberto Weretilneck</v>
      </c>
      <c r="F1498" s="9" t="str">
        <f>VLOOKUP($A1498,referencia!$E$2:$Z$640,8,0)</f>
        <v>Juntos Somos Río Negro</v>
      </c>
      <c r="G1498" s="9" t="str">
        <f>VLOOKUP($A1498,referencia!$E$2:$Z$640,7,0)</f>
        <v>Luis Di Giácomo</v>
      </c>
      <c r="H1498" s="9" t="str">
        <f>VLOOKUP($A1498,referencia!$E$2:$Z$640,17,0)</f>
        <v>M</v>
      </c>
      <c r="I1498" s="9">
        <f>VLOOKUP($A1498,referencia!$E$2:$Z$640,18,0)</f>
        <v>0</v>
      </c>
      <c r="J1498" s="9" t="str">
        <f>VLOOKUP($A1498,referencia!$E$2:$Z$640,19,0)</f>
        <v>Ministerio de Gobierno</v>
      </c>
      <c r="K1498" s="9">
        <f>VLOOKUP($A1498,referencia!$E$2:$Z$640,20,0)</f>
        <v>1</v>
      </c>
    </row>
    <row r="1499" spans="1:11" ht="15.75" customHeight="1">
      <c r="A1499" t="s">
        <v>1695</v>
      </c>
      <c r="B1499" s="9">
        <f>VLOOKUP($A1499,referencia!$E$2:$Z$640,3,0)</f>
        <v>16</v>
      </c>
      <c r="C1499" s="9" t="str">
        <f>VLOOKUP($A1499,referencia!$E$2:$Z$640,4,0)</f>
        <v>Río Negro</v>
      </c>
      <c r="D1499" s="9">
        <f>VLOOKUP($A1499,referencia!$E$2:$Z$640,11,0)</f>
        <v>2016</v>
      </c>
      <c r="E1499" s="9" t="str">
        <f>VLOOKUP($A1499,referencia!$E$2:$Z$640,5,0)</f>
        <v>Alberto Weretilneck</v>
      </c>
      <c r="F1499" s="9" t="str">
        <f>VLOOKUP($A1499,referencia!$E$2:$Z$640,8,0)</f>
        <v>Juntos Somos Río Negro</v>
      </c>
      <c r="G1499" s="9" t="str">
        <f>VLOOKUP($A1499,referencia!$E$2:$Z$640,7,0)</f>
        <v>Gastón Pérez Estevan</v>
      </c>
      <c r="H1499" s="9" t="str">
        <f>VLOOKUP($A1499,referencia!$E$2:$Z$640,17,0)</f>
        <v>M</v>
      </c>
      <c r="I1499" s="9">
        <f>VLOOKUP($A1499,referencia!$E$2:$Z$640,18,0)</f>
        <v>0</v>
      </c>
      <c r="J1499" s="9" t="str">
        <f>VLOOKUP($A1499,referencia!$E$2:$Z$640,19,0)</f>
        <v>Ministerio de Seguridad y Justicia</v>
      </c>
      <c r="K1499" s="9">
        <f>VLOOKUP($A1499,referencia!$E$2:$Z$640,20,0)</f>
        <v>1</v>
      </c>
    </row>
    <row r="1500" spans="1:11" ht="15.75" customHeight="1">
      <c r="A1500" t="s">
        <v>1696</v>
      </c>
      <c r="B1500" s="9">
        <f>VLOOKUP($A1500,referencia!$E$2:$Z$640,3,0)</f>
        <v>16</v>
      </c>
      <c r="C1500" s="9" t="str">
        <f>VLOOKUP($A1500,referencia!$E$2:$Z$640,4,0)</f>
        <v>Río Negro</v>
      </c>
      <c r="D1500" s="9">
        <f>VLOOKUP($A1500,referencia!$E$2:$Z$640,11,0)</f>
        <v>2016</v>
      </c>
      <c r="E1500" s="9" t="str">
        <f>VLOOKUP($A1500,referencia!$E$2:$Z$640,5,0)</f>
        <v>Alberto Weretilneck</v>
      </c>
      <c r="F1500" s="9" t="str">
        <f>VLOOKUP($A1500,referencia!$E$2:$Z$640,8,0)</f>
        <v>Juntos Somos Río Negro</v>
      </c>
      <c r="G1500" s="9" t="str">
        <f>VLOOKUP($A1500,referencia!$E$2:$Z$640,7,0)</f>
        <v>Isaías Kremer</v>
      </c>
      <c r="H1500" s="9" t="str">
        <f>VLOOKUP($A1500,referencia!$E$2:$Z$640,17,0)</f>
        <v>M</v>
      </c>
      <c r="I1500" s="9">
        <f>VLOOKUP($A1500,referencia!$E$2:$Z$640,18,0)</f>
        <v>0</v>
      </c>
      <c r="J1500" s="9" t="str">
        <f>VLOOKUP($A1500,referencia!$E$2:$Z$640,19,0)</f>
        <v>Ministerio de Economía</v>
      </c>
      <c r="K1500" s="9">
        <f>VLOOKUP($A1500,referencia!$E$2:$Z$640,20,0)</f>
        <v>1</v>
      </c>
    </row>
    <row r="1501" spans="1:11" ht="15.75" customHeight="1">
      <c r="A1501" t="s">
        <v>1697</v>
      </c>
      <c r="B1501" s="9">
        <f>VLOOKUP($A1501,referencia!$E$2:$Z$640,3,0)</f>
        <v>16</v>
      </c>
      <c r="C1501" s="9" t="str">
        <f>VLOOKUP($A1501,referencia!$E$2:$Z$640,4,0)</f>
        <v>Río Negro</v>
      </c>
      <c r="D1501" s="9">
        <f>VLOOKUP($A1501,referencia!$E$2:$Z$640,11,0)</f>
        <v>2016</v>
      </c>
      <c r="E1501" s="9" t="str">
        <f>VLOOKUP($A1501,referencia!$E$2:$Z$640,5,0)</f>
        <v>Alberto Weretilneck</v>
      </c>
      <c r="F1501" s="9" t="str">
        <f>VLOOKUP($A1501,referencia!$E$2:$Z$640,8,0)</f>
        <v>Juntos Somos Río Negro</v>
      </c>
      <c r="G1501" s="9" t="str">
        <f>VLOOKUP($A1501,referencia!$E$2:$Z$640,7,0)</f>
        <v>Carlos Valeri</v>
      </c>
      <c r="H1501" s="9" t="str">
        <f>VLOOKUP($A1501,referencia!$E$2:$Z$640,17,0)</f>
        <v>M</v>
      </c>
      <c r="I1501" s="9">
        <f>VLOOKUP($A1501,referencia!$E$2:$Z$640,18,0)</f>
        <v>0</v>
      </c>
      <c r="J1501" s="9" t="str">
        <f>VLOOKUP($A1501,referencia!$E$2:$Z$640,19,0)</f>
        <v>Ministerio de Obras y Servicios Públicos</v>
      </c>
      <c r="K1501" s="9">
        <f>VLOOKUP($A1501,referencia!$E$2:$Z$640,20,0)</f>
        <v>0</v>
      </c>
    </row>
    <row r="1502" spans="1:11" ht="15.75" customHeight="1">
      <c r="A1502" t="s">
        <v>1698</v>
      </c>
      <c r="B1502" s="9">
        <f>VLOOKUP($A1502,referencia!$E$2:$Z$640,3,0)</f>
        <v>16</v>
      </c>
      <c r="C1502" s="9" t="str">
        <f>VLOOKUP($A1502,referencia!$E$2:$Z$640,4,0)</f>
        <v>Río Negro</v>
      </c>
      <c r="D1502" s="9">
        <f>VLOOKUP($A1502,referencia!$E$2:$Z$640,11,0)</f>
        <v>2016</v>
      </c>
      <c r="E1502" s="9" t="str">
        <f>VLOOKUP($A1502,referencia!$E$2:$Z$640,5,0)</f>
        <v>Alberto Weretilneck</v>
      </c>
      <c r="F1502" s="9" t="str">
        <f>VLOOKUP($A1502,referencia!$E$2:$Z$640,8,0)</f>
        <v>Juntos Somos Río Negro</v>
      </c>
      <c r="G1502" s="9" t="str">
        <f>VLOOKUP($A1502,referencia!$E$2:$Z$640,7,0)</f>
        <v>Mónica Silva</v>
      </c>
      <c r="H1502" s="9" t="str">
        <f>VLOOKUP($A1502,referencia!$E$2:$Z$640,17,0)</f>
        <v>F</v>
      </c>
      <c r="I1502" s="9">
        <f>VLOOKUP($A1502,referencia!$E$2:$Z$640,18,0)</f>
        <v>1</v>
      </c>
      <c r="J1502" s="9" t="str">
        <f>VLOOKUP($A1502,referencia!$E$2:$Z$640,19,0)</f>
        <v>Ministerio de Educación y Derechos Humanos</v>
      </c>
      <c r="K1502" s="9">
        <f>VLOOKUP($A1502,referencia!$E$2:$Z$640,20,0)</f>
        <v>1</v>
      </c>
    </row>
    <row r="1503" spans="1:11" ht="15.75" customHeight="1">
      <c r="A1503" t="s">
        <v>1699</v>
      </c>
      <c r="B1503" s="9">
        <f>VLOOKUP($A1503,referencia!$E$2:$Z$640,3,0)</f>
        <v>16</v>
      </c>
      <c r="C1503" s="9" t="str">
        <f>VLOOKUP($A1503,referencia!$E$2:$Z$640,4,0)</f>
        <v>Río Negro</v>
      </c>
      <c r="D1503" s="9">
        <f>VLOOKUP($A1503,referencia!$E$2:$Z$640,11,0)</f>
        <v>2016</v>
      </c>
      <c r="E1503" s="9" t="str">
        <f>VLOOKUP($A1503,referencia!$E$2:$Z$640,5,0)</f>
        <v>Alberto Weretilneck</v>
      </c>
      <c r="F1503" s="9" t="str">
        <f>VLOOKUP($A1503,referencia!$E$2:$Z$640,8,0)</f>
        <v>Juntos Somos Río Negro</v>
      </c>
      <c r="G1503" s="9" t="str">
        <f>VLOOKUP($A1503,referencia!$E$2:$Z$640,7,0)</f>
        <v>Fabián Galli</v>
      </c>
      <c r="H1503" s="9" t="str">
        <f>VLOOKUP($A1503,referencia!$E$2:$Z$640,17,0)</f>
        <v>M</v>
      </c>
      <c r="I1503" s="9">
        <f>VLOOKUP($A1503,referencia!$E$2:$Z$640,18,0)</f>
        <v>0</v>
      </c>
      <c r="J1503" s="9" t="str">
        <f>VLOOKUP($A1503,referencia!$E$2:$Z$640,19,0)</f>
        <v>Ministerio de Desarrollo Social</v>
      </c>
      <c r="K1503" s="9">
        <f>VLOOKUP($A1503,referencia!$E$2:$Z$640,20,0)</f>
        <v>1</v>
      </c>
    </row>
    <row r="1504" spans="1:11" ht="15.75" customHeight="1">
      <c r="A1504" t="s">
        <v>1700</v>
      </c>
      <c r="B1504" s="9">
        <f>VLOOKUP($A1504,referencia!$E$2:$Z$640,3,0)</f>
        <v>16</v>
      </c>
      <c r="C1504" s="9" t="str">
        <f>VLOOKUP($A1504,referencia!$E$2:$Z$640,4,0)</f>
        <v>Río Negro</v>
      </c>
      <c r="D1504" s="9">
        <f>VLOOKUP($A1504,referencia!$E$2:$Z$640,11,0)</f>
        <v>2016</v>
      </c>
      <c r="E1504" s="9" t="str">
        <f>VLOOKUP($A1504,referencia!$E$2:$Z$640,5,0)</f>
        <v>Alberto Weretilneck</v>
      </c>
      <c r="F1504" s="9" t="str">
        <f>VLOOKUP($A1504,referencia!$E$2:$Z$640,8,0)</f>
        <v>Juntos Somos Río Negro</v>
      </c>
      <c r="G1504" s="9" t="str">
        <f>VLOOKUP($A1504,referencia!$E$2:$Z$640,7,0)</f>
        <v>Fabián Zgaib</v>
      </c>
      <c r="H1504" s="9" t="str">
        <f>VLOOKUP($A1504,referencia!$E$2:$Z$640,17,0)</f>
        <v>M</v>
      </c>
      <c r="I1504" s="9">
        <f>VLOOKUP($A1504,referencia!$E$2:$Z$640,18,0)</f>
        <v>0</v>
      </c>
      <c r="J1504" s="9" t="str">
        <f>VLOOKUP($A1504,referencia!$E$2:$Z$640,19,0)</f>
        <v>Ministerio de Salud</v>
      </c>
      <c r="K1504" s="9">
        <f>VLOOKUP($A1504,referencia!$E$2:$Z$640,20,0)</f>
        <v>0</v>
      </c>
    </row>
    <row r="1505" spans="1:11" ht="15.75" customHeight="1">
      <c r="A1505" t="s">
        <v>1701</v>
      </c>
      <c r="B1505" s="9">
        <f>VLOOKUP($A1505,referencia!$E$2:$Z$640,3,0)</f>
        <v>16</v>
      </c>
      <c r="C1505" s="9" t="str">
        <f>VLOOKUP($A1505,referencia!$E$2:$Z$640,4,0)</f>
        <v>Río Negro</v>
      </c>
      <c r="D1505" s="9">
        <f>VLOOKUP($A1505,referencia!$E$2:$Z$640,11,0)</f>
        <v>2016</v>
      </c>
      <c r="E1505" s="9" t="str">
        <f>VLOOKUP($A1505,referencia!$E$2:$Z$640,5,0)</f>
        <v>Alberto Weretilneck</v>
      </c>
      <c r="F1505" s="9" t="str">
        <f>VLOOKUP($A1505,referencia!$E$2:$Z$640,8,0)</f>
        <v>Juntos Somos Río Negro</v>
      </c>
      <c r="G1505" s="9" t="str">
        <f>VLOOKUP($A1505,referencia!$E$2:$Z$640,7,0)</f>
        <v>Marcelo Martín</v>
      </c>
      <c r="H1505" s="9" t="str">
        <f>VLOOKUP($A1505,referencia!$E$2:$Z$640,17,0)</f>
        <v>M</v>
      </c>
      <c r="I1505" s="9">
        <f>VLOOKUP($A1505,referencia!$E$2:$Z$640,18,0)</f>
        <v>0</v>
      </c>
      <c r="J1505" s="9" t="str">
        <f>VLOOKUP($A1505,referencia!$E$2:$Z$640,19,0)</f>
        <v>Ministerio de Agricultura, Ganadería y Pesca</v>
      </c>
      <c r="K1505" s="9">
        <f>VLOOKUP($A1505,referencia!$E$2:$Z$640,20,0)</f>
        <v>0</v>
      </c>
    </row>
    <row r="1506" spans="1:11" ht="15.75" customHeight="1">
      <c r="A1506" t="s">
        <v>1702</v>
      </c>
      <c r="B1506" s="9">
        <f>VLOOKUP($A1506,referencia!$E$2:$Z$640,3,0)</f>
        <v>16</v>
      </c>
      <c r="C1506" s="9" t="str">
        <f>VLOOKUP($A1506,referencia!$E$2:$Z$640,4,0)</f>
        <v>Río Negro</v>
      </c>
      <c r="D1506" s="9">
        <f>VLOOKUP($A1506,referencia!$E$2:$Z$640,11,0)</f>
        <v>2016</v>
      </c>
      <c r="E1506" s="9" t="str">
        <f>VLOOKUP($A1506,referencia!$E$2:$Z$640,5,0)</f>
        <v>Alberto Weretilneck</v>
      </c>
      <c r="F1506" s="9" t="str">
        <f>VLOOKUP($A1506,referencia!$E$2:$Z$640,8,0)</f>
        <v>Juntos Somos Río Negro</v>
      </c>
      <c r="G1506" s="9" t="str">
        <f>VLOOKUP($A1506,referencia!$E$2:$Z$640,7,0)</f>
        <v>Silvina Arrieta</v>
      </c>
      <c r="H1506" s="9" t="str">
        <f>VLOOKUP($A1506,referencia!$E$2:$Z$640,17,0)</f>
        <v>F</v>
      </c>
      <c r="I1506" s="9">
        <f>VLOOKUP($A1506,referencia!$E$2:$Z$640,18,0)</f>
        <v>1</v>
      </c>
      <c r="J1506" s="9" t="str">
        <f>VLOOKUP($A1506,referencia!$E$2:$Z$640,19,0)</f>
        <v>Ministerio de Turismo, Cultura y Deportes</v>
      </c>
      <c r="K1506" s="9">
        <f>VLOOKUP($A1506,referencia!$E$2:$Z$640,20,0)</f>
        <v>1</v>
      </c>
    </row>
    <row r="1507" spans="1:11" ht="15.75" customHeight="1">
      <c r="A1507" t="s">
        <v>1703</v>
      </c>
      <c r="B1507" s="9">
        <f>VLOOKUP($A1507,referencia!$E$2:$Z$640,3,0)</f>
        <v>16</v>
      </c>
      <c r="C1507" s="9" t="str">
        <f>VLOOKUP($A1507,referencia!$E$2:$Z$640,4,0)</f>
        <v>Río Negro</v>
      </c>
      <c r="D1507" s="9">
        <f>VLOOKUP($A1507,referencia!$E$2:$Z$640,11,0)</f>
        <v>2016</v>
      </c>
      <c r="E1507" s="9" t="str">
        <f>VLOOKUP($A1507,referencia!$E$2:$Z$640,5,0)</f>
        <v>Alberto Weretilneck</v>
      </c>
      <c r="F1507" s="9" t="str">
        <f>VLOOKUP($A1507,referencia!$E$2:$Z$640,8,0)</f>
        <v>Juntos Somos Río Negro</v>
      </c>
      <c r="G1507" s="9" t="str">
        <f>VLOOKUP($A1507,referencia!$E$2:$Z$640,7,0)</f>
        <v>Matías Rulli</v>
      </c>
      <c r="H1507" s="9" t="str">
        <f>VLOOKUP($A1507,referencia!$E$2:$Z$640,17,0)</f>
        <v>M</v>
      </c>
      <c r="I1507" s="9">
        <f>VLOOKUP($A1507,referencia!$E$2:$Z$640,18,0)</f>
        <v>0</v>
      </c>
      <c r="J1507" s="9" t="str">
        <f>VLOOKUP($A1507,referencia!$E$2:$Z$640,19,0)</f>
        <v>Secretaría General de la gobernación</v>
      </c>
      <c r="K1507" s="9">
        <f>VLOOKUP($A1507,referencia!$E$2:$Z$640,20,0)</f>
        <v>1</v>
      </c>
    </row>
    <row r="1508" spans="1:11" ht="15.75" customHeight="1">
      <c r="A1508" t="s">
        <v>1976</v>
      </c>
      <c r="B1508" s="9">
        <f>VLOOKUP($A1508,referencia!$D$2:$Z$640,4,0)</f>
        <v>16</v>
      </c>
      <c r="C1508" s="9" t="str">
        <f>VLOOKUP($A1508,referencia!$D$2:$Z$640,5,0)</f>
        <v>Río Negro</v>
      </c>
      <c r="D1508" s="9">
        <f>VLOOKUP($A1508,referencia!$D$2:$Z$640,13,0)</f>
        <v>2017</v>
      </c>
      <c r="E1508" s="9" t="str">
        <f>VLOOKUP($A1508,referencia!$D$2:$Z$640,6,0)</f>
        <v>Alberto Weretilneck</v>
      </c>
      <c r="F1508" s="9" t="str">
        <f>VLOOKUP($A1508,referencia!$D$2:$Z$640,9,0)</f>
        <v>Juntos Somos Río Negro</v>
      </c>
      <c r="G1508" s="9" t="str">
        <f>VLOOKUP($A1508,referencia!$D$2:$Z$640,8,0)</f>
        <v>Luis Di Giácomo</v>
      </c>
      <c r="H1508" s="9" t="str">
        <f>VLOOKUP($A1508,referencia!$D$2:$Z$640,18,0)</f>
        <v>M</v>
      </c>
      <c r="I1508" s="9">
        <f>VLOOKUP($A1508,referencia!$D$2:$Z$640,19,0)</f>
        <v>0</v>
      </c>
      <c r="J1508" s="9" t="str">
        <f>VLOOKUP($A1508,referencia!$D$2:$Z$640,20,0)</f>
        <v>Ministerio de Gobierno</v>
      </c>
      <c r="K1508" s="9">
        <f>VLOOKUP($A1508,referencia!$D$2:$Z$640,21,0)</f>
        <v>1</v>
      </c>
    </row>
    <row r="1509" spans="1:11" ht="15.75" customHeight="1">
      <c r="A1509" t="s">
        <v>1977</v>
      </c>
      <c r="B1509" s="9">
        <f>VLOOKUP($A1509,referencia!$D$2:$Z$640,4,0)</f>
        <v>16</v>
      </c>
      <c r="C1509" s="9" t="str">
        <f>VLOOKUP($A1509,referencia!$D$2:$Z$640,5,0)</f>
        <v>Río Negro</v>
      </c>
      <c r="D1509" s="9">
        <f>VLOOKUP($A1509,referencia!$D$2:$Z$640,13,0)</f>
        <v>2017</v>
      </c>
      <c r="E1509" s="9" t="str">
        <f>VLOOKUP($A1509,referencia!$D$2:$Z$640,6,0)</f>
        <v>Alberto Weretilneck</v>
      </c>
      <c r="F1509" s="9" t="str">
        <f>VLOOKUP($A1509,referencia!$D$2:$Z$640,9,0)</f>
        <v>Juntos Somos Río Negro</v>
      </c>
      <c r="G1509" s="9" t="str">
        <f>VLOOKUP($A1509,referencia!$D$2:$Z$640,8,0)</f>
        <v>Gastón Pérez Estevan</v>
      </c>
      <c r="H1509" s="9" t="str">
        <f>VLOOKUP($A1509,referencia!$D$2:$Z$640,18,0)</f>
        <v>M</v>
      </c>
      <c r="I1509" s="9">
        <f>VLOOKUP($A1509,referencia!$D$2:$Z$640,19,0)</f>
        <v>0</v>
      </c>
      <c r="J1509" s="9" t="str">
        <f>VLOOKUP($A1509,referencia!$D$2:$Z$640,20,0)</f>
        <v>Ministerio de Seguridad y Justicia</v>
      </c>
      <c r="K1509" s="9">
        <f>VLOOKUP($A1509,referencia!$D$2:$Z$640,21,0)</f>
        <v>1</v>
      </c>
    </row>
    <row r="1510" spans="1:11" ht="15.75" customHeight="1">
      <c r="A1510" t="s">
        <v>1978</v>
      </c>
      <c r="B1510" s="9">
        <f>VLOOKUP($A1510,referencia!$D$2:$Z$640,4,0)</f>
        <v>16</v>
      </c>
      <c r="C1510" s="9" t="str">
        <f>VLOOKUP($A1510,referencia!$D$2:$Z$640,5,0)</f>
        <v>Río Negro</v>
      </c>
      <c r="D1510" s="9">
        <f>VLOOKUP($A1510,referencia!$D$2:$Z$640,13,0)</f>
        <v>2017</v>
      </c>
      <c r="E1510" s="9" t="str">
        <f>VLOOKUP($A1510,referencia!$D$2:$Z$640,6,0)</f>
        <v>Alberto Weretilneck</v>
      </c>
      <c r="F1510" s="9" t="str">
        <f>VLOOKUP($A1510,referencia!$D$2:$Z$640,9,0)</f>
        <v>Juntos Somos Río Negro</v>
      </c>
      <c r="G1510" s="9" t="str">
        <f>VLOOKUP($A1510,referencia!$D$2:$Z$640,8,0)</f>
        <v>Isaías Kremer</v>
      </c>
      <c r="H1510" s="9" t="str">
        <f>VLOOKUP($A1510,referencia!$D$2:$Z$640,18,0)</f>
        <v>M</v>
      </c>
      <c r="I1510" s="9">
        <f>VLOOKUP($A1510,referencia!$D$2:$Z$640,19,0)</f>
        <v>0</v>
      </c>
      <c r="J1510" s="9" t="str">
        <f>VLOOKUP($A1510,referencia!$D$2:$Z$640,20,0)</f>
        <v>Ministerio de Economía</v>
      </c>
      <c r="K1510" s="9">
        <f>VLOOKUP($A1510,referencia!$D$2:$Z$640,21,0)</f>
        <v>1</v>
      </c>
    </row>
    <row r="1511" spans="1:11" ht="15.75" customHeight="1">
      <c r="A1511" t="s">
        <v>1979</v>
      </c>
      <c r="B1511" s="9">
        <f>VLOOKUP($A1511,referencia!$D$2:$Z$640,4,0)</f>
        <v>16</v>
      </c>
      <c r="C1511" s="9" t="str">
        <f>VLOOKUP($A1511,referencia!$D$2:$Z$640,5,0)</f>
        <v>Río Negro</v>
      </c>
      <c r="D1511" s="9">
        <f>VLOOKUP($A1511,referencia!$D$2:$Z$640,13,0)</f>
        <v>2017</v>
      </c>
      <c r="E1511" s="9" t="str">
        <f>VLOOKUP($A1511,referencia!$D$2:$Z$640,6,0)</f>
        <v>Alberto Weretilneck</v>
      </c>
      <c r="F1511" s="9" t="str">
        <f>VLOOKUP($A1511,referencia!$D$2:$Z$640,9,0)</f>
        <v>Juntos Somos Río Negro</v>
      </c>
      <c r="G1511" s="9" t="str">
        <f>VLOOKUP($A1511,referencia!$D$2:$Z$640,8,0)</f>
        <v>Carlos Valeri</v>
      </c>
      <c r="H1511" s="9" t="str">
        <f>VLOOKUP($A1511,referencia!$D$2:$Z$640,18,0)</f>
        <v>M</v>
      </c>
      <c r="I1511" s="9">
        <f>VLOOKUP($A1511,referencia!$D$2:$Z$640,19,0)</f>
        <v>0</v>
      </c>
      <c r="J1511" s="9" t="str">
        <f>VLOOKUP($A1511,referencia!$D$2:$Z$640,20,0)</f>
        <v>Ministerio de Obras y Servicios Públicos</v>
      </c>
      <c r="K1511" s="9">
        <f>VLOOKUP($A1511,referencia!$D$2:$Z$640,21,0)</f>
        <v>0</v>
      </c>
    </row>
    <row r="1512" spans="1:11" ht="15.75" customHeight="1">
      <c r="A1512" t="s">
        <v>1980</v>
      </c>
      <c r="B1512" s="9">
        <f>VLOOKUP($A1512,referencia!$D$2:$Z$640,4,0)</f>
        <v>16</v>
      </c>
      <c r="C1512" s="9" t="str">
        <f>VLOOKUP($A1512,referencia!$D$2:$Z$640,5,0)</f>
        <v>Río Negro</v>
      </c>
      <c r="D1512" s="9">
        <f>VLOOKUP($A1512,referencia!$D$2:$Z$640,13,0)</f>
        <v>2017</v>
      </c>
      <c r="E1512" s="9" t="str">
        <f>VLOOKUP($A1512,referencia!$D$2:$Z$640,6,0)</f>
        <v>Alberto Weretilneck</v>
      </c>
      <c r="F1512" s="9" t="str">
        <f>VLOOKUP($A1512,referencia!$D$2:$Z$640,9,0)</f>
        <v>Juntos Somos Río Negro</v>
      </c>
      <c r="G1512" s="9" t="str">
        <f>VLOOKUP($A1512,referencia!$D$2:$Z$640,8,0)</f>
        <v>Mónica Silva</v>
      </c>
      <c r="H1512" s="9" t="str">
        <f>VLOOKUP($A1512,referencia!$D$2:$Z$640,18,0)</f>
        <v>F</v>
      </c>
      <c r="I1512" s="9">
        <f>VLOOKUP($A1512,referencia!$D$2:$Z$640,19,0)</f>
        <v>1</v>
      </c>
      <c r="J1512" s="9" t="str">
        <f>VLOOKUP($A1512,referencia!$D$2:$Z$640,20,0)</f>
        <v>Ministerio de Educación y Derechos Humanos</v>
      </c>
      <c r="K1512" s="9">
        <f>VLOOKUP($A1512,referencia!$D$2:$Z$640,21,0)</f>
        <v>1</v>
      </c>
    </row>
    <row r="1513" spans="1:11" ht="15.75" customHeight="1">
      <c r="A1513" t="s">
        <v>1981</v>
      </c>
      <c r="B1513" s="9">
        <f>VLOOKUP($A1513,referencia!$D$2:$Z$640,4,0)</f>
        <v>16</v>
      </c>
      <c r="C1513" s="9" t="str">
        <f>VLOOKUP($A1513,referencia!$D$2:$Z$640,5,0)</f>
        <v>Río Negro</v>
      </c>
      <c r="D1513" s="9">
        <f>VLOOKUP($A1513,referencia!$D$2:$Z$640,13,0)</f>
        <v>2017</v>
      </c>
      <c r="E1513" s="9" t="str">
        <f>VLOOKUP($A1513,referencia!$D$2:$Z$640,6,0)</f>
        <v>Alberto Weretilneck</v>
      </c>
      <c r="F1513" s="9" t="str">
        <f>VLOOKUP($A1513,referencia!$D$2:$Z$640,9,0)</f>
        <v>Juntos Somos Río Negro</v>
      </c>
      <c r="G1513" s="9" t="str">
        <f>VLOOKUP($A1513,referencia!$D$2:$Z$640,8,0)</f>
        <v>Fabián Galli</v>
      </c>
      <c r="H1513" s="9" t="str">
        <f>VLOOKUP($A1513,referencia!$D$2:$Z$640,18,0)</f>
        <v>M</v>
      </c>
      <c r="I1513" s="9">
        <f>VLOOKUP($A1513,referencia!$D$2:$Z$640,19,0)</f>
        <v>0</v>
      </c>
      <c r="J1513" s="9" t="str">
        <f>VLOOKUP($A1513,referencia!$D$2:$Z$640,20,0)</f>
        <v>Ministerio de Desarrollo Social</v>
      </c>
      <c r="K1513" s="9">
        <f>VLOOKUP($A1513,referencia!$D$2:$Z$640,21,0)</f>
        <v>1</v>
      </c>
    </row>
    <row r="1514" spans="1:11" ht="15.75" customHeight="1">
      <c r="A1514" t="s">
        <v>1982</v>
      </c>
      <c r="B1514" s="9">
        <f>VLOOKUP($A1514,referencia!$D$2:$Z$640,4,0)</f>
        <v>16</v>
      </c>
      <c r="C1514" s="9" t="str">
        <f>VLOOKUP($A1514,referencia!$D$2:$Z$640,5,0)</f>
        <v>Río Negro</v>
      </c>
      <c r="D1514" s="9">
        <f>VLOOKUP($A1514,referencia!$D$2:$Z$640,13,0)</f>
        <v>2017</v>
      </c>
      <c r="E1514" s="9" t="str">
        <f>VLOOKUP($A1514,referencia!$D$2:$Z$640,6,0)</f>
        <v>Alberto Weretilneck</v>
      </c>
      <c r="F1514" s="9" t="str">
        <f>VLOOKUP($A1514,referencia!$D$2:$Z$640,9,0)</f>
        <v>Juntos Somos Río Negro</v>
      </c>
      <c r="G1514" s="9" t="str">
        <f>VLOOKUP($A1514,referencia!$D$2:$Z$640,8,0)</f>
        <v>Fabián Zgaib</v>
      </c>
      <c r="H1514" s="9" t="str">
        <f>VLOOKUP($A1514,referencia!$D$2:$Z$640,18,0)</f>
        <v>M</v>
      </c>
      <c r="I1514" s="9">
        <f>VLOOKUP($A1514,referencia!$D$2:$Z$640,19,0)</f>
        <v>0</v>
      </c>
      <c r="J1514" s="9" t="str">
        <f>VLOOKUP($A1514,referencia!$D$2:$Z$640,20,0)</f>
        <v>Ministerio de Salud</v>
      </c>
      <c r="K1514" s="9">
        <f>VLOOKUP($A1514,referencia!$D$2:$Z$640,21,0)</f>
        <v>0</v>
      </c>
    </row>
    <row r="1515" spans="1:11" ht="15.75" customHeight="1">
      <c r="A1515" t="s">
        <v>1983</v>
      </c>
      <c r="B1515" s="9">
        <f>VLOOKUP($A1515,referencia!$D$2:$Z$640,4,0)</f>
        <v>16</v>
      </c>
      <c r="C1515" s="9" t="str">
        <f>VLOOKUP($A1515,referencia!$D$2:$Z$640,5,0)</f>
        <v>Río Negro</v>
      </c>
      <c r="D1515" s="9">
        <f>VLOOKUP($A1515,referencia!$D$2:$Z$640,13,0)</f>
        <v>2017</v>
      </c>
      <c r="E1515" s="9" t="str">
        <f>VLOOKUP($A1515,referencia!$D$2:$Z$640,6,0)</f>
        <v>Alberto Weretilneck</v>
      </c>
      <c r="F1515" s="9" t="str">
        <f>VLOOKUP($A1515,referencia!$D$2:$Z$640,9,0)</f>
        <v>Juntos Somos Río Negro</v>
      </c>
      <c r="G1515" s="9" t="str">
        <f>VLOOKUP($A1515,referencia!$D$2:$Z$640,8,0)</f>
        <v>Marcelo Martín</v>
      </c>
      <c r="H1515" s="9" t="str">
        <f>VLOOKUP($A1515,referencia!$D$2:$Z$640,18,0)</f>
        <v>M</v>
      </c>
      <c r="I1515" s="9">
        <f>VLOOKUP($A1515,referencia!$D$2:$Z$640,19,0)</f>
        <v>0</v>
      </c>
      <c r="J1515" s="9" t="str">
        <f>VLOOKUP($A1515,referencia!$D$2:$Z$640,20,0)</f>
        <v>Ministerio de Agricultura, Ganadería y Pesca</v>
      </c>
      <c r="K1515" s="9">
        <f>VLOOKUP($A1515,referencia!$D$2:$Z$640,21,0)</f>
        <v>0</v>
      </c>
    </row>
    <row r="1516" spans="1:11" ht="15.75" customHeight="1">
      <c r="A1516" t="s">
        <v>1984</v>
      </c>
      <c r="B1516" s="9">
        <f>VLOOKUP($A1516,referencia!$D$2:$Z$640,4,0)</f>
        <v>16</v>
      </c>
      <c r="C1516" s="9" t="str">
        <f>VLOOKUP($A1516,referencia!$D$2:$Z$640,5,0)</f>
        <v>Río Negro</v>
      </c>
      <c r="D1516" s="9">
        <f>VLOOKUP($A1516,referencia!$D$2:$Z$640,13,0)</f>
        <v>2017</v>
      </c>
      <c r="E1516" s="9" t="str">
        <f>VLOOKUP($A1516,referencia!$D$2:$Z$640,6,0)</f>
        <v>Alberto Weretilneck</v>
      </c>
      <c r="F1516" s="9" t="str">
        <f>VLOOKUP($A1516,referencia!$D$2:$Z$640,9,0)</f>
        <v>Juntos Somos Río Negro</v>
      </c>
      <c r="G1516" s="9" t="str">
        <f>VLOOKUP($A1516,referencia!$D$2:$Z$640,8,0)</f>
        <v>Silvina Arrieta</v>
      </c>
      <c r="H1516" s="9" t="str">
        <f>VLOOKUP($A1516,referencia!$D$2:$Z$640,18,0)</f>
        <v>F</v>
      </c>
      <c r="I1516" s="9">
        <f>VLOOKUP($A1516,referencia!$D$2:$Z$640,19,0)</f>
        <v>1</v>
      </c>
      <c r="J1516" s="9" t="str">
        <f>VLOOKUP($A1516,referencia!$D$2:$Z$640,20,0)</f>
        <v>Ministerio de Turismo, Cultura y Deportes</v>
      </c>
      <c r="K1516" s="9">
        <f>VLOOKUP($A1516,referencia!$D$2:$Z$640,21,0)</f>
        <v>1</v>
      </c>
    </row>
    <row r="1517" spans="1:11" ht="15.75" customHeight="1">
      <c r="A1517" t="s">
        <v>1985</v>
      </c>
      <c r="B1517" s="9">
        <f>VLOOKUP($A1517,referencia!$D$2:$Z$640,4,0)</f>
        <v>16</v>
      </c>
      <c r="C1517" s="9" t="str">
        <f>VLOOKUP($A1517,referencia!$D$2:$Z$640,5,0)</f>
        <v>Río Negro</v>
      </c>
      <c r="D1517" s="9">
        <f>VLOOKUP($A1517,referencia!$D$2:$Z$640,13,0)</f>
        <v>2017</v>
      </c>
      <c r="E1517" s="9" t="str">
        <f>VLOOKUP($A1517,referencia!$D$2:$Z$640,6,0)</f>
        <v>Alberto Weretilneck</v>
      </c>
      <c r="F1517" s="9" t="str">
        <f>VLOOKUP($A1517,referencia!$D$2:$Z$640,9,0)</f>
        <v>Juntos Somos Río Negro</v>
      </c>
      <c r="G1517" s="9" t="str">
        <f>VLOOKUP($A1517,referencia!$D$2:$Z$640,8,0)</f>
        <v>Matías Rulli</v>
      </c>
      <c r="H1517" s="9" t="str">
        <f>VLOOKUP($A1517,referencia!$D$2:$Z$640,18,0)</f>
        <v>M</v>
      </c>
      <c r="I1517" s="9">
        <f>VLOOKUP($A1517,referencia!$D$2:$Z$640,19,0)</f>
        <v>0</v>
      </c>
      <c r="J1517" s="9" t="str">
        <f>VLOOKUP($A1517,referencia!$D$2:$Z$640,20,0)</f>
        <v>Secretaría General de la gobernación</v>
      </c>
      <c r="K1517" s="9">
        <f>VLOOKUP($A1517,referencia!$D$2:$Z$640,21,0)</f>
        <v>1</v>
      </c>
    </row>
    <row r="1518" spans="1:11" ht="15.75" customHeight="1">
      <c r="A1518" t="s">
        <v>1986</v>
      </c>
      <c r="B1518" s="9">
        <f>VLOOKUP($A1518,referencia!$D$2:$Z$640,4,0)</f>
        <v>16</v>
      </c>
      <c r="C1518" s="9" t="str">
        <f>VLOOKUP($A1518,referencia!$D$2:$Z$640,5,0)</f>
        <v>Río Negro</v>
      </c>
      <c r="D1518" s="9">
        <f>VLOOKUP($A1518,referencia!$D$2:$Z$640,13,0)</f>
        <v>2017</v>
      </c>
      <c r="E1518" s="9" t="str">
        <f>VLOOKUP($A1518,referencia!$D$2:$Z$640,6,0)</f>
        <v>Alberto Weretilneck</v>
      </c>
      <c r="F1518" s="9" t="str">
        <f>VLOOKUP($A1518,referencia!$D$2:$Z$640,9,0)</f>
        <v>Juntos Somos Río Negro</v>
      </c>
      <c r="G1518" s="9" t="str">
        <f>VLOOKUP($A1518,referencia!$D$2:$Z$640,8,0)</f>
        <v>Nicolás Land</v>
      </c>
      <c r="H1518" s="9" t="str">
        <f>VLOOKUP($A1518,referencia!$D$2:$Z$640,18,0)</f>
        <v>M</v>
      </c>
      <c r="I1518" s="9">
        <f>VLOOKUP($A1518,referencia!$D$2:$Z$640,19,0)</f>
        <v>0</v>
      </c>
      <c r="J1518" s="9" t="str">
        <f>VLOOKUP($A1518,referencia!$D$2:$Z$640,20,0)</f>
        <v>Ministerio de Desarrollo Social</v>
      </c>
      <c r="K1518" s="9">
        <f>VLOOKUP($A1518,referencia!$D$2:$Z$640,21,0)</f>
        <v>0</v>
      </c>
    </row>
    <row r="1519" spans="1:11" ht="15.75" customHeight="1">
      <c r="A1519" t="s">
        <v>1987</v>
      </c>
      <c r="B1519" s="9">
        <f>VLOOKUP($A1519,referencia!$D$2:$Z$640,4,0)</f>
        <v>16</v>
      </c>
      <c r="C1519" s="9" t="str">
        <f>VLOOKUP($A1519,referencia!$D$2:$Z$640,5,0)</f>
        <v>Río Negro</v>
      </c>
      <c r="D1519" s="9">
        <f>VLOOKUP($A1519,referencia!$D$2:$Z$640,13,0)</f>
        <v>2017</v>
      </c>
      <c r="E1519" s="9" t="str">
        <f>VLOOKUP($A1519,referencia!$D$2:$Z$640,6,0)</f>
        <v>Alberto Weretilneck</v>
      </c>
      <c r="F1519" s="9" t="str">
        <f>VLOOKUP($A1519,referencia!$D$2:$Z$640,9,0)</f>
        <v>Juntos Somos Río Negro</v>
      </c>
      <c r="G1519" s="9" t="str">
        <f>VLOOKUP($A1519,referencia!$D$2:$Z$640,8,0)</f>
        <v>Arabela Carreras</v>
      </c>
      <c r="H1519" s="9" t="str">
        <f>VLOOKUP($A1519,referencia!$D$2:$Z$640,18,0)</f>
        <v>F</v>
      </c>
      <c r="I1519" s="9">
        <f>VLOOKUP($A1519,referencia!$D$2:$Z$640,19,0)</f>
        <v>1</v>
      </c>
      <c r="J1519" s="9" t="str">
        <f>VLOOKUP($A1519,referencia!$D$2:$Z$640,20,0)</f>
        <v>Ministerio de Turismo, Cultura y Deportes</v>
      </c>
      <c r="K1519" s="9">
        <f>VLOOKUP($A1519,referencia!$D$2:$Z$640,21,0)</f>
        <v>0</v>
      </c>
    </row>
    <row r="1520" spans="1:11" ht="15.75" customHeight="1">
      <c r="A1520" t="s">
        <v>1988</v>
      </c>
      <c r="B1520" s="9">
        <f>VLOOKUP($A1520,referencia!$D$2:$Z$640,4,0)</f>
        <v>16</v>
      </c>
      <c r="C1520" s="9" t="str">
        <f>VLOOKUP($A1520,referencia!$D$2:$Z$640,5,0)</f>
        <v>Río Negro</v>
      </c>
      <c r="D1520" s="9">
        <f>VLOOKUP($A1520,referencia!$D$2:$Z$640,13,0)</f>
        <v>2017</v>
      </c>
      <c r="E1520" s="9" t="str">
        <f>VLOOKUP($A1520,referencia!$D$2:$Z$640,6,0)</f>
        <v>Alberto Weretilneck</v>
      </c>
      <c r="F1520" s="9" t="str">
        <f>VLOOKUP($A1520,referencia!$D$2:$Z$640,9,0)</f>
        <v>Juntos Somos Río Negro</v>
      </c>
      <c r="G1520" s="9" t="str">
        <f>VLOOKUP($A1520,referencia!$D$2:$Z$640,8,0)</f>
        <v>Agustín Domingo</v>
      </c>
      <c r="H1520" s="9" t="str">
        <f>VLOOKUP($A1520,referencia!$D$2:$Z$640,18,0)</f>
        <v>M</v>
      </c>
      <c r="I1520" s="9">
        <f>VLOOKUP($A1520,referencia!$D$2:$Z$640,19,0)</f>
        <v>0</v>
      </c>
      <c r="J1520" s="9" t="str">
        <f>VLOOKUP($A1520,referencia!$D$2:$Z$640,20,0)</f>
        <v>Ministerio de Economía</v>
      </c>
      <c r="K1520" s="9">
        <f>VLOOKUP($A1520,referencia!$D$2:$Z$640,21,0)</f>
        <v>0</v>
      </c>
    </row>
    <row r="1521" spans="1:11" ht="15.75" customHeight="1">
      <c r="A1521" t="s">
        <v>1989</v>
      </c>
      <c r="B1521" s="9">
        <f>VLOOKUP($A1521,referencia!$D$2:$Z$640,4,0)</f>
        <v>16</v>
      </c>
      <c r="C1521" s="9" t="str">
        <f>VLOOKUP($A1521,referencia!$D$2:$Z$640,5,0)</f>
        <v>Río Negro</v>
      </c>
      <c r="D1521" s="9">
        <f>VLOOKUP($A1521,referencia!$D$2:$Z$640,13,0)</f>
        <v>2017</v>
      </c>
      <c r="E1521" s="9" t="str">
        <f>VLOOKUP($A1521,referencia!$D$2:$Z$640,6,0)</f>
        <v>Alberto Weretilneck</v>
      </c>
      <c r="F1521" s="9" t="str">
        <f>VLOOKUP($A1521,referencia!$D$2:$Z$640,9,0)</f>
        <v>Juntos Somos Río Negro</v>
      </c>
      <c r="G1521" s="9" t="str">
        <f>VLOOKUP($A1521,referencia!$D$2:$Z$640,8,0)</f>
        <v>Nelson Cides</v>
      </c>
      <c r="H1521" s="9" t="str">
        <f>VLOOKUP($A1521,referencia!$D$2:$Z$640,18,0)</f>
        <v>M</v>
      </c>
      <c r="I1521" s="9">
        <f>VLOOKUP($A1521,referencia!$D$2:$Z$640,19,0)</f>
        <v>0</v>
      </c>
      <c r="J1521" s="9" t="str">
        <f>VLOOKUP($A1521,referencia!$D$2:$Z$640,20,0)</f>
        <v>Secretaría General de la Gobernación</v>
      </c>
      <c r="K1521" s="9">
        <f>VLOOKUP($A1521,referencia!$D$2:$Z$640,21,0)</f>
        <v>0</v>
      </c>
    </row>
    <row r="1522" spans="1:11" ht="15.75" customHeight="1">
      <c r="A1522" t="s">
        <v>2279</v>
      </c>
      <c r="B1522" s="9">
        <f>VLOOKUP($A1522,referencia!$C$2:$Z$640,5,0)</f>
        <v>16</v>
      </c>
      <c r="C1522" s="9" t="str">
        <f>VLOOKUP($A1522,referencia!$C$2:$Z$640,6,0)</f>
        <v>Río Negro</v>
      </c>
      <c r="D1522" s="9">
        <f>VLOOKUP($A1522,referencia!$C$2:$Z$640,15,0)</f>
        <v>2018</v>
      </c>
      <c r="E1522" s="9" t="str">
        <f>VLOOKUP($A1522,referencia!$C$2:$Z$640,7,0)</f>
        <v>Alberto Weretilneck</v>
      </c>
      <c r="F1522" s="9" t="str">
        <f>VLOOKUP($A1522,referencia!$C$2:$Z$640,10,0)</f>
        <v>Juntos Somos Río Negro</v>
      </c>
      <c r="G1522" s="9" t="str">
        <f>VLOOKUP($A1522,referencia!$C$2:$Z$640,9,0)</f>
        <v>Luis Di Giácomo</v>
      </c>
      <c r="H1522" s="9" t="str">
        <f>VLOOKUP($A1522,referencia!$C$2:$Z$640,19,0)</f>
        <v>M</v>
      </c>
      <c r="I1522" s="9">
        <f>VLOOKUP($A1522,referencia!$C$2:$Z$640,20,0)</f>
        <v>0</v>
      </c>
      <c r="J1522" s="9" t="str">
        <f>VLOOKUP($A1522,referencia!$C$2:$Z$640,21,0)</f>
        <v>Ministerio de Gobierno</v>
      </c>
      <c r="K1522" s="9">
        <f>VLOOKUP($A1522,referencia!$C$2:$Z$640,22,0)</f>
        <v>1</v>
      </c>
    </row>
    <row r="1523" spans="1:11" ht="15.75" customHeight="1">
      <c r="A1523" t="s">
        <v>2280</v>
      </c>
      <c r="B1523" s="9">
        <f>VLOOKUP($A1523,referencia!$C$2:$Z$640,5,0)</f>
        <v>16</v>
      </c>
      <c r="C1523" s="9" t="str">
        <f>VLOOKUP($A1523,referencia!$C$2:$Z$640,6,0)</f>
        <v>Río Negro</v>
      </c>
      <c r="D1523" s="9">
        <f>VLOOKUP($A1523,referencia!$C$2:$Z$640,15,0)</f>
        <v>2018</v>
      </c>
      <c r="E1523" s="9" t="str">
        <f>VLOOKUP($A1523,referencia!$C$2:$Z$640,7,0)</f>
        <v>Alberto Weretilneck</v>
      </c>
      <c r="F1523" s="9" t="str">
        <f>VLOOKUP($A1523,referencia!$C$2:$Z$640,10,0)</f>
        <v>Juntos Somos Río Negro</v>
      </c>
      <c r="G1523" s="9" t="str">
        <f>VLOOKUP($A1523,referencia!$C$2:$Z$640,9,0)</f>
        <v>Gastón Pérez Estevan</v>
      </c>
      <c r="H1523" s="9" t="str">
        <f>VLOOKUP($A1523,referencia!$C$2:$Z$640,19,0)</f>
        <v>M</v>
      </c>
      <c r="I1523" s="9">
        <f>VLOOKUP($A1523,referencia!$C$2:$Z$640,20,0)</f>
        <v>0</v>
      </c>
      <c r="J1523" s="9" t="str">
        <f>VLOOKUP($A1523,referencia!$C$2:$Z$640,21,0)</f>
        <v>Ministerio de Seguridad y Justicia</v>
      </c>
      <c r="K1523" s="9">
        <f>VLOOKUP($A1523,referencia!$C$2:$Z$640,22,0)</f>
        <v>1</v>
      </c>
    </row>
    <row r="1524" spans="1:11" ht="15.75" customHeight="1">
      <c r="A1524" t="s">
        <v>2282</v>
      </c>
      <c r="B1524" s="9">
        <f>VLOOKUP($A1524,referencia!$C$2:$Z$640,5,0)</f>
        <v>16</v>
      </c>
      <c r="C1524" s="9" t="str">
        <f>VLOOKUP($A1524,referencia!$C$2:$Z$640,6,0)</f>
        <v>Río Negro</v>
      </c>
      <c r="D1524" s="9">
        <f>VLOOKUP($A1524,referencia!$C$2:$Z$640,15,0)</f>
        <v>2018</v>
      </c>
      <c r="E1524" s="9" t="str">
        <f>VLOOKUP($A1524,referencia!$C$2:$Z$640,7,0)</f>
        <v>Alberto Weretilneck</v>
      </c>
      <c r="F1524" s="9" t="str">
        <f>VLOOKUP($A1524,referencia!$C$2:$Z$640,10,0)</f>
        <v>Juntos Somos Río Negro</v>
      </c>
      <c r="G1524" s="9" t="str">
        <f>VLOOKUP($A1524,referencia!$C$2:$Z$640,9,0)</f>
        <v>Carlos Valeri</v>
      </c>
      <c r="H1524" s="9" t="str">
        <f>VLOOKUP($A1524,referencia!$C$2:$Z$640,19,0)</f>
        <v>M</v>
      </c>
      <c r="I1524" s="9">
        <f>VLOOKUP($A1524,referencia!$C$2:$Z$640,20,0)</f>
        <v>0</v>
      </c>
      <c r="J1524" s="9" t="str">
        <f>VLOOKUP($A1524,referencia!$C$2:$Z$640,21,0)</f>
        <v>Ministerio de Obras y Servicios Públicos</v>
      </c>
      <c r="K1524" s="9">
        <f>VLOOKUP($A1524,referencia!$C$2:$Z$640,22,0)</f>
        <v>0</v>
      </c>
    </row>
    <row r="1525" spans="1:11" ht="15.75" customHeight="1">
      <c r="A1525" t="s">
        <v>2283</v>
      </c>
      <c r="B1525" s="9">
        <f>VLOOKUP($A1525,referencia!$C$2:$Z$640,5,0)</f>
        <v>16</v>
      </c>
      <c r="C1525" s="9" t="str">
        <f>VLOOKUP($A1525,referencia!$C$2:$Z$640,6,0)</f>
        <v>Río Negro</v>
      </c>
      <c r="D1525" s="9">
        <f>VLOOKUP($A1525,referencia!$C$2:$Z$640,15,0)</f>
        <v>2018</v>
      </c>
      <c r="E1525" s="9" t="str">
        <f>VLOOKUP($A1525,referencia!$C$2:$Z$640,7,0)</f>
        <v>Alberto Weretilneck</v>
      </c>
      <c r="F1525" s="9" t="str">
        <f>VLOOKUP($A1525,referencia!$C$2:$Z$640,10,0)</f>
        <v>Juntos Somos Río Negro</v>
      </c>
      <c r="G1525" s="9" t="str">
        <f>VLOOKUP($A1525,referencia!$C$2:$Z$640,9,0)</f>
        <v>Mónica Silva</v>
      </c>
      <c r="H1525" s="9" t="str">
        <f>VLOOKUP($A1525,referencia!$C$2:$Z$640,19,0)</f>
        <v>F</v>
      </c>
      <c r="I1525" s="9">
        <f>VLOOKUP($A1525,referencia!$C$2:$Z$640,20,0)</f>
        <v>1</v>
      </c>
      <c r="J1525" s="9" t="str">
        <f>VLOOKUP($A1525,referencia!$C$2:$Z$640,21,0)</f>
        <v>Ministerio de Educación y Derechos Humanos</v>
      </c>
      <c r="K1525" s="9">
        <f>VLOOKUP($A1525,referencia!$C$2:$Z$640,22,0)</f>
        <v>1</v>
      </c>
    </row>
    <row r="1526" spans="1:11" ht="15.75" customHeight="1">
      <c r="A1526" t="s">
        <v>2285</v>
      </c>
      <c r="B1526" s="9">
        <f>VLOOKUP($A1526,referencia!$C$2:$Z$640,5,0)</f>
        <v>16</v>
      </c>
      <c r="C1526" s="9" t="str">
        <f>VLOOKUP($A1526,referencia!$C$2:$Z$640,6,0)</f>
        <v>Río Negro</v>
      </c>
      <c r="D1526" s="9">
        <f>VLOOKUP($A1526,referencia!$C$2:$Z$640,15,0)</f>
        <v>2018</v>
      </c>
      <c r="E1526" s="9" t="str">
        <f>VLOOKUP($A1526,referencia!$C$2:$Z$640,7,0)</f>
        <v>Alberto Weretilneck</v>
      </c>
      <c r="F1526" s="9" t="str">
        <f>VLOOKUP($A1526,referencia!$C$2:$Z$640,10,0)</f>
        <v>Juntos Somos Río Negro</v>
      </c>
      <c r="G1526" s="9" t="str">
        <f>VLOOKUP($A1526,referencia!$C$2:$Z$640,9,0)</f>
        <v>Fabián Zgaib</v>
      </c>
      <c r="H1526" s="9" t="str">
        <f>VLOOKUP($A1526,referencia!$C$2:$Z$640,19,0)</f>
        <v>M</v>
      </c>
      <c r="I1526" s="9">
        <f>VLOOKUP($A1526,referencia!$C$2:$Z$640,20,0)</f>
        <v>0</v>
      </c>
      <c r="J1526" s="9" t="str">
        <f>VLOOKUP($A1526,referencia!$C$2:$Z$640,21,0)</f>
        <v>Ministerio de Salud</v>
      </c>
      <c r="K1526" s="9">
        <f>VLOOKUP($A1526,referencia!$C$2:$Z$640,22,0)</f>
        <v>0</v>
      </c>
    </row>
    <row r="1527" spans="1:11" ht="15.75" customHeight="1">
      <c r="A1527" t="s">
        <v>2286</v>
      </c>
      <c r="B1527" s="9">
        <f>VLOOKUP($A1527,referencia!$C$2:$Z$640,5,0)</f>
        <v>16</v>
      </c>
      <c r="C1527" s="9" t="str">
        <f>VLOOKUP($A1527,referencia!$C$2:$Z$640,6,0)</f>
        <v>Río Negro</v>
      </c>
      <c r="D1527" s="9">
        <f>VLOOKUP($A1527,referencia!$C$2:$Z$640,15,0)</f>
        <v>2018</v>
      </c>
      <c r="E1527" s="9" t="str">
        <f>VLOOKUP($A1527,referencia!$C$2:$Z$640,7,0)</f>
        <v>Alberto Weretilneck</v>
      </c>
      <c r="F1527" s="9" t="str">
        <f>VLOOKUP($A1527,referencia!$C$2:$Z$640,10,0)</f>
        <v>Juntos Somos Río Negro</v>
      </c>
      <c r="G1527" s="9" t="str">
        <f>VLOOKUP($A1527,referencia!$C$2:$Z$640,9,0)</f>
        <v>Marcelo Martín</v>
      </c>
      <c r="H1527" s="9" t="str">
        <f>VLOOKUP($A1527,referencia!$C$2:$Z$640,19,0)</f>
        <v>M</v>
      </c>
      <c r="I1527" s="9">
        <f>VLOOKUP($A1527,referencia!$C$2:$Z$640,20,0)</f>
        <v>0</v>
      </c>
      <c r="J1527" s="9" t="str">
        <f>VLOOKUP($A1527,referencia!$C$2:$Z$640,21,0)</f>
        <v>Ministerio de Agricultura, Ganadería y Pesca</v>
      </c>
      <c r="K1527" s="9">
        <f>VLOOKUP($A1527,referencia!$C$2:$Z$640,22,0)</f>
        <v>0</v>
      </c>
    </row>
    <row r="1528" spans="1:11" ht="15.75" customHeight="1">
      <c r="A1528" t="s">
        <v>2289</v>
      </c>
      <c r="B1528" s="9">
        <f>VLOOKUP($A1528,referencia!$C$2:$Z$640,5,0)</f>
        <v>16</v>
      </c>
      <c r="C1528" s="9" t="str">
        <f>VLOOKUP($A1528,referencia!$C$2:$Z$640,6,0)</f>
        <v>Río Negro</v>
      </c>
      <c r="D1528" s="9">
        <f>VLOOKUP($A1528,referencia!$C$2:$Z$640,15,0)</f>
        <v>2018</v>
      </c>
      <c r="E1528" s="9" t="str">
        <f>VLOOKUP($A1528,referencia!$C$2:$Z$640,7,0)</f>
        <v>Alberto Weretilneck</v>
      </c>
      <c r="F1528" s="9" t="str">
        <f>VLOOKUP($A1528,referencia!$C$2:$Z$640,10,0)</f>
        <v>Juntos Somos Río Negro</v>
      </c>
      <c r="G1528" s="9" t="str">
        <f>VLOOKUP($A1528,referencia!$C$2:$Z$640,9,0)</f>
        <v>Nicolás Land</v>
      </c>
      <c r="H1528" s="9" t="str">
        <f>VLOOKUP($A1528,referencia!$C$2:$Z$640,19,0)</f>
        <v>M</v>
      </c>
      <c r="I1528" s="9">
        <f>VLOOKUP($A1528,referencia!$C$2:$Z$640,20,0)</f>
        <v>0</v>
      </c>
      <c r="J1528" s="9" t="str">
        <f>VLOOKUP($A1528,referencia!$C$2:$Z$640,21,0)</f>
        <v>Ministerio de Desarrollo Social</v>
      </c>
      <c r="K1528" s="9">
        <f>VLOOKUP($A1528,referencia!$C$2:$Z$640,22,0)</f>
        <v>0</v>
      </c>
    </row>
    <row r="1529" spans="1:11" ht="15.75" customHeight="1">
      <c r="A1529" t="s">
        <v>2290</v>
      </c>
      <c r="B1529" s="9">
        <f>VLOOKUP($A1529,referencia!$C$2:$Z$640,5,0)</f>
        <v>16</v>
      </c>
      <c r="C1529" s="9" t="str">
        <f>VLOOKUP($A1529,referencia!$C$2:$Z$640,6,0)</f>
        <v>Río Negro</v>
      </c>
      <c r="D1529" s="9">
        <f>VLOOKUP($A1529,referencia!$C$2:$Z$640,15,0)</f>
        <v>2018</v>
      </c>
      <c r="E1529" s="9" t="str">
        <f>VLOOKUP($A1529,referencia!$C$2:$Z$640,7,0)</f>
        <v>Alberto Weretilneck</v>
      </c>
      <c r="F1529" s="9" t="str">
        <f>VLOOKUP($A1529,referencia!$C$2:$Z$640,10,0)</f>
        <v>Juntos Somos Río Negro</v>
      </c>
      <c r="G1529" s="9" t="str">
        <f>VLOOKUP($A1529,referencia!$C$2:$Z$640,9,0)</f>
        <v>Arabela Carreras</v>
      </c>
      <c r="H1529" s="9" t="str">
        <f>VLOOKUP($A1529,referencia!$C$2:$Z$640,19,0)</f>
        <v>F</v>
      </c>
      <c r="I1529" s="9">
        <f>VLOOKUP($A1529,referencia!$C$2:$Z$640,20,0)</f>
        <v>1</v>
      </c>
      <c r="J1529" s="9" t="str">
        <f>VLOOKUP($A1529,referencia!$C$2:$Z$640,21,0)</f>
        <v>Ministerio de Turismo, Cultura y Deportes</v>
      </c>
      <c r="K1529" s="9">
        <f>VLOOKUP($A1529,referencia!$C$2:$Z$640,22,0)</f>
        <v>0</v>
      </c>
    </row>
    <row r="1530" spans="1:11" ht="15.75" customHeight="1">
      <c r="A1530" t="s">
        <v>2291</v>
      </c>
      <c r="B1530" s="9">
        <f>VLOOKUP($A1530,referencia!$C$2:$Z$640,5,0)</f>
        <v>16</v>
      </c>
      <c r="C1530" s="9" t="str">
        <f>VLOOKUP($A1530,referencia!$C$2:$Z$640,6,0)</f>
        <v>Río Negro</v>
      </c>
      <c r="D1530" s="9">
        <f>VLOOKUP($A1530,referencia!$C$2:$Z$640,15,0)</f>
        <v>2018</v>
      </c>
      <c r="E1530" s="9" t="str">
        <f>VLOOKUP($A1530,referencia!$C$2:$Z$640,7,0)</f>
        <v>Alberto Weretilneck</v>
      </c>
      <c r="F1530" s="9" t="str">
        <f>VLOOKUP($A1530,referencia!$C$2:$Z$640,10,0)</f>
        <v>Juntos Somos Río Negro</v>
      </c>
      <c r="G1530" s="9" t="str">
        <f>VLOOKUP($A1530,referencia!$C$2:$Z$640,9,0)</f>
        <v>Agustín Domingo</v>
      </c>
      <c r="H1530" s="9" t="str">
        <f>VLOOKUP($A1530,referencia!$C$2:$Z$640,19,0)</f>
        <v>M</v>
      </c>
      <c r="I1530" s="9">
        <f>VLOOKUP($A1530,referencia!$C$2:$Z$640,20,0)</f>
        <v>0</v>
      </c>
      <c r="J1530" s="9" t="str">
        <f>VLOOKUP($A1530,referencia!$C$2:$Z$640,21,0)</f>
        <v>Ministerio de Economía</v>
      </c>
      <c r="K1530" s="9">
        <f>VLOOKUP($A1530,referencia!$C$2:$Z$640,22,0)</f>
        <v>0</v>
      </c>
    </row>
    <row r="1531" spans="1:11" ht="15.75" customHeight="1">
      <c r="A1531" t="s">
        <v>2292</v>
      </c>
      <c r="B1531" s="9">
        <f>VLOOKUP($A1531,referencia!$C$2:$Z$640,5,0)</f>
        <v>16</v>
      </c>
      <c r="C1531" s="9" t="str">
        <f>VLOOKUP($A1531,referencia!$C$2:$Z$640,6,0)</f>
        <v>Río Negro</v>
      </c>
      <c r="D1531" s="9">
        <f>VLOOKUP($A1531,referencia!$C$2:$Z$640,15,0)</f>
        <v>2018</v>
      </c>
      <c r="E1531" s="9" t="str">
        <f>VLOOKUP($A1531,referencia!$C$2:$Z$640,7,0)</f>
        <v>Alberto Weretilneck</v>
      </c>
      <c r="F1531" s="9" t="str">
        <f>VLOOKUP($A1531,referencia!$C$2:$Z$640,10,0)</f>
        <v>Juntos Somos Río Negro</v>
      </c>
      <c r="G1531" s="9" t="str">
        <f>VLOOKUP($A1531,referencia!$C$2:$Z$640,9,0)</f>
        <v>Nelson Cides</v>
      </c>
      <c r="H1531" s="9" t="str">
        <f>VLOOKUP($A1531,referencia!$C$2:$Z$640,19,0)</f>
        <v>M</v>
      </c>
      <c r="I1531" s="9">
        <f>VLOOKUP($A1531,referencia!$C$2:$Z$640,20,0)</f>
        <v>0</v>
      </c>
      <c r="J1531" s="9" t="str">
        <f>VLOOKUP($A1531,referencia!$C$2:$Z$640,21,0)</f>
        <v>Secretaría General de la Gobernación</v>
      </c>
      <c r="K1531" s="9">
        <f>VLOOKUP($A1531,referencia!$C$2:$Z$640,22,0)</f>
        <v>0</v>
      </c>
    </row>
    <row r="1532" spans="1:11" ht="15.75" customHeight="1">
      <c r="A1532" t="s">
        <v>2552</v>
      </c>
      <c r="B1532" s="9">
        <f>VLOOKUP($A1532,referencia!$B$2:$Z$640,6,0)</f>
        <v>16</v>
      </c>
      <c r="C1532" s="9" t="str">
        <f>VLOOKUP($A1532,referencia!$B$2:$Z$640,7,0)</f>
        <v>Río Negro</v>
      </c>
      <c r="D1532" s="9">
        <f>VLOOKUP($A1532,referencia!$B$2:$Z$640,17,0)</f>
        <v>2019</v>
      </c>
      <c r="E1532" s="9" t="str">
        <f>VLOOKUP($A1532,referencia!$B$2:$Z$640,8,0)</f>
        <v>Alberto Weretilneck</v>
      </c>
      <c r="F1532" s="9" t="str">
        <f>VLOOKUP($A1532,referencia!$B$2:$Z$640,11,0)</f>
        <v>Juntos Somos Río Negro</v>
      </c>
      <c r="G1532" s="9" t="str">
        <f>VLOOKUP($A1532,referencia!$B$2:$Z$640,10,0)</f>
        <v>Luis Di Giácomo</v>
      </c>
      <c r="H1532" s="9" t="str">
        <f>VLOOKUP($A1532,referencia!$B$2:$Z$640,20,0)</f>
        <v>M</v>
      </c>
      <c r="I1532" s="9">
        <f>VLOOKUP($A1532,referencia!$B$2:$Z$640,21,0)</f>
        <v>0</v>
      </c>
      <c r="J1532" s="9" t="str">
        <f>VLOOKUP($A1532,referencia!$B$2:$Z$640,22,0)</f>
        <v>Ministerio de Gobierno</v>
      </c>
      <c r="K1532" s="9">
        <f>VLOOKUP($A1532,referencia!$B$2:$Z$640,23,0)</f>
        <v>1</v>
      </c>
    </row>
    <row r="1533" spans="1:11" ht="15.75" customHeight="1">
      <c r="A1533" t="s">
        <v>2553</v>
      </c>
      <c r="B1533" s="9">
        <f>VLOOKUP($A1533,referencia!$B$2:$Z$640,6,0)</f>
        <v>16</v>
      </c>
      <c r="C1533" s="9" t="str">
        <f>VLOOKUP($A1533,referencia!$B$2:$Z$640,7,0)</f>
        <v>Río Negro</v>
      </c>
      <c r="D1533" s="9">
        <f>VLOOKUP($A1533,referencia!$B$2:$Z$640,17,0)</f>
        <v>2019</v>
      </c>
      <c r="E1533" s="9" t="str">
        <f>VLOOKUP($A1533,referencia!$B$2:$Z$640,8,0)</f>
        <v>Alberto Weretilneck</v>
      </c>
      <c r="F1533" s="9" t="str">
        <f>VLOOKUP($A1533,referencia!$B$2:$Z$640,11,0)</f>
        <v>Juntos Somos Río Negro</v>
      </c>
      <c r="G1533" s="9" t="str">
        <f>VLOOKUP($A1533,referencia!$B$2:$Z$640,10,0)</f>
        <v>Gastón Pérez Estevan</v>
      </c>
      <c r="H1533" s="9" t="str">
        <f>VLOOKUP($A1533,referencia!$B$2:$Z$640,20,0)</f>
        <v>M</v>
      </c>
      <c r="I1533" s="9">
        <f>VLOOKUP($A1533,referencia!$B$2:$Z$640,21,0)</f>
        <v>0</v>
      </c>
      <c r="J1533" s="9" t="str">
        <f>VLOOKUP($A1533,referencia!$B$2:$Z$640,22,0)</f>
        <v>Ministerio de Seguridad y Justicia</v>
      </c>
      <c r="K1533" s="9">
        <f>VLOOKUP($A1533,referencia!$B$2:$Z$640,23,0)</f>
        <v>1</v>
      </c>
    </row>
    <row r="1534" spans="1:11" ht="15.75" customHeight="1">
      <c r="A1534" t="s">
        <v>2554</v>
      </c>
      <c r="B1534" s="9">
        <f>VLOOKUP($A1534,referencia!$B$2:$Z$640,6,0)</f>
        <v>16</v>
      </c>
      <c r="C1534" s="9" t="str">
        <f>VLOOKUP($A1534,referencia!$B$2:$Z$640,7,0)</f>
        <v>Río Negro</v>
      </c>
      <c r="D1534" s="9">
        <f>VLOOKUP($A1534,referencia!$B$2:$Z$640,17,0)</f>
        <v>2019</v>
      </c>
      <c r="E1534" s="9" t="str">
        <f>VLOOKUP($A1534,referencia!$B$2:$Z$640,8,0)</f>
        <v>Alberto Weretilneck</v>
      </c>
      <c r="F1534" s="9" t="str">
        <f>VLOOKUP($A1534,referencia!$B$2:$Z$640,11,0)</f>
        <v>Juntos Somos Río Negro</v>
      </c>
      <c r="G1534" s="9" t="str">
        <f>VLOOKUP($A1534,referencia!$B$2:$Z$640,10,0)</f>
        <v>Carlos Valeri</v>
      </c>
      <c r="H1534" s="9" t="str">
        <f>VLOOKUP($A1534,referencia!$B$2:$Z$640,20,0)</f>
        <v>M</v>
      </c>
      <c r="I1534" s="9">
        <f>VLOOKUP($A1534,referencia!$B$2:$Z$640,21,0)</f>
        <v>0</v>
      </c>
      <c r="J1534" s="9" t="str">
        <f>VLOOKUP($A1534,referencia!$B$2:$Z$640,22,0)</f>
        <v>Ministerio de Obras y Servicios Públicos</v>
      </c>
      <c r="K1534" s="9">
        <f>VLOOKUP($A1534,referencia!$B$2:$Z$640,23,0)</f>
        <v>0</v>
      </c>
    </row>
    <row r="1535" spans="1:11" ht="15.75" customHeight="1">
      <c r="A1535" t="s">
        <v>2555</v>
      </c>
      <c r="B1535" s="9">
        <f>VLOOKUP($A1535,referencia!$B$2:$Z$640,6,0)</f>
        <v>16</v>
      </c>
      <c r="C1535" s="9" t="str">
        <f>VLOOKUP($A1535,referencia!$B$2:$Z$640,7,0)</f>
        <v>Río Negro</v>
      </c>
      <c r="D1535" s="9">
        <f>VLOOKUP($A1535,referencia!$B$2:$Z$640,17,0)</f>
        <v>2019</v>
      </c>
      <c r="E1535" s="9" t="str">
        <f>VLOOKUP($A1535,referencia!$B$2:$Z$640,8,0)</f>
        <v>Alberto Weretilneck</v>
      </c>
      <c r="F1535" s="9" t="str">
        <f>VLOOKUP($A1535,referencia!$B$2:$Z$640,11,0)</f>
        <v>Juntos Somos Río Negro</v>
      </c>
      <c r="G1535" s="9" t="str">
        <f>VLOOKUP($A1535,referencia!$B$2:$Z$640,10,0)</f>
        <v>Mónica Silva</v>
      </c>
      <c r="H1535" s="9" t="str">
        <f>VLOOKUP($A1535,referencia!$B$2:$Z$640,20,0)</f>
        <v>F</v>
      </c>
      <c r="I1535" s="9">
        <f>VLOOKUP($A1535,referencia!$B$2:$Z$640,21,0)</f>
        <v>1</v>
      </c>
      <c r="J1535" s="9" t="str">
        <f>VLOOKUP($A1535,referencia!$B$2:$Z$640,22,0)</f>
        <v>Ministerio de Educación y Derechos Humanos</v>
      </c>
      <c r="K1535" s="9">
        <f>VLOOKUP($A1535,referencia!$B$2:$Z$640,23,0)</f>
        <v>1</v>
      </c>
    </row>
    <row r="1536" spans="1:11" ht="15.75" customHeight="1">
      <c r="A1536" t="s">
        <v>2556</v>
      </c>
      <c r="B1536" s="9">
        <f>VLOOKUP($A1536,referencia!$B$2:$Z$640,6,0)</f>
        <v>16</v>
      </c>
      <c r="C1536" s="9" t="str">
        <f>VLOOKUP($A1536,referencia!$B$2:$Z$640,7,0)</f>
        <v>Río Negro</v>
      </c>
      <c r="D1536" s="9">
        <f>VLOOKUP($A1536,referencia!$B$2:$Z$640,17,0)</f>
        <v>2019</v>
      </c>
      <c r="E1536" s="9" t="str">
        <f>VLOOKUP($A1536,referencia!$B$2:$Z$640,8,0)</f>
        <v>Alberto Weretilneck</v>
      </c>
      <c r="F1536" s="9" t="str">
        <f>VLOOKUP($A1536,referencia!$B$2:$Z$640,11,0)</f>
        <v>Juntos Somos Río Negro</v>
      </c>
      <c r="G1536" s="9" t="str">
        <f>VLOOKUP($A1536,referencia!$B$2:$Z$640,10,0)</f>
        <v>Fabián Zgaib</v>
      </c>
      <c r="H1536" s="9" t="str">
        <f>VLOOKUP($A1536,referencia!$B$2:$Z$640,20,0)</f>
        <v>M</v>
      </c>
      <c r="I1536" s="9">
        <f>VLOOKUP($A1536,referencia!$B$2:$Z$640,21,0)</f>
        <v>0</v>
      </c>
      <c r="J1536" s="9" t="str">
        <f>VLOOKUP($A1536,referencia!$B$2:$Z$640,22,0)</f>
        <v>Ministerio de Salud</v>
      </c>
      <c r="K1536" s="9">
        <f>VLOOKUP($A1536,referencia!$B$2:$Z$640,23,0)</f>
        <v>0</v>
      </c>
    </row>
    <row r="1537" spans="1:11" ht="15.75" customHeight="1">
      <c r="A1537" t="s">
        <v>2557</v>
      </c>
      <c r="B1537" s="9">
        <f>VLOOKUP($A1537,referencia!$B$2:$Z$640,6,0)</f>
        <v>16</v>
      </c>
      <c r="C1537" s="9" t="str">
        <f>VLOOKUP($A1537,referencia!$B$2:$Z$640,7,0)</f>
        <v>Río Negro</v>
      </c>
      <c r="D1537" s="9">
        <f>VLOOKUP($A1537,referencia!$B$2:$Z$640,17,0)</f>
        <v>2019</v>
      </c>
      <c r="E1537" s="9" t="str">
        <f>VLOOKUP($A1537,referencia!$B$2:$Z$640,8,0)</f>
        <v>Alberto Weretilneck</v>
      </c>
      <c r="F1537" s="9" t="str">
        <f>VLOOKUP($A1537,referencia!$B$2:$Z$640,11,0)</f>
        <v>Juntos Somos Río Negro</v>
      </c>
      <c r="G1537" s="9" t="str">
        <f>VLOOKUP($A1537,referencia!$B$2:$Z$640,10,0)</f>
        <v>Marcelo Martín</v>
      </c>
      <c r="H1537" s="9" t="str">
        <f>VLOOKUP($A1537,referencia!$B$2:$Z$640,20,0)</f>
        <v>M</v>
      </c>
      <c r="I1537" s="9">
        <f>VLOOKUP($A1537,referencia!$B$2:$Z$640,21,0)</f>
        <v>0</v>
      </c>
      <c r="J1537" s="9" t="str">
        <f>VLOOKUP($A1537,referencia!$B$2:$Z$640,22,0)</f>
        <v>Ministerio de Agricultura, Ganadería y Pesca</v>
      </c>
      <c r="K1537" s="9">
        <f>VLOOKUP($A1537,referencia!$B$2:$Z$640,23,0)</f>
        <v>0</v>
      </c>
    </row>
    <row r="1538" spans="1:11" ht="15.75" customHeight="1">
      <c r="A1538" t="s">
        <v>2558</v>
      </c>
      <c r="B1538" s="9">
        <f>VLOOKUP($A1538,referencia!$B$2:$Z$640,6,0)</f>
        <v>16</v>
      </c>
      <c r="C1538" s="9" t="str">
        <f>VLOOKUP($A1538,referencia!$B$2:$Z$640,7,0)</f>
        <v>Río Negro</v>
      </c>
      <c r="D1538" s="9">
        <f>VLOOKUP($A1538,referencia!$B$2:$Z$640,17,0)</f>
        <v>2019</v>
      </c>
      <c r="E1538" s="9" t="str">
        <f>VLOOKUP($A1538,referencia!$B$2:$Z$640,8,0)</f>
        <v>Alberto Weretilneck</v>
      </c>
      <c r="F1538" s="9" t="str">
        <f>VLOOKUP($A1538,referencia!$B$2:$Z$640,11,0)</f>
        <v>Juntos Somos Río Negro</v>
      </c>
      <c r="G1538" s="9" t="str">
        <f>VLOOKUP($A1538,referencia!$B$2:$Z$640,10,0)</f>
        <v>Nicolás Land</v>
      </c>
      <c r="H1538" s="9" t="str">
        <f>VLOOKUP($A1538,referencia!$B$2:$Z$640,20,0)</f>
        <v>M</v>
      </c>
      <c r="I1538" s="9">
        <f>VLOOKUP($A1538,referencia!$B$2:$Z$640,21,0)</f>
        <v>0</v>
      </c>
      <c r="J1538" s="9" t="str">
        <f>VLOOKUP($A1538,referencia!$B$2:$Z$640,22,0)</f>
        <v>Ministerio de Desarrollo Social</v>
      </c>
      <c r="K1538" s="9">
        <f>VLOOKUP($A1538,referencia!$B$2:$Z$640,23,0)</f>
        <v>0</v>
      </c>
    </row>
    <row r="1539" spans="1:11" ht="15.75" customHeight="1">
      <c r="A1539" t="s">
        <v>2559</v>
      </c>
      <c r="B1539" s="9">
        <f>VLOOKUP($A1539,referencia!$B$2:$Z$640,6,0)</f>
        <v>16</v>
      </c>
      <c r="C1539" s="9" t="str">
        <f>VLOOKUP($A1539,referencia!$B$2:$Z$640,7,0)</f>
        <v>Río Negro</v>
      </c>
      <c r="D1539" s="9">
        <f>VLOOKUP($A1539,referencia!$B$2:$Z$640,17,0)</f>
        <v>2019</v>
      </c>
      <c r="E1539" s="9" t="str">
        <f>VLOOKUP($A1539,referencia!$B$2:$Z$640,8,0)</f>
        <v>Alberto Weretilneck</v>
      </c>
      <c r="F1539" s="9" t="str">
        <f>VLOOKUP($A1539,referencia!$B$2:$Z$640,11,0)</f>
        <v>Juntos Somos Río Negro</v>
      </c>
      <c r="G1539" s="9" t="str">
        <f>VLOOKUP($A1539,referencia!$B$2:$Z$640,10,0)</f>
        <v>Arabela Carreras</v>
      </c>
      <c r="H1539" s="9" t="str">
        <f>VLOOKUP($A1539,referencia!$B$2:$Z$640,20,0)</f>
        <v>F</v>
      </c>
      <c r="I1539" s="9">
        <f>VLOOKUP($A1539,referencia!$B$2:$Z$640,21,0)</f>
        <v>1</v>
      </c>
      <c r="J1539" s="9" t="str">
        <f>VLOOKUP($A1539,referencia!$B$2:$Z$640,22,0)</f>
        <v>Ministerio de Turismo, Cultura y Deportes</v>
      </c>
      <c r="K1539" s="9">
        <f>VLOOKUP($A1539,referencia!$B$2:$Z$640,23,0)</f>
        <v>0</v>
      </c>
    </row>
    <row r="1540" spans="1:11" ht="15.75" customHeight="1">
      <c r="A1540" t="s">
        <v>2560</v>
      </c>
      <c r="B1540" s="9">
        <f>VLOOKUP($A1540,referencia!$B$2:$Z$640,6,0)</f>
        <v>16</v>
      </c>
      <c r="C1540" s="9" t="str">
        <f>VLOOKUP($A1540,referencia!$B$2:$Z$640,7,0)</f>
        <v>Río Negro</v>
      </c>
      <c r="D1540" s="9">
        <f>VLOOKUP($A1540,referencia!$B$2:$Z$640,17,0)</f>
        <v>2019</v>
      </c>
      <c r="E1540" s="9" t="str">
        <f>VLOOKUP($A1540,referencia!$B$2:$Z$640,8,0)</f>
        <v>Alberto Weretilneck</v>
      </c>
      <c r="F1540" s="9" t="str">
        <f>VLOOKUP($A1540,referencia!$B$2:$Z$640,11,0)</f>
        <v>Juntos Somos Río Negro</v>
      </c>
      <c r="G1540" s="9" t="str">
        <f>VLOOKUP($A1540,referencia!$B$2:$Z$640,10,0)</f>
        <v>Agustín Domingo</v>
      </c>
      <c r="H1540" s="9" t="str">
        <f>VLOOKUP($A1540,referencia!$B$2:$Z$640,20,0)</f>
        <v>M</v>
      </c>
      <c r="I1540" s="9">
        <f>VLOOKUP($A1540,referencia!$B$2:$Z$640,21,0)</f>
        <v>0</v>
      </c>
      <c r="J1540" s="9" t="str">
        <f>VLOOKUP($A1540,referencia!$B$2:$Z$640,22,0)</f>
        <v>Ministerio de Economía</v>
      </c>
      <c r="K1540" s="9">
        <f>VLOOKUP($A1540,referencia!$B$2:$Z$640,23,0)</f>
        <v>0</v>
      </c>
    </row>
    <row r="1541" spans="1:11" ht="15.75" customHeight="1">
      <c r="A1541" t="s">
        <v>2561</v>
      </c>
      <c r="B1541" s="9">
        <f>VLOOKUP($A1541,referencia!$B$2:$Z$640,6,0)</f>
        <v>16</v>
      </c>
      <c r="C1541" s="9" t="str">
        <f>VLOOKUP($A1541,referencia!$B$2:$Z$640,7,0)</f>
        <v>Río Negro</v>
      </c>
      <c r="D1541" s="9">
        <f>VLOOKUP($A1541,referencia!$B$2:$Z$640,17,0)</f>
        <v>2019</v>
      </c>
      <c r="E1541" s="9" t="str">
        <f>VLOOKUP($A1541,referencia!$B$2:$Z$640,8,0)</f>
        <v>Alberto Weretilneck</v>
      </c>
      <c r="F1541" s="9" t="str">
        <f>VLOOKUP($A1541,referencia!$B$2:$Z$640,11,0)</f>
        <v>Juntos Somos Río Negro</v>
      </c>
      <c r="G1541" s="9" t="str">
        <f>VLOOKUP($A1541,referencia!$B$2:$Z$640,10,0)</f>
        <v>Nelson Cides</v>
      </c>
      <c r="H1541" s="9" t="str">
        <f>VLOOKUP($A1541,referencia!$B$2:$Z$640,20,0)</f>
        <v>M</v>
      </c>
      <c r="I1541" s="9">
        <f>VLOOKUP($A1541,referencia!$B$2:$Z$640,21,0)</f>
        <v>0</v>
      </c>
      <c r="J1541" s="9" t="str">
        <f>VLOOKUP($A1541,referencia!$B$2:$Z$640,22,0)</f>
        <v>Secretaría General de la Gobernación</v>
      </c>
      <c r="K1541" s="9">
        <f>VLOOKUP($A1541,referencia!$B$2:$Z$640,23,0)</f>
        <v>0</v>
      </c>
    </row>
    <row r="1542" spans="1:11" ht="15.75" customHeight="1">
      <c r="A1542" t="s">
        <v>2281</v>
      </c>
      <c r="B1542" s="9">
        <f>VLOOKUP($A1542,referencia!$B$2:$Z$640,6,0)</f>
        <v>16</v>
      </c>
      <c r="C1542" s="9" t="str">
        <f>VLOOKUP($A1542,referencia!$B$2:$Z$640,7,0)</f>
        <v>Río Negro</v>
      </c>
      <c r="D1542" s="9" t="str">
        <f>VLOOKUP($A1542,referencia!$B$2:$Z$640,17,0)</f>
        <v>no</v>
      </c>
      <c r="E1542" s="9" t="str">
        <f>VLOOKUP($A1542,referencia!$B$2:$Z$640,8,0)</f>
        <v>Alberto Weretilneck</v>
      </c>
      <c r="F1542" s="9" t="str">
        <f>VLOOKUP($A1542,referencia!$B$2:$Z$640,11,0)</f>
        <v>Juntos Somos Río Negro</v>
      </c>
      <c r="G1542" s="9" t="str">
        <f>VLOOKUP($A1542,referencia!$B$2:$Z$640,10,0)</f>
        <v>Isaías Kremer</v>
      </c>
      <c r="H1542" s="9" t="str">
        <f>VLOOKUP($A1542,referencia!$B$2:$Z$640,20,0)</f>
        <v>M</v>
      </c>
      <c r="I1542" s="9">
        <f>VLOOKUP($A1542,referencia!$B$2:$Z$640,21,0)</f>
        <v>0</v>
      </c>
      <c r="J1542" s="9" t="str">
        <f>VLOOKUP($A1542,referencia!$B$2:$Z$640,22,0)</f>
        <v>Ministerio de Economía</v>
      </c>
      <c r="K1542" s="9">
        <f>VLOOKUP($A1542,referencia!$B$2:$Z$640,23,0)</f>
        <v>1</v>
      </c>
    </row>
    <row r="1543" spans="1:11" ht="15.75" customHeight="1">
      <c r="A1543" t="s">
        <v>2284</v>
      </c>
      <c r="B1543" s="9">
        <f>VLOOKUP($A1543,referencia!$B$2:$Z$640,6,0)</f>
        <v>16</v>
      </c>
      <c r="C1543" s="9" t="str">
        <f>VLOOKUP($A1543,referencia!$B$2:$Z$640,7,0)</f>
        <v>Río Negro</v>
      </c>
      <c r="D1543" s="9" t="str">
        <f>VLOOKUP($A1543,referencia!$B$2:$Z$640,17,0)</f>
        <v>no</v>
      </c>
      <c r="E1543" s="9" t="str">
        <f>VLOOKUP($A1543,referencia!$B$2:$Z$640,8,0)</f>
        <v>Alberto Weretilneck</v>
      </c>
      <c r="F1543" s="9" t="str">
        <f>VLOOKUP($A1543,referencia!$B$2:$Z$640,11,0)</f>
        <v>Juntos Somos Río Negro</v>
      </c>
      <c r="G1543" s="9" t="str">
        <f>VLOOKUP($A1543,referencia!$B$2:$Z$640,10,0)</f>
        <v>Fabián Galli</v>
      </c>
      <c r="H1543" s="9" t="str">
        <f>VLOOKUP($A1543,referencia!$B$2:$Z$640,20,0)</f>
        <v>M</v>
      </c>
      <c r="I1543" s="9">
        <f>VLOOKUP($A1543,referencia!$B$2:$Z$640,21,0)</f>
        <v>0</v>
      </c>
      <c r="J1543" s="9" t="str">
        <f>VLOOKUP($A1543,referencia!$B$2:$Z$640,22,0)</f>
        <v>Ministerio de Desarrollo Social</v>
      </c>
      <c r="K1543" s="9">
        <f>VLOOKUP($A1543,referencia!$B$2:$Z$640,23,0)</f>
        <v>1</v>
      </c>
    </row>
    <row r="1544" spans="1:11" ht="15.75" customHeight="1">
      <c r="A1544" t="s">
        <v>2287</v>
      </c>
      <c r="B1544" s="9">
        <f>VLOOKUP($A1544,referencia!$B$2:$Z$640,6,0)</f>
        <v>16</v>
      </c>
      <c r="C1544" s="9" t="str">
        <f>VLOOKUP($A1544,referencia!$B$2:$Z$640,7,0)</f>
        <v>Río Negro</v>
      </c>
      <c r="D1544" s="9" t="str">
        <f>VLOOKUP($A1544,referencia!$B$2:$Z$640,17,0)</f>
        <v>no</v>
      </c>
      <c r="E1544" s="9" t="str">
        <f>VLOOKUP($A1544,referencia!$B$2:$Z$640,8,0)</f>
        <v>Alberto Weretilneck</v>
      </c>
      <c r="F1544" s="9" t="str">
        <f>VLOOKUP($A1544,referencia!$B$2:$Z$640,11,0)</f>
        <v>Juntos Somos Río Negro</v>
      </c>
      <c r="G1544" s="9" t="str">
        <f>VLOOKUP($A1544,referencia!$B$2:$Z$640,10,0)</f>
        <v>Silvina Arrieta</v>
      </c>
      <c r="H1544" s="9" t="str">
        <f>VLOOKUP($A1544,referencia!$B$2:$Z$640,20,0)</f>
        <v>F</v>
      </c>
      <c r="I1544" s="9">
        <f>VLOOKUP($A1544,referencia!$B$2:$Z$640,21,0)</f>
        <v>1</v>
      </c>
      <c r="J1544" s="9" t="str">
        <f>VLOOKUP($A1544,referencia!$B$2:$Z$640,22,0)</f>
        <v>Ministerio de Turismo, Cultura y Deportes</v>
      </c>
      <c r="K1544" s="9">
        <f>VLOOKUP($A1544,referencia!$B$2:$Z$640,23,0)</f>
        <v>1</v>
      </c>
    </row>
    <row r="1545" spans="1:11" ht="15.75" customHeight="1">
      <c r="A1545" t="s">
        <v>2288</v>
      </c>
      <c r="B1545" s="9">
        <f>VLOOKUP($A1545,referencia!$B$2:$Z$640,6,0)</f>
        <v>16</v>
      </c>
      <c r="C1545" s="9" t="str">
        <f>VLOOKUP($A1545,referencia!$B$2:$Z$640,7,0)</f>
        <v>Río Negro</v>
      </c>
      <c r="D1545" s="9" t="str">
        <f>VLOOKUP($A1545,referencia!$B$2:$Z$640,17,0)</f>
        <v>no</v>
      </c>
      <c r="E1545" s="9" t="str">
        <f>VLOOKUP($A1545,referencia!$B$2:$Z$640,8,0)</f>
        <v>Alberto Weretilneck</v>
      </c>
      <c r="F1545" s="9" t="str">
        <f>VLOOKUP($A1545,referencia!$B$2:$Z$640,11,0)</f>
        <v>Juntos Somos Río Negro</v>
      </c>
      <c r="G1545" s="9" t="str">
        <f>VLOOKUP($A1545,referencia!$B$2:$Z$640,10,0)</f>
        <v>Matías Rulli</v>
      </c>
      <c r="H1545" s="9" t="str">
        <f>VLOOKUP($A1545,referencia!$B$2:$Z$640,20,0)</f>
        <v>M</v>
      </c>
      <c r="I1545" s="9">
        <f>VLOOKUP($A1545,referencia!$B$2:$Z$640,21,0)</f>
        <v>0</v>
      </c>
      <c r="J1545" s="9" t="str">
        <f>VLOOKUP($A1545,referencia!$B$2:$Z$640,22,0)</f>
        <v>Secretaría General de la gobernación</v>
      </c>
      <c r="K1545" s="9">
        <f>VLOOKUP($A1545,referencia!$B$2:$Z$640,23,0)</f>
        <v>1</v>
      </c>
    </row>
    <row r="1546" spans="1:11" ht="15.75" customHeight="1">
      <c r="A1546" t="s">
        <v>1330</v>
      </c>
      <c r="B1546" s="9">
        <f>VLOOKUP($A1546,referencia!$B$2:$Z$640,6,0)</f>
        <v>16</v>
      </c>
      <c r="C1546" s="9" t="str">
        <f>VLOOKUP($A1546,referencia!$B$2:$Z$640,7,0)</f>
        <v>Río Negro</v>
      </c>
      <c r="D1546" s="9" t="str">
        <f>VLOOKUP($A1546,referencia!$B$2:$Z$640,17,0)</f>
        <v>no</v>
      </c>
      <c r="E1546" s="9" t="str">
        <f>VLOOKUP($A1546,referencia!$B$2:$Z$640,8,0)</f>
        <v>Arabela Carreras</v>
      </c>
      <c r="F1546" s="9" t="str">
        <f>VLOOKUP($A1546,referencia!$B$2:$Z$640,11,0)</f>
        <v>Juntos Somos Río Negro</v>
      </c>
      <c r="G1546" s="9" t="str">
        <f>VLOOKUP($A1546,referencia!$B$2:$Z$640,10,0)</f>
        <v>Rodrigo Buteler</v>
      </c>
      <c r="H1546" s="9" t="str">
        <f>VLOOKUP($A1546,referencia!$B$2:$Z$640,20,0)</f>
        <v>M</v>
      </c>
      <c r="I1546" s="9">
        <f>VLOOKUP($A1546,referencia!$B$2:$Z$640,21,0)</f>
        <v>0</v>
      </c>
      <c r="J1546" s="9" t="str">
        <f>VLOOKUP($A1546,referencia!$B$2:$Z$640,22,0)</f>
        <v>Ministerio de Gobierno y Comunidad</v>
      </c>
      <c r="K1546" s="9">
        <f>VLOOKUP($A1546,referencia!$B$2:$Z$640,23,0)</f>
        <v>0</v>
      </c>
    </row>
    <row r="1547" spans="1:11" ht="15.75" customHeight="1">
      <c r="A1547" t="s">
        <v>1331</v>
      </c>
      <c r="B1547" s="9">
        <f>VLOOKUP($A1547,referencia!$B$2:$Z$640,6,0)</f>
        <v>16</v>
      </c>
      <c r="C1547" s="9" t="str">
        <f>VLOOKUP($A1547,referencia!$B$2:$Z$640,7,0)</f>
        <v>Río Negro</v>
      </c>
      <c r="D1547" s="9" t="str">
        <f>VLOOKUP($A1547,referencia!$B$2:$Z$640,17,0)</f>
        <v>no</v>
      </c>
      <c r="E1547" s="9" t="str">
        <f>VLOOKUP($A1547,referencia!$B$2:$Z$640,8,0)</f>
        <v>Arabela Carreras</v>
      </c>
      <c r="F1547" s="9" t="str">
        <f>VLOOKUP($A1547,referencia!$B$2:$Z$640,11,0)</f>
        <v>Juntos Somos Río Negro</v>
      </c>
      <c r="G1547" s="9" t="str">
        <f>VLOOKUP($A1547,referencia!$B$2:$Z$640,10,0)</f>
        <v>Gastón Pérez Estevan</v>
      </c>
      <c r="H1547" s="9" t="str">
        <f>VLOOKUP($A1547,referencia!$B$2:$Z$640,20,0)</f>
        <v>M</v>
      </c>
      <c r="I1547" s="9">
        <f>VLOOKUP($A1547,referencia!$B$2:$Z$640,21,0)</f>
        <v>0</v>
      </c>
      <c r="J1547" s="9" t="str">
        <f>VLOOKUP($A1547,referencia!$B$2:$Z$640,22,0)</f>
        <v>Minsterio de Seguridad y Justicia</v>
      </c>
      <c r="K1547" s="9">
        <f>VLOOKUP($A1547,referencia!$B$2:$Z$640,23,0)</f>
        <v>0</v>
      </c>
    </row>
    <row r="1548" spans="1:11" ht="15.75" customHeight="1">
      <c r="A1548" t="s">
        <v>1332</v>
      </c>
      <c r="B1548" s="9">
        <f>VLOOKUP($A1548,referencia!$B$2:$Z$640,6,0)</f>
        <v>16</v>
      </c>
      <c r="C1548" s="9" t="str">
        <f>VLOOKUP($A1548,referencia!$B$2:$Z$640,7,0)</f>
        <v>Río Negro</v>
      </c>
      <c r="D1548" s="9" t="str">
        <f>VLOOKUP($A1548,referencia!$B$2:$Z$640,17,0)</f>
        <v>no</v>
      </c>
      <c r="E1548" s="9" t="str">
        <f>VLOOKUP($A1548,referencia!$B$2:$Z$640,8,0)</f>
        <v>Arabela Carreras</v>
      </c>
      <c r="F1548" s="9" t="str">
        <f>VLOOKUP($A1548,referencia!$B$2:$Z$640,11,0)</f>
        <v>Juntos Somos Río Negro</v>
      </c>
      <c r="G1548" s="9" t="str">
        <f>VLOOKUP($A1548,referencia!$B$2:$Z$640,10,0)</f>
        <v>Luis Vaisberg</v>
      </c>
      <c r="H1548" s="9" t="str">
        <f>VLOOKUP($A1548,referencia!$B$2:$Z$640,20,0)</f>
        <v>M</v>
      </c>
      <c r="I1548" s="9">
        <f>VLOOKUP($A1548,referencia!$B$2:$Z$640,21,0)</f>
        <v>0</v>
      </c>
      <c r="J1548" s="9" t="str">
        <f>VLOOKUP($A1548,referencia!$B$2:$Z$640,22,0)</f>
        <v>Ministerio de Economía</v>
      </c>
      <c r="K1548" s="9">
        <f>VLOOKUP($A1548,referencia!$B$2:$Z$640,23,0)</f>
        <v>0</v>
      </c>
    </row>
    <row r="1549" spans="1:11" ht="15.75" customHeight="1">
      <c r="A1549" t="s">
        <v>1333</v>
      </c>
      <c r="B1549" s="9">
        <f>VLOOKUP($A1549,referencia!$B$2:$Z$640,6,0)</f>
        <v>16</v>
      </c>
      <c r="C1549" s="9" t="str">
        <f>VLOOKUP($A1549,referencia!$B$2:$Z$640,7,0)</f>
        <v>Río Negro</v>
      </c>
      <c r="D1549" s="9" t="str">
        <f>VLOOKUP($A1549,referencia!$B$2:$Z$640,17,0)</f>
        <v>no</v>
      </c>
      <c r="E1549" s="9" t="str">
        <f>VLOOKUP($A1549,referencia!$B$2:$Z$640,8,0)</f>
        <v>Arabela Carreras</v>
      </c>
      <c r="F1549" s="9" t="str">
        <f>VLOOKUP($A1549,referencia!$B$2:$Z$640,11,0)</f>
        <v>Juntos Somos Río Negro</v>
      </c>
      <c r="G1549" s="9" t="str">
        <f>VLOOKUP($A1549,referencia!$B$2:$Z$640,10,0)</f>
        <v>Carlos Valeri</v>
      </c>
      <c r="H1549" s="9" t="str">
        <f>VLOOKUP($A1549,referencia!$B$2:$Z$640,20,0)</f>
        <v>M</v>
      </c>
      <c r="I1549" s="9">
        <f>VLOOKUP($A1549,referencia!$B$2:$Z$640,21,0)</f>
        <v>0</v>
      </c>
      <c r="J1549" s="9" t="str">
        <f>VLOOKUP($A1549,referencia!$B$2:$Z$640,22,0)</f>
        <v>Ministerio de Obras y Servicios Públicos</v>
      </c>
      <c r="K1549" s="9">
        <f>VLOOKUP($A1549,referencia!$B$2:$Z$640,23,0)</f>
        <v>0</v>
      </c>
    </row>
    <row r="1550" spans="1:11" ht="15.75" customHeight="1">
      <c r="A1550" t="s">
        <v>1334</v>
      </c>
      <c r="B1550" s="9">
        <f>VLOOKUP($A1550,referencia!$B$2:$Z$640,6,0)</f>
        <v>16</v>
      </c>
      <c r="C1550" s="9" t="str">
        <f>VLOOKUP($A1550,referencia!$B$2:$Z$640,7,0)</f>
        <v>Río Negro</v>
      </c>
      <c r="D1550" s="9" t="str">
        <f>VLOOKUP($A1550,referencia!$B$2:$Z$640,17,0)</f>
        <v>no</v>
      </c>
      <c r="E1550" s="9" t="str">
        <f>VLOOKUP($A1550,referencia!$B$2:$Z$640,8,0)</f>
        <v>Arabela Carreras</v>
      </c>
      <c r="F1550" s="9" t="str">
        <f>VLOOKUP($A1550,referencia!$B$2:$Z$640,11,0)</f>
        <v>Juntos Somos Río Negro</v>
      </c>
      <c r="G1550" s="9" t="str">
        <f>VLOOKUP($A1550,referencia!$B$2:$Z$640,10,0)</f>
        <v>Mercedes Jara Tracchia</v>
      </c>
      <c r="H1550" s="9" t="str">
        <f>VLOOKUP($A1550,referencia!$B$2:$Z$640,20,0)</f>
        <v>F</v>
      </c>
      <c r="I1550" s="9">
        <f>VLOOKUP($A1550,referencia!$B$2:$Z$640,21,0)</f>
        <v>1</v>
      </c>
      <c r="J1550" s="9" t="str">
        <f>VLOOKUP($A1550,referencia!$B$2:$Z$640,22,0)</f>
        <v>Ministerio de Educación y Derechos Humanos</v>
      </c>
      <c r="K1550" s="9">
        <f>VLOOKUP($A1550,referencia!$B$2:$Z$640,23,0)</f>
        <v>0</v>
      </c>
    </row>
    <row r="1551" spans="1:11" ht="15.75" customHeight="1">
      <c r="A1551" t="s">
        <v>1335</v>
      </c>
      <c r="B1551" s="9">
        <f>VLOOKUP($A1551,referencia!$B$2:$Z$640,6,0)</f>
        <v>16</v>
      </c>
      <c r="C1551" s="9" t="str">
        <f>VLOOKUP($A1551,referencia!$B$2:$Z$640,7,0)</f>
        <v>Río Negro</v>
      </c>
      <c r="D1551" s="9" t="str">
        <f>VLOOKUP($A1551,referencia!$B$2:$Z$640,17,0)</f>
        <v>no</v>
      </c>
      <c r="E1551" s="9" t="str">
        <f>VLOOKUP($A1551,referencia!$B$2:$Z$640,8,0)</f>
        <v>Arabela Carreras</v>
      </c>
      <c r="F1551" s="9" t="str">
        <f>VLOOKUP($A1551,referencia!$B$2:$Z$640,11,0)</f>
        <v>Juntos Somos Río Negro</v>
      </c>
      <c r="G1551" s="9" t="str">
        <f>VLOOKUP($A1551,referencia!$B$2:$Z$640,10,0)</f>
        <v>Juan Deco</v>
      </c>
      <c r="H1551" s="9" t="str">
        <f>VLOOKUP($A1551,referencia!$B$2:$Z$640,20,0)</f>
        <v>M</v>
      </c>
      <c r="I1551" s="9">
        <f>VLOOKUP($A1551,referencia!$B$2:$Z$640,21,0)</f>
        <v>0</v>
      </c>
      <c r="J1551" s="9" t="str">
        <f>VLOOKUP($A1551,referencia!$B$2:$Z$640,22,0)</f>
        <v>Ministerio de Desarrollo Humano y Articulación Solidaria</v>
      </c>
      <c r="K1551" s="9">
        <f>VLOOKUP($A1551,referencia!$B$2:$Z$640,23,0)</f>
        <v>0</v>
      </c>
    </row>
    <row r="1552" spans="1:11" ht="15.75" customHeight="1">
      <c r="A1552" t="s">
        <v>1326</v>
      </c>
      <c r="B1552" s="9">
        <f>VLOOKUP($A1552,referencia!$B$2:$Z$640,6,0)</f>
        <v>16</v>
      </c>
      <c r="C1552" s="9" t="str">
        <f>VLOOKUP($A1552,referencia!$B$2:$Z$640,7,0)</f>
        <v>Río Negro</v>
      </c>
      <c r="D1552" s="9" t="str">
        <f>VLOOKUP($A1552,referencia!$B$2:$Z$640,17,0)</f>
        <v>no</v>
      </c>
      <c r="E1552" s="9" t="str">
        <f>VLOOKUP($A1552,referencia!$B$2:$Z$640,8,0)</f>
        <v>Arabela Carreras</v>
      </c>
      <c r="F1552" s="9" t="str">
        <f>VLOOKUP($A1552,referencia!$B$2:$Z$640,11,0)</f>
        <v>Juntos Somos Río Negro</v>
      </c>
      <c r="G1552" s="9" t="str">
        <f>VLOOKUP($A1552,referencia!$B$2:$Z$640,10,0)</f>
        <v>Nicolás Land</v>
      </c>
      <c r="H1552" s="9" t="str">
        <f>VLOOKUP($A1552,referencia!$B$2:$Z$640,20,0)</f>
        <v>M</v>
      </c>
      <c r="I1552" s="9">
        <f>VLOOKUP($A1552,referencia!$B$2:$Z$640,21,0)</f>
        <v>0</v>
      </c>
      <c r="J1552" s="9" t="str">
        <f>VLOOKUP($A1552,referencia!$B$2:$Z$640,22,0)</f>
        <v>Ministerio de Desarrollo Humano y Articulación Solidaria</v>
      </c>
      <c r="K1552" s="9">
        <f>VLOOKUP($A1552,referencia!$B$2:$Z$640,23,0)</f>
        <v>1</v>
      </c>
    </row>
    <row r="1553" spans="1:11" ht="15.75" customHeight="1">
      <c r="A1553" t="s">
        <v>1336</v>
      </c>
      <c r="B1553" s="9">
        <f>VLOOKUP($A1553,referencia!$B$2:$Z$640,6,0)</f>
        <v>16</v>
      </c>
      <c r="C1553" s="9" t="str">
        <f>VLOOKUP($A1553,referencia!$B$2:$Z$640,7,0)</f>
        <v>Río Negro</v>
      </c>
      <c r="D1553" s="9" t="str">
        <f>VLOOKUP($A1553,referencia!$B$2:$Z$640,17,0)</f>
        <v>no</v>
      </c>
      <c r="E1553" s="9" t="str">
        <f>VLOOKUP($A1553,referencia!$B$2:$Z$640,8,0)</f>
        <v>Arabela Carreras</v>
      </c>
      <c r="F1553" s="9" t="str">
        <f>VLOOKUP($A1553,referencia!$B$2:$Z$640,11,0)</f>
        <v>Juntos Somos Río Negro</v>
      </c>
      <c r="G1553" s="9" t="str">
        <f>VLOOKUP($A1553,referencia!$B$2:$Z$640,10,0)</f>
        <v>Luis Fabián Zgaib</v>
      </c>
      <c r="H1553" s="9" t="str">
        <f>VLOOKUP($A1553,referencia!$B$2:$Z$640,20,0)</f>
        <v>M</v>
      </c>
      <c r="I1553" s="9">
        <f>VLOOKUP($A1553,referencia!$B$2:$Z$640,21,0)</f>
        <v>0</v>
      </c>
      <c r="J1553" s="9" t="str">
        <f>VLOOKUP($A1553,referencia!$B$2:$Z$640,22,0)</f>
        <v>Ministerio de Salud</v>
      </c>
      <c r="K1553" s="9">
        <f>VLOOKUP($A1553,referencia!$B$2:$Z$640,23,0)</f>
        <v>0</v>
      </c>
    </row>
    <row r="1554" spans="1:11" ht="15.75" customHeight="1">
      <c r="A1554" t="s">
        <v>1337</v>
      </c>
      <c r="B1554" s="9">
        <f>VLOOKUP($A1554,referencia!$B$2:$Z$640,6,0)</f>
        <v>16</v>
      </c>
      <c r="C1554" s="9" t="str">
        <f>VLOOKUP($A1554,referencia!$B$2:$Z$640,7,0)</f>
        <v>Río Negro</v>
      </c>
      <c r="D1554" s="9" t="str">
        <f>VLOOKUP($A1554,referencia!$B$2:$Z$640,17,0)</f>
        <v>no</v>
      </c>
      <c r="E1554" s="9" t="str">
        <f>VLOOKUP($A1554,referencia!$B$2:$Z$640,8,0)</f>
        <v>Arabela Carreras</v>
      </c>
      <c r="F1554" s="9" t="str">
        <f>VLOOKUP($A1554,referencia!$B$2:$Z$640,11,0)</f>
        <v>Juntos Somos Río Negro</v>
      </c>
      <c r="G1554" s="9" t="str">
        <f>VLOOKUP($A1554,referencia!$B$2:$Z$640,10,0)</f>
        <v>Carlos Banacloy</v>
      </c>
      <c r="H1554" s="9" t="str">
        <f>VLOOKUP($A1554,referencia!$B$2:$Z$640,20,0)</f>
        <v>M</v>
      </c>
      <c r="I1554" s="9">
        <f>VLOOKUP($A1554,referencia!$B$2:$Z$640,21,0)</f>
        <v>0</v>
      </c>
      <c r="J1554" s="9" t="str">
        <f>VLOOKUP($A1554,referencia!$B$2:$Z$640,22,0)</f>
        <v>Ministerio de Producción y Agroindustria</v>
      </c>
      <c r="K1554" s="9">
        <f>VLOOKUP($A1554,referencia!$B$2:$Z$640,23,0)</f>
        <v>0</v>
      </c>
    </row>
    <row r="1555" spans="1:11" ht="15.75" customHeight="1">
      <c r="A1555" t="s">
        <v>1338</v>
      </c>
      <c r="B1555" s="9">
        <f>VLOOKUP($A1555,referencia!$B$2:$Z$640,6,0)</f>
        <v>16</v>
      </c>
      <c r="C1555" s="9" t="str">
        <f>VLOOKUP($A1555,referencia!$B$2:$Z$640,7,0)</f>
        <v>Río Negro</v>
      </c>
      <c r="D1555" s="9" t="str">
        <f>VLOOKUP($A1555,referencia!$B$2:$Z$640,17,0)</f>
        <v>no</v>
      </c>
      <c r="E1555" s="9" t="str">
        <f>VLOOKUP($A1555,referencia!$B$2:$Z$640,8,0)</f>
        <v>Arabela Carreras</v>
      </c>
      <c r="F1555" s="9" t="str">
        <f>VLOOKUP($A1555,referencia!$B$2:$Z$640,11,0)</f>
        <v>Juntos Somos Río Negro</v>
      </c>
      <c r="G1555" s="9" t="str">
        <f>VLOOKUP($A1555,referencia!$B$2:$Z$640,10,0)</f>
        <v>Martha Vélez</v>
      </c>
      <c r="H1555" s="9" t="str">
        <f>VLOOKUP($A1555,referencia!$B$2:$Z$640,20,0)</f>
        <v>F</v>
      </c>
      <c r="I1555" s="9">
        <f>VLOOKUP($A1555,referencia!$B$2:$Z$640,21,0)</f>
        <v>1</v>
      </c>
      <c r="J1555" s="9" t="str">
        <f>VLOOKUP($A1555,referencia!$B$2:$Z$640,22,0)</f>
        <v>Ministerio de Turismo, Cultura y Deporte</v>
      </c>
      <c r="K1555" s="9">
        <f>VLOOKUP($A1555,referencia!$B$2:$Z$640,23,0)</f>
        <v>0</v>
      </c>
    </row>
    <row r="1556" spans="1:11" ht="15.75" customHeight="1">
      <c r="A1556" t="s">
        <v>2861</v>
      </c>
      <c r="B1556" s="9">
        <f>VLOOKUP($A1556,referencia!$A$2:$Z$640,7,0)</f>
        <v>16</v>
      </c>
      <c r="C1556" s="9" t="str">
        <f>VLOOKUP($A1556,referencia!$A$2:$Z$640,8,0)</f>
        <v>Río Negro</v>
      </c>
      <c r="D1556" s="9" t="str">
        <f>VLOOKUP($A1556,referencia!$A$2:$Z$640,19,0)</f>
        <v>no</v>
      </c>
      <c r="E1556" s="9" t="str">
        <f>VLOOKUP($A1556,referencia!$A$2:$Z$640,9,0)</f>
        <v>Alberto Weretilneck</v>
      </c>
      <c r="F1556" s="9" t="str">
        <f>VLOOKUP($A1556,referencia!$A$2:$Z$640,12,0)</f>
        <v>Juntos Somos Río Negro</v>
      </c>
      <c r="G1556" s="9" t="str">
        <f>VLOOKUP($A1556,referencia!$A$2:$Z$640,11,0)</f>
        <v>Luis Di Giácomo</v>
      </c>
      <c r="H1556" s="9" t="str">
        <f>VLOOKUP($A1556,referencia!$A$2:$Z$640,21,0)</f>
        <v>M</v>
      </c>
      <c r="I1556" s="9">
        <f>VLOOKUP($A1556,referencia!$A$2:$Z$640,22,0)</f>
        <v>0</v>
      </c>
      <c r="J1556" s="9" t="str">
        <f>VLOOKUP($A1556,referencia!$A$2:$Z$640,23,0)</f>
        <v>Ministerio de Gobierno</v>
      </c>
      <c r="K1556" s="9">
        <f>VLOOKUP($A1556,referencia!$A$2:$Z$640,24,0)</f>
        <v>1</v>
      </c>
    </row>
    <row r="1557" spans="1:11" ht="15.75" customHeight="1">
      <c r="A1557" t="s">
        <v>1331</v>
      </c>
      <c r="B1557" s="9">
        <f>VLOOKUP($A1557,referencia!$A$2:$Z$640,7,0)</f>
        <v>16</v>
      </c>
      <c r="C1557" s="9" t="str">
        <f>VLOOKUP($A1557,referencia!$A$2:$Z$640,8,0)</f>
        <v>Río Negro</v>
      </c>
      <c r="D1557" s="9" t="str">
        <f>VLOOKUP($A1557,referencia!$A$2:$Z$640,19,0)</f>
        <v>no</v>
      </c>
      <c r="E1557" s="9" t="str">
        <f>VLOOKUP($A1557,referencia!$A$2:$Z$640,9,0)</f>
        <v>Alberto Weretilneck</v>
      </c>
      <c r="F1557" s="9" t="str">
        <f>VLOOKUP($A1557,referencia!$A$2:$Z$640,12,0)</f>
        <v>Juntos Somos Río Negro</v>
      </c>
      <c r="G1557" s="9" t="str">
        <f>VLOOKUP($A1557,referencia!$A$2:$Z$640,11,0)</f>
        <v>Gastón Pérez Estevan</v>
      </c>
      <c r="H1557" s="9" t="str">
        <f>VLOOKUP($A1557,referencia!$A$2:$Z$640,21,0)</f>
        <v>M</v>
      </c>
      <c r="I1557" s="9">
        <f>VLOOKUP($A1557,referencia!$A$2:$Z$640,22,0)</f>
        <v>0</v>
      </c>
      <c r="J1557" s="9" t="str">
        <f>VLOOKUP($A1557,referencia!$A$2:$Z$640,23,0)</f>
        <v>Ministerio de Seguridad y Justicia</v>
      </c>
      <c r="K1557" s="9">
        <f>VLOOKUP($A1557,referencia!$A$2:$Z$640,24,0)</f>
        <v>1</v>
      </c>
    </row>
    <row r="1558" spans="1:11" ht="15.75" customHeight="1">
      <c r="A1558" t="s">
        <v>2281</v>
      </c>
      <c r="B1558" s="9">
        <f>VLOOKUP($A1558,referencia!$A$2:$Z$640,7,0)</f>
        <v>16</v>
      </c>
      <c r="C1558" s="9" t="str">
        <f>VLOOKUP($A1558,referencia!$A$2:$Z$640,8,0)</f>
        <v>Río Negro</v>
      </c>
      <c r="D1558" s="9" t="str">
        <f>VLOOKUP($A1558,referencia!$A$2:$Z$640,19,0)</f>
        <v>no</v>
      </c>
      <c r="E1558" s="9" t="str">
        <f>VLOOKUP($A1558,referencia!$A$2:$Z$640,9,0)</f>
        <v>Alberto Weretilneck</v>
      </c>
      <c r="F1558" s="9" t="str">
        <f>VLOOKUP($A1558,referencia!$A$2:$Z$640,12,0)</f>
        <v>Juntos Somos Río Negro</v>
      </c>
      <c r="G1558" s="9" t="str">
        <f>VLOOKUP($A1558,referencia!$A$2:$Z$640,11,0)</f>
        <v>Isaías Kremer</v>
      </c>
      <c r="H1558" s="9" t="str">
        <f>VLOOKUP($A1558,referencia!$A$2:$Z$640,21,0)</f>
        <v>M</v>
      </c>
      <c r="I1558" s="9">
        <f>VLOOKUP($A1558,referencia!$A$2:$Z$640,22,0)</f>
        <v>0</v>
      </c>
      <c r="J1558" s="9" t="str">
        <f>VLOOKUP($A1558,referencia!$A$2:$Z$640,23,0)</f>
        <v>Ministerio de Economía</v>
      </c>
      <c r="K1558" s="9">
        <f>VLOOKUP($A1558,referencia!$A$2:$Z$640,24,0)</f>
        <v>1</v>
      </c>
    </row>
    <row r="1559" spans="1:11" ht="15.75" customHeight="1">
      <c r="A1559" t="s">
        <v>1333</v>
      </c>
      <c r="B1559" s="9">
        <f>VLOOKUP($A1559,referencia!$A$2:$Z$640,7,0)</f>
        <v>16</v>
      </c>
      <c r="C1559" s="9" t="str">
        <f>VLOOKUP($A1559,referencia!$A$2:$Z$640,8,0)</f>
        <v>Río Negro</v>
      </c>
      <c r="D1559" s="9" t="str">
        <f>VLOOKUP($A1559,referencia!$A$2:$Z$640,19,0)</f>
        <v>no</v>
      </c>
      <c r="E1559" s="9" t="str">
        <f>VLOOKUP($A1559,referencia!$A$2:$Z$640,9,0)</f>
        <v>Alberto Weretilneck</v>
      </c>
      <c r="F1559" s="9" t="str">
        <f>VLOOKUP($A1559,referencia!$A$2:$Z$640,12,0)</f>
        <v>Juntos Somos Río Negro</v>
      </c>
      <c r="G1559" s="9" t="str">
        <f>VLOOKUP($A1559,referencia!$A$2:$Z$640,11,0)</f>
        <v>Carlos Valeri</v>
      </c>
      <c r="H1559" s="9" t="str">
        <f>VLOOKUP($A1559,referencia!$A$2:$Z$640,21,0)</f>
        <v>M</v>
      </c>
      <c r="I1559" s="9">
        <f>VLOOKUP($A1559,referencia!$A$2:$Z$640,22,0)</f>
        <v>0</v>
      </c>
      <c r="J1559" s="9" t="str">
        <f>VLOOKUP($A1559,referencia!$A$2:$Z$640,23,0)</f>
        <v>Ministerio de Obras y Servicios Públicos</v>
      </c>
      <c r="K1559" s="9">
        <f>VLOOKUP($A1559,referencia!$A$2:$Z$640,24,0)</f>
        <v>0</v>
      </c>
    </row>
    <row r="1560" spans="1:11" ht="15.75" customHeight="1">
      <c r="A1560" t="s">
        <v>2862</v>
      </c>
      <c r="B1560" s="9">
        <f>VLOOKUP($A1560,referencia!$A$2:$Z$640,7,0)</f>
        <v>16</v>
      </c>
      <c r="C1560" s="9" t="str">
        <f>VLOOKUP($A1560,referencia!$A$2:$Z$640,8,0)</f>
        <v>Río Negro</v>
      </c>
      <c r="D1560" s="9" t="str">
        <f>VLOOKUP($A1560,referencia!$A$2:$Z$640,19,0)</f>
        <v>no</v>
      </c>
      <c r="E1560" s="9" t="str">
        <f>VLOOKUP($A1560,referencia!$A$2:$Z$640,9,0)</f>
        <v>Alberto Weretilneck</v>
      </c>
      <c r="F1560" s="9" t="str">
        <f>VLOOKUP($A1560,referencia!$A$2:$Z$640,12,0)</f>
        <v>Juntos Somos Río Negro</v>
      </c>
      <c r="G1560" s="9" t="str">
        <f>VLOOKUP($A1560,referencia!$A$2:$Z$640,11,0)</f>
        <v>Mónica Silva</v>
      </c>
      <c r="H1560" s="9" t="str">
        <f>VLOOKUP($A1560,referencia!$A$2:$Z$640,21,0)</f>
        <v>F</v>
      </c>
      <c r="I1560" s="9">
        <f>VLOOKUP($A1560,referencia!$A$2:$Z$640,22,0)</f>
        <v>1</v>
      </c>
      <c r="J1560" s="9" t="str">
        <f>VLOOKUP($A1560,referencia!$A$2:$Z$640,23,0)</f>
        <v>Ministerio de Educación y Derechos Humanos</v>
      </c>
      <c r="K1560" s="9">
        <f>VLOOKUP($A1560,referencia!$A$2:$Z$640,24,0)</f>
        <v>1</v>
      </c>
    </row>
    <row r="1561" spans="1:11" ht="15.75" customHeight="1">
      <c r="A1561" t="s">
        <v>2284</v>
      </c>
      <c r="B1561" s="9">
        <f>VLOOKUP($A1561,referencia!$A$2:$Z$640,7,0)</f>
        <v>16</v>
      </c>
      <c r="C1561" s="9" t="str">
        <f>VLOOKUP($A1561,referencia!$A$2:$Z$640,8,0)</f>
        <v>Río Negro</v>
      </c>
      <c r="D1561" s="9" t="str">
        <f>VLOOKUP($A1561,referencia!$A$2:$Z$640,19,0)</f>
        <v>no</v>
      </c>
      <c r="E1561" s="9" t="str">
        <f>VLOOKUP($A1561,referencia!$A$2:$Z$640,9,0)</f>
        <v>Alberto Weretilneck</v>
      </c>
      <c r="F1561" s="9" t="str">
        <f>VLOOKUP($A1561,referencia!$A$2:$Z$640,12,0)</f>
        <v>Juntos Somos Río Negro</v>
      </c>
      <c r="G1561" s="9" t="str">
        <f>VLOOKUP($A1561,referencia!$A$2:$Z$640,11,0)</f>
        <v>Fabián Galli</v>
      </c>
      <c r="H1561" s="9" t="str">
        <f>VLOOKUP($A1561,referencia!$A$2:$Z$640,21,0)</f>
        <v>M</v>
      </c>
      <c r="I1561" s="9">
        <f>VLOOKUP($A1561,referencia!$A$2:$Z$640,22,0)</f>
        <v>0</v>
      </c>
      <c r="J1561" s="9" t="str">
        <f>VLOOKUP($A1561,referencia!$A$2:$Z$640,23,0)</f>
        <v>Ministerio de Desarrollo Social</v>
      </c>
      <c r="K1561" s="9">
        <f>VLOOKUP($A1561,referencia!$A$2:$Z$640,24,0)</f>
        <v>1</v>
      </c>
    </row>
    <row r="1562" spans="1:11" ht="15.75" customHeight="1">
      <c r="A1562" t="s">
        <v>2863</v>
      </c>
      <c r="B1562" s="9">
        <f>VLOOKUP($A1562,referencia!$A$2:$Z$640,7,0)</f>
        <v>16</v>
      </c>
      <c r="C1562" s="9" t="str">
        <f>VLOOKUP($A1562,referencia!$A$2:$Z$640,8,0)</f>
        <v>Río Negro</v>
      </c>
      <c r="D1562" s="9" t="str">
        <f>VLOOKUP($A1562,referencia!$A$2:$Z$640,19,0)</f>
        <v>no</v>
      </c>
      <c r="E1562" s="9" t="str">
        <f>VLOOKUP($A1562,referencia!$A$2:$Z$640,9,0)</f>
        <v>Alberto Weretilneck</v>
      </c>
      <c r="F1562" s="9" t="str">
        <f>VLOOKUP($A1562,referencia!$A$2:$Z$640,12,0)</f>
        <v>Juntos Somos Río Negro</v>
      </c>
      <c r="G1562" s="9" t="str">
        <f>VLOOKUP($A1562,referencia!$A$2:$Z$640,11,0)</f>
        <v>Fabián Zgaib</v>
      </c>
      <c r="H1562" s="9" t="str">
        <f>VLOOKUP($A1562,referencia!$A$2:$Z$640,21,0)</f>
        <v>M</v>
      </c>
      <c r="I1562" s="9">
        <f>VLOOKUP($A1562,referencia!$A$2:$Z$640,22,0)</f>
        <v>0</v>
      </c>
      <c r="J1562" s="9" t="str">
        <f>VLOOKUP($A1562,referencia!$A$2:$Z$640,23,0)</f>
        <v>Ministerio de Salud</v>
      </c>
      <c r="K1562" s="9">
        <f>VLOOKUP($A1562,referencia!$A$2:$Z$640,24,0)</f>
        <v>0</v>
      </c>
    </row>
    <row r="1563" spans="1:11" ht="15.75" customHeight="1">
      <c r="A1563" t="s">
        <v>2864</v>
      </c>
      <c r="B1563" s="9">
        <f>VLOOKUP($A1563,referencia!$A$2:$Z$640,7,0)</f>
        <v>16</v>
      </c>
      <c r="C1563" s="9" t="str">
        <f>VLOOKUP($A1563,referencia!$A$2:$Z$640,8,0)</f>
        <v>Río Negro</v>
      </c>
      <c r="D1563" s="9" t="str">
        <f>VLOOKUP($A1563,referencia!$A$2:$Z$640,19,0)</f>
        <v>no</v>
      </c>
      <c r="E1563" s="9" t="str">
        <f>VLOOKUP($A1563,referencia!$A$2:$Z$640,9,0)</f>
        <v>Alberto Weretilneck</v>
      </c>
      <c r="F1563" s="9" t="str">
        <f>VLOOKUP($A1563,referencia!$A$2:$Z$640,12,0)</f>
        <v>Juntos Somos Río Negro</v>
      </c>
      <c r="G1563" s="9" t="str">
        <f>VLOOKUP($A1563,referencia!$A$2:$Z$640,11,0)</f>
        <v>Marcelo Martín</v>
      </c>
      <c r="H1563" s="9" t="str">
        <f>VLOOKUP($A1563,referencia!$A$2:$Z$640,21,0)</f>
        <v>M</v>
      </c>
      <c r="I1563" s="9">
        <f>VLOOKUP($A1563,referencia!$A$2:$Z$640,22,0)</f>
        <v>0</v>
      </c>
      <c r="J1563" s="9" t="str">
        <f>VLOOKUP($A1563,referencia!$A$2:$Z$640,23,0)</f>
        <v>Ministerio de Agricultura, Ganadería y Pesca</v>
      </c>
      <c r="K1563" s="9">
        <f>VLOOKUP($A1563,referencia!$A$2:$Z$640,24,0)</f>
        <v>0</v>
      </c>
    </row>
    <row r="1564" spans="1:11" ht="15.75" customHeight="1">
      <c r="A1564" t="s">
        <v>2287</v>
      </c>
      <c r="B1564" s="9">
        <f>VLOOKUP($A1564,referencia!$A$2:$Z$640,7,0)</f>
        <v>16</v>
      </c>
      <c r="C1564" s="9" t="str">
        <f>VLOOKUP($A1564,referencia!$A$2:$Z$640,8,0)</f>
        <v>Río Negro</v>
      </c>
      <c r="D1564" s="9" t="str">
        <f>VLOOKUP($A1564,referencia!$A$2:$Z$640,19,0)</f>
        <v>no</v>
      </c>
      <c r="E1564" s="9" t="str">
        <f>VLOOKUP($A1564,referencia!$A$2:$Z$640,9,0)</f>
        <v>Alberto Weretilneck</v>
      </c>
      <c r="F1564" s="9" t="str">
        <f>VLOOKUP($A1564,referencia!$A$2:$Z$640,12,0)</f>
        <v>Juntos Somos Río Negro</v>
      </c>
      <c r="G1564" s="9" t="str">
        <f>VLOOKUP($A1564,referencia!$A$2:$Z$640,11,0)</f>
        <v>Silvina Arrieta</v>
      </c>
      <c r="H1564" s="9" t="str">
        <f>VLOOKUP($A1564,referencia!$A$2:$Z$640,21,0)</f>
        <v>F</v>
      </c>
      <c r="I1564" s="9">
        <f>VLOOKUP($A1564,referencia!$A$2:$Z$640,22,0)</f>
        <v>1</v>
      </c>
      <c r="J1564" s="9" t="str">
        <f>VLOOKUP($A1564,referencia!$A$2:$Z$640,23,0)</f>
        <v>Ministerio de Turismo, Cultura y Deportes</v>
      </c>
      <c r="K1564" s="9">
        <f>VLOOKUP($A1564,referencia!$A$2:$Z$640,24,0)</f>
        <v>1</v>
      </c>
    </row>
    <row r="1565" spans="1:11" ht="15.75" customHeight="1">
      <c r="A1565" t="s">
        <v>2288</v>
      </c>
      <c r="B1565" s="9">
        <f>VLOOKUP($A1565,referencia!$A$2:$Z$640,7,0)</f>
        <v>16</v>
      </c>
      <c r="C1565" s="9" t="str">
        <f>VLOOKUP($A1565,referencia!$A$2:$Z$640,8,0)</f>
        <v>Río Negro</v>
      </c>
      <c r="D1565" s="9" t="str">
        <f>VLOOKUP($A1565,referencia!$A$2:$Z$640,19,0)</f>
        <v>no</v>
      </c>
      <c r="E1565" s="9" t="str">
        <f>VLOOKUP($A1565,referencia!$A$2:$Z$640,9,0)</f>
        <v>Alberto Weretilneck</v>
      </c>
      <c r="F1565" s="9" t="str">
        <f>VLOOKUP($A1565,referencia!$A$2:$Z$640,12,0)</f>
        <v>Juntos Somos Río Negro</v>
      </c>
      <c r="G1565" s="9" t="str">
        <f>VLOOKUP($A1565,referencia!$A$2:$Z$640,11,0)</f>
        <v>Matías Rulli</v>
      </c>
      <c r="H1565" s="9" t="str">
        <f>VLOOKUP($A1565,referencia!$A$2:$Z$640,21,0)</f>
        <v>M</v>
      </c>
      <c r="I1565" s="9">
        <f>VLOOKUP($A1565,referencia!$A$2:$Z$640,22,0)</f>
        <v>0</v>
      </c>
      <c r="J1565" s="9" t="str">
        <f>VLOOKUP($A1565,referencia!$A$2:$Z$640,23,0)</f>
        <v>Secretaría General de la gobernación</v>
      </c>
      <c r="K1565" s="9">
        <f>VLOOKUP($A1565,referencia!$A$2:$Z$640,24,0)</f>
        <v>1</v>
      </c>
    </row>
    <row r="1566" spans="1:11" ht="15.75" customHeight="1">
      <c r="A1566" t="s">
        <v>1326</v>
      </c>
      <c r="B1566" s="9">
        <f>VLOOKUP($A1566,referencia!$A$2:$Z$640,7,0)</f>
        <v>16</v>
      </c>
      <c r="C1566" s="9" t="str">
        <f>VLOOKUP($A1566,referencia!$A$2:$Z$640,8,0)</f>
        <v>Río Negro</v>
      </c>
      <c r="D1566" s="9" t="str">
        <f>VLOOKUP($A1566,referencia!$A$2:$Z$640,19,0)</f>
        <v>no</v>
      </c>
      <c r="E1566" s="9" t="str">
        <f>VLOOKUP($A1566,referencia!$A$2:$Z$640,9,0)</f>
        <v>Alberto Weretilneck</v>
      </c>
      <c r="F1566" s="9" t="str">
        <f>VLOOKUP($A1566,referencia!$A$2:$Z$640,12,0)</f>
        <v>Juntos Somos Río Negro</v>
      </c>
      <c r="G1566" s="9" t="str">
        <f>VLOOKUP($A1566,referencia!$A$2:$Z$640,11,0)</f>
        <v>Nicolás Land</v>
      </c>
      <c r="H1566" s="9" t="str">
        <f>VLOOKUP($A1566,referencia!$A$2:$Z$640,21,0)</f>
        <v>M</v>
      </c>
      <c r="I1566" s="9">
        <f>VLOOKUP($A1566,referencia!$A$2:$Z$640,22,0)</f>
        <v>0</v>
      </c>
      <c r="J1566" s="9" t="str">
        <f>VLOOKUP($A1566,referencia!$A$2:$Z$640,23,0)</f>
        <v>Ministerio de Desarrollo Social</v>
      </c>
      <c r="K1566" s="9">
        <f>VLOOKUP($A1566,referencia!$A$2:$Z$640,24,0)</f>
        <v>0</v>
      </c>
    </row>
    <row r="1567" spans="1:11" ht="15.75" customHeight="1">
      <c r="A1567" t="s">
        <v>1327</v>
      </c>
      <c r="B1567" s="9">
        <f>VLOOKUP($A1567,referencia!$A$2:$Z$640,7,0)</f>
        <v>16</v>
      </c>
      <c r="C1567" s="9" t="str">
        <f>VLOOKUP($A1567,referencia!$A$2:$Z$640,8,0)</f>
        <v>Río Negro</v>
      </c>
      <c r="D1567" s="9" t="str">
        <f>VLOOKUP($A1567,referencia!$A$2:$Z$640,19,0)</f>
        <v>no</v>
      </c>
      <c r="E1567" s="9" t="str">
        <f>VLOOKUP($A1567,referencia!$A$2:$Z$640,9,0)</f>
        <v>Alberto Weretilneck</v>
      </c>
      <c r="F1567" s="9" t="str">
        <f>VLOOKUP($A1567,referencia!$A$2:$Z$640,12,0)</f>
        <v>Juntos Somos Río Negro</v>
      </c>
      <c r="G1567" s="9" t="str">
        <f>VLOOKUP($A1567,referencia!$A$2:$Z$640,11,0)</f>
        <v>Arabela Carreras</v>
      </c>
      <c r="H1567" s="9" t="str">
        <f>VLOOKUP($A1567,referencia!$A$2:$Z$640,21,0)</f>
        <v>F</v>
      </c>
      <c r="I1567" s="9">
        <f>VLOOKUP($A1567,referencia!$A$2:$Z$640,22,0)</f>
        <v>1</v>
      </c>
      <c r="J1567" s="9" t="str">
        <f>VLOOKUP($A1567,referencia!$A$2:$Z$640,23,0)</f>
        <v>Ministerio de Turismo, Cultura y Deportes</v>
      </c>
      <c r="K1567" s="9">
        <f>VLOOKUP($A1567,referencia!$A$2:$Z$640,24,0)</f>
        <v>0</v>
      </c>
    </row>
    <row r="1568" spans="1:11" ht="15.75" customHeight="1">
      <c r="A1568" t="s">
        <v>1328</v>
      </c>
      <c r="B1568" s="9">
        <f>VLOOKUP($A1568,referencia!$A$2:$Z$640,7,0)</f>
        <v>16</v>
      </c>
      <c r="C1568" s="9" t="str">
        <f>VLOOKUP($A1568,referencia!$A$2:$Z$640,8,0)</f>
        <v>Río Negro</v>
      </c>
      <c r="D1568" s="9" t="str">
        <f>VLOOKUP($A1568,referencia!$A$2:$Z$640,19,0)</f>
        <v>no</v>
      </c>
      <c r="E1568" s="9" t="str">
        <f>VLOOKUP($A1568,referencia!$A$2:$Z$640,9,0)</f>
        <v>Alberto Weretilneck</v>
      </c>
      <c r="F1568" s="9" t="str">
        <f>VLOOKUP($A1568,referencia!$A$2:$Z$640,12,0)</f>
        <v>Juntos Somos Río Negro</v>
      </c>
      <c r="G1568" s="9" t="str">
        <f>VLOOKUP($A1568,referencia!$A$2:$Z$640,11,0)</f>
        <v>Agustín Domingo</v>
      </c>
      <c r="H1568" s="9" t="str">
        <f>VLOOKUP($A1568,referencia!$A$2:$Z$640,21,0)</f>
        <v>M</v>
      </c>
      <c r="I1568" s="9">
        <f>VLOOKUP($A1568,referencia!$A$2:$Z$640,22,0)</f>
        <v>0</v>
      </c>
      <c r="J1568" s="9" t="str">
        <f>VLOOKUP($A1568,referencia!$A$2:$Z$640,23,0)</f>
        <v>Ministerio de Economía</v>
      </c>
      <c r="K1568" s="9">
        <f>VLOOKUP($A1568,referencia!$A$2:$Z$640,24,0)</f>
        <v>0</v>
      </c>
    </row>
    <row r="1569" spans="1:11" ht="15.75" customHeight="1">
      <c r="A1569" t="s">
        <v>1329</v>
      </c>
      <c r="B1569" s="9">
        <f>VLOOKUP($A1569,referencia!$A$2:$Z$640,7,0)</f>
        <v>16</v>
      </c>
      <c r="C1569" s="9" t="str">
        <f>VLOOKUP($A1569,referencia!$A$2:$Z$640,8,0)</f>
        <v>Río Negro</v>
      </c>
      <c r="D1569" s="9" t="str">
        <f>VLOOKUP($A1569,referencia!$A$2:$Z$640,19,0)</f>
        <v>no</v>
      </c>
      <c r="E1569" s="9" t="str">
        <f>VLOOKUP($A1569,referencia!$A$2:$Z$640,9,0)</f>
        <v>Alberto Weretilneck</v>
      </c>
      <c r="F1569" s="9" t="str">
        <f>VLOOKUP($A1569,referencia!$A$2:$Z$640,12,0)</f>
        <v>Juntos Somos Río Negro</v>
      </c>
      <c r="G1569" s="9" t="str">
        <f>VLOOKUP($A1569,referencia!$A$2:$Z$640,11,0)</f>
        <v>Nelson Cides</v>
      </c>
      <c r="H1569" s="9" t="str">
        <f>VLOOKUP($A1569,referencia!$A$2:$Z$640,21,0)</f>
        <v>M</v>
      </c>
      <c r="I1569" s="9">
        <f>VLOOKUP($A1569,referencia!$A$2:$Z$640,22,0)</f>
        <v>0</v>
      </c>
      <c r="J1569" s="9" t="str">
        <f>VLOOKUP($A1569,referencia!$A$2:$Z$640,23,0)</f>
        <v>Secretaría General de la Gobernación</v>
      </c>
      <c r="K1569" s="9">
        <f>VLOOKUP($A1569,referencia!$A$2:$Z$640,24,0)</f>
        <v>0</v>
      </c>
    </row>
    <row r="1570" spans="1:11" ht="15.75" customHeight="1">
      <c r="A1570" t="s">
        <v>2865</v>
      </c>
      <c r="B1570" s="9">
        <f>VLOOKUP($A1570,referencia!$A$2:$Z$640,7,0)</f>
        <v>16</v>
      </c>
      <c r="C1570" s="9" t="str">
        <f>VLOOKUP($A1570,referencia!$A$2:$Z$640,8,0)</f>
        <v>Río Negro</v>
      </c>
      <c r="D1570" s="9">
        <f>VLOOKUP($A1570,referencia!$A$2:$Z$640,19,0)</f>
        <v>2020</v>
      </c>
      <c r="E1570" s="9" t="str">
        <f>VLOOKUP($A1570,referencia!$A$2:$Z$640,9,0)</f>
        <v>Arabela Carreras</v>
      </c>
      <c r="F1570" s="9" t="str">
        <f>VLOOKUP($A1570,referencia!$A$2:$Z$640,12,0)</f>
        <v>Juntos Somos Río Negro</v>
      </c>
      <c r="G1570" s="9" t="str">
        <f>VLOOKUP($A1570,referencia!$A$2:$Z$640,11,0)</f>
        <v>Rodrigo Buteler</v>
      </c>
      <c r="H1570" s="9" t="str">
        <f>VLOOKUP($A1570,referencia!$A$2:$Z$640,21,0)</f>
        <v>M</v>
      </c>
      <c r="I1570" s="9">
        <f>VLOOKUP($A1570,referencia!$A$2:$Z$640,22,0)</f>
        <v>0</v>
      </c>
      <c r="J1570" s="9" t="str">
        <f>VLOOKUP($A1570,referencia!$A$2:$Z$640,23,0)</f>
        <v>Ministerio de Gobierno y Comunidad</v>
      </c>
      <c r="K1570" s="9">
        <f>VLOOKUP($A1570,referencia!$A$2:$Z$640,24,0)</f>
        <v>0</v>
      </c>
    </row>
    <row r="1571" spans="1:11" ht="15.75" customHeight="1">
      <c r="A1571" t="s">
        <v>2866</v>
      </c>
      <c r="B1571" s="9">
        <f>VLOOKUP($A1571,referencia!$A$2:$Z$640,7,0)</f>
        <v>16</v>
      </c>
      <c r="C1571" s="9" t="str">
        <f>VLOOKUP($A1571,referencia!$A$2:$Z$640,8,0)</f>
        <v>Río Negro</v>
      </c>
      <c r="D1571" s="9">
        <f>VLOOKUP($A1571,referencia!$A$2:$Z$640,19,0)</f>
        <v>2020</v>
      </c>
      <c r="E1571" s="9" t="str">
        <f>VLOOKUP($A1571,referencia!$A$2:$Z$640,9,0)</f>
        <v>Arabela Carreras</v>
      </c>
      <c r="F1571" s="9" t="str">
        <f>VLOOKUP($A1571,referencia!$A$2:$Z$640,12,0)</f>
        <v>Juntos Somos Río Negro</v>
      </c>
      <c r="G1571" s="9" t="str">
        <f>VLOOKUP($A1571,referencia!$A$2:$Z$640,11,0)</f>
        <v>Gastón Pérez Estevan</v>
      </c>
      <c r="H1571" s="9" t="str">
        <f>VLOOKUP($A1571,referencia!$A$2:$Z$640,21,0)</f>
        <v>M</v>
      </c>
      <c r="I1571" s="9">
        <f>VLOOKUP($A1571,referencia!$A$2:$Z$640,22,0)</f>
        <v>0</v>
      </c>
      <c r="J1571" s="9" t="str">
        <f>VLOOKUP($A1571,referencia!$A$2:$Z$640,23,0)</f>
        <v>Minsterio de Seguridad y Justicia</v>
      </c>
      <c r="K1571" s="9">
        <f>VLOOKUP($A1571,referencia!$A$2:$Z$640,24,0)</f>
        <v>0</v>
      </c>
    </row>
    <row r="1572" spans="1:11" ht="15.75" customHeight="1">
      <c r="A1572" t="s">
        <v>2867</v>
      </c>
      <c r="B1572" s="9">
        <f>VLOOKUP($A1572,referencia!$A$2:$Z$640,7,0)</f>
        <v>16</v>
      </c>
      <c r="C1572" s="9" t="str">
        <f>VLOOKUP($A1572,referencia!$A$2:$Z$640,8,0)</f>
        <v>Río Negro</v>
      </c>
      <c r="D1572" s="9">
        <f>VLOOKUP($A1572,referencia!$A$2:$Z$640,19,0)</f>
        <v>2020</v>
      </c>
      <c r="E1572" s="9" t="str">
        <f>VLOOKUP($A1572,referencia!$A$2:$Z$640,9,0)</f>
        <v>Arabela Carreras</v>
      </c>
      <c r="F1572" s="9" t="str">
        <f>VLOOKUP($A1572,referencia!$A$2:$Z$640,12,0)</f>
        <v>Juntos Somos Río Negro</v>
      </c>
      <c r="G1572" s="9" t="str">
        <f>VLOOKUP($A1572,referencia!$A$2:$Z$640,11,0)</f>
        <v>Luis Vaisberg</v>
      </c>
      <c r="H1572" s="9" t="str">
        <f>VLOOKUP($A1572,referencia!$A$2:$Z$640,21,0)</f>
        <v>M</v>
      </c>
      <c r="I1572" s="9">
        <f>VLOOKUP($A1572,referencia!$A$2:$Z$640,22,0)</f>
        <v>0</v>
      </c>
      <c r="J1572" s="9" t="str">
        <f>VLOOKUP($A1572,referencia!$A$2:$Z$640,23,0)</f>
        <v>Ministerio de Economía</v>
      </c>
      <c r="K1572" s="9">
        <f>VLOOKUP($A1572,referencia!$A$2:$Z$640,24,0)</f>
        <v>0</v>
      </c>
    </row>
    <row r="1573" spans="1:11" ht="15.75" customHeight="1">
      <c r="A1573" t="s">
        <v>2868</v>
      </c>
      <c r="B1573" s="9">
        <f>VLOOKUP($A1573,referencia!$A$2:$Z$640,7,0)</f>
        <v>16</v>
      </c>
      <c r="C1573" s="9" t="str">
        <f>VLOOKUP($A1573,referencia!$A$2:$Z$640,8,0)</f>
        <v>Río Negro</v>
      </c>
      <c r="D1573" s="9">
        <f>VLOOKUP($A1573,referencia!$A$2:$Z$640,19,0)</f>
        <v>2020</v>
      </c>
      <c r="E1573" s="9" t="str">
        <f>VLOOKUP($A1573,referencia!$A$2:$Z$640,9,0)</f>
        <v>Arabela Carreras</v>
      </c>
      <c r="F1573" s="9" t="str">
        <f>VLOOKUP($A1573,referencia!$A$2:$Z$640,12,0)</f>
        <v>Juntos Somos Río Negro</v>
      </c>
      <c r="G1573" s="9" t="str">
        <f>VLOOKUP($A1573,referencia!$A$2:$Z$640,11,0)</f>
        <v>Carlos Valeri</v>
      </c>
      <c r="H1573" s="9" t="str">
        <f>VLOOKUP($A1573,referencia!$A$2:$Z$640,21,0)</f>
        <v>M</v>
      </c>
      <c r="I1573" s="9">
        <f>VLOOKUP($A1573,referencia!$A$2:$Z$640,22,0)</f>
        <v>0</v>
      </c>
      <c r="J1573" s="9" t="str">
        <f>VLOOKUP($A1573,referencia!$A$2:$Z$640,23,0)</f>
        <v>Ministerio de Obras y Servicios Públicos</v>
      </c>
      <c r="K1573" s="9">
        <f>VLOOKUP($A1573,referencia!$A$2:$Z$640,24,0)</f>
        <v>0</v>
      </c>
    </row>
    <row r="1574" spans="1:11" ht="15.75" customHeight="1">
      <c r="A1574" t="s">
        <v>2869</v>
      </c>
      <c r="B1574" s="9">
        <f>VLOOKUP($A1574,referencia!$A$2:$Z$640,7,0)</f>
        <v>16</v>
      </c>
      <c r="C1574" s="9" t="str">
        <f>VLOOKUP($A1574,referencia!$A$2:$Z$640,8,0)</f>
        <v>Río Negro</v>
      </c>
      <c r="D1574" s="9">
        <f>VLOOKUP($A1574,referencia!$A$2:$Z$640,19,0)</f>
        <v>2020</v>
      </c>
      <c r="E1574" s="9" t="str">
        <f>VLOOKUP($A1574,referencia!$A$2:$Z$640,9,0)</f>
        <v>Arabela Carreras</v>
      </c>
      <c r="F1574" s="9" t="str">
        <f>VLOOKUP($A1574,referencia!$A$2:$Z$640,12,0)</f>
        <v>Juntos Somos Río Negro</v>
      </c>
      <c r="G1574" s="9" t="str">
        <f>VLOOKUP($A1574,referencia!$A$2:$Z$640,11,0)</f>
        <v>Mercedes Jara Tracchia</v>
      </c>
      <c r="H1574" s="9" t="str">
        <f>VLOOKUP($A1574,referencia!$A$2:$Z$640,21,0)</f>
        <v>F</v>
      </c>
      <c r="I1574" s="9">
        <f>VLOOKUP($A1574,referencia!$A$2:$Z$640,22,0)</f>
        <v>1</v>
      </c>
      <c r="J1574" s="9" t="str">
        <f>VLOOKUP($A1574,referencia!$A$2:$Z$640,23,0)</f>
        <v>Ministerio de Educación y Derechos Humanos</v>
      </c>
      <c r="K1574" s="9">
        <f>VLOOKUP($A1574,referencia!$A$2:$Z$640,24,0)</f>
        <v>0</v>
      </c>
    </row>
    <row r="1575" spans="1:11" ht="15.75" customHeight="1">
      <c r="A1575" t="s">
        <v>2870</v>
      </c>
      <c r="B1575" s="9">
        <f>VLOOKUP($A1575,referencia!$A$2:$Z$640,7,0)</f>
        <v>16</v>
      </c>
      <c r="C1575" s="9" t="str">
        <f>VLOOKUP($A1575,referencia!$A$2:$Z$640,8,0)</f>
        <v>Río Negro</v>
      </c>
      <c r="D1575" s="9">
        <f>VLOOKUP($A1575,referencia!$A$2:$Z$640,19,0)</f>
        <v>2020</v>
      </c>
      <c r="E1575" s="9" t="str">
        <f>VLOOKUP($A1575,referencia!$A$2:$Z$640,9,0)</f>
        <v>Arabela Carreras</v>
      </c>
      <c r="F1575" s="9" t="str">
        <f>VLOOKUP($A1575,referencia!$A$2:$Z$640,12,0)</f>
        <v>Juntos Somos Río Negro</v>
      </c>
      <c r="G1575" s="9" t="str">
        <f>VLOOKUP($A1575,referencia!$A$2:$Z$640,11,0)</f>
        <v>Juan Deco</v>
      </c>
      <c r="H1575" s="9" t="str">
        <f>VLOOKUP($A1575,referencia!$A$2:$Z$640,21,0)</f>
        <v>M</v>
      </c>
      <c r="I1575" s="9">
        <f>VLOOKUP($A1575,referencia!$A$2:$Z$640,22,0)</f>
        <v>0</v>
      </c>
      <c r="J1575" s="9" t="str">
        <f>VLOOKUP($A1575,referencia!$A$2:$Z$640,23,0)</f>
        <v>Ministerio de Desarrollo Humano y Articulación Solidaria</v>
      </c>
      <c r="K1575" s="9">
        <f>VLOOKUP($A1575,referencia!$A$2:$Z$640,24,0)</f>
        <v>0</v>
      </c>
    </row>
    <row r="1576" spans="1:11" ht="15.75" customHeight="1">
      <c r="A1576" t="s">
        <v>2871</v>
      </c>
      <c r="B1576" s="9">
        <f>VLOOKUP($A1576,referencia!$A$2:$Z$640,7,0)</f>
        <v>16</v>
      </c>
      <c r="C1576" s="9" t="str">
        <f>VLOOKUP($A1576,referencia!$A$2:$Z$640,8,0)</f>
        <v>Río Negro</v>
      </c>
      <c r="D1576" s="9">
        <f>VLOOKUP($A1576,referencia!$A$2:$Z$640,19,0)</f>
        <v>2020</v>
      </c>
      <c r="E1576" s="9" t="str">
        <f>VLOOKUP($A1576,referencia!$A$2:$Z$640,9,0)</f>
        <v>Arabela Carreras</v>
      </c>
      <c r="F1576" s="9" t="str">
        <f>VLOOKUP($A1576,referencia!$A$2:$Z$640,12,0)</f>
        <v>Juntos Somos Río Negro</v>
      </c>
      <c r="G1576" s="9" t="str">
        <f>VLOOKUP($A1576,referencia!$A$2:$Z$640,11,0)</f>
        <v>Nicolás Land</v>
      </c>
      <c r="H1576" s="9" t="str">
        <f>VLOOKUP($A1576,referencia!$A$2:$Z$640,21,0)</f>
        <v>M</v>
      </c>
      <c r="I1576" s="9">
        <f>VLOOKUP($A1576,referencia!$A$2:$Z$640,22,0)</f>
        <v>0</v>
      </c>
      <c r="J1576" s="9" t="str">
        <f>VLOOKUP($A1576,referencia!$A$2:$Z$640,23,0)</f>
        <v>Ministerio de Desarrollo Humano y Articulación Solidaria</v>
      </c>
      <c r="K1576" s="9">
        <f>VLOOKUP($A1576,referencia!$A$2:$Z$640,24,0)</f>
        <v>1</v>
      </c>
    </row>
    <row r="1577" spans="1:11" ht="15.75" customHeight="1">
      <c r="A1577" t="s">
        <v>2872</v>
      </c>
      <c r="B1577" s="9">
        <f>VLOOKUP($A1577,referencia!$A$2:$Z$640,7,0)</f>
        <v>16</v>
      </c>
      <c r="C1577" s="9" t="str">
        <f>VLOOKUP($A1577,referencia!$A$2:$Z$640,8,0)</f>
        <v>Río Negro</v>
      </c>
      <c r="D1577" s="9">
        <f>VLOOKUP($A1577,referencia!$A$2:$Z$640,19,0)</f>
        <v>2020</v>
      </c>
      <c r="E1577" s="9" t="str">
        <f>VLOOKUP($A1577,referencia!$A$2:$Z$640,9,0)</f>
        <v>Arabela Carreras</v>
      </c>
      <c r="F1577" s="9" t="str">
        <f>VLOOKUP($A1577,referencia!$A$2:$Z$640,12,0)</f>
        <v>Juntos Somos Río Negro</v>
      </c>
      <c r="G1577" s="9" t="str">
        <f>VLOOKUP($A1577,referencia!$A$2:$Z$640,11,0)</f>
        <v>Luis Fabián Zgaib</v>
      </c>
      <c r="H1577" s="9" t="str">
        <f>VLOOKUP($A1577,referencia!$A$2:$Z$640,21,0)</f>
        <v>M</v>
      </c>
      <c r="I1577" s="9">
        <f>VLOOKUP($A1577,referencia!$A$2:$Z$640,22,0)</f>
        <v>0</v>
      </c>
      <c r="J1577" s="9" t="str">
        <f>VLOOKUP($A1577,referencia!$A$2:$Z$640,23,0)</f>
        <v>Ministerio de Salud</v>
      </c>
      <c r="K1577" s="9">
        <f>VLOOKUP($A1577,referencia!$A$2:$Z$640,24,0)</f>
        <v>0</v>
      </c>
    </row>
    <row r="1578" spans="1:11" ht="15.75" customHeight="1">
      <c r="A1578" t="s">
        <v>2873</v>
      </c>
      <c r="B1578" s="9">
        <f>VLOOKUP($A1578,referencia!$A$2:$Z$640,7,0)</f>
        <v>16</v>
      </c>
      <c r="C1578" s="9" t="str">
        <f>VLOOKUP($A1578,referencia!$A$2:$Z$640,8,0)</f>
        <v>Río Negro</v>
      </c>
      <c r="D1578" s="9">
        <f>VLOOKUP($A1578,referencia!$A$2:$Z$640,19,0)</f>
        <v>2020</v>
      </c>
      <c r="E1578" s="9" t="str">
        <f>VLOOKUP($A1578,referencia!$A$2:$Z$640,9,0)</f>
        <v>Arabela Carreras</v>
      </c>
      <c r="F1578" s="9" t="str">
        <f>VLOOKUP($A1578,referencia!$A$2:$Z$640,12,0)</f>
        <v>Juntos Somos Río Negro</v>
      </c>
      <c r="G1578" s="9" t="str">
        <f>VLOOKUP($A1578,referencia!$A$2:$Z$640,11,0)</f>
        <v>Carlos Banacloy</v>
      </c>
      <c r="H1578" s="9" t="str">
        <f>VLOOKUP($A1578,referencia!$A$2:$Z$640,21,0)</f>
        <v>M</v>
      </c>
      <c r="I1578" s="9">
        <f>VLOOKUP($A1578,referencia!$A$2:$Z$640,22,0)</f>
        <v>0</v>
      </c>
      <c r="J1578" s="9" t="str">
        <f>VLOOKUP($A1578,referencia!$A$2:$Z$640,23,0)</f>
        <v>Ministerio de Producción y Agroindustria</v>
      </c>
      <c r="K1578" s="9">
        <f>VLOOKUP($A1578,referencia!$A$2:$Z$640,24,0)</f>
        <v>0</v>
      </c>
    </row>
    <row r="1579" spans="1:11" ht="15.75" customHeight="1">
      <c r="A1579" t="s">
        <v>2874</v>
      </c>
      <c r="B1579" s="9">
        <f>VLOOKUP($A1579,referencia!$A$2:$Z$640,7,0)</f>
        <v>16</v>
      </c>
      <c r="C1579" s="9" t="str">
        <f>VLOOKUP($A1579,referencia!$A$2:$Z$640,8,0)</f>
        <v>Río Negro</v>
      </c>
      <c r="D1579" s="9">
        <f>VLOOKUP($A1579,referencia!$A$2:$Z$640,19,0)</f>
        <v>2020</v>
      </c>
      <c r="E1579" s="9" t="str">
        <f>VLOOKUP($A1579,referencia!$A$2:$Z$640,9,0)</f>
        <v>Arabela Carreras</v>
      </c>
      <c r="F1579" s="9" t="str">
        <f>VLOOKUP($A1579,referencia!$A$2:$Z$640,12,0)</f>
        <v>Juntos Somos Río Negro</v>
      </c>
      <c r="G1579" s="9" t="str">
        <f>VLOOKUP($A1579,referencia!$A$2:$Z$640,11,0)</f>
        <v>Martha Vélez</v>
      </c>
      <c r="H1579" s="9" t="str">
        <f>VLOOKUP($A1579,referencia!$A$2:$Z$640,21,0)</f>
        <v>F</v>
      </c>
      <c r="I1579" s="9">
        <f>VLOOKUP($A1579,referencia!$A$2:$Z$640,22,0)</f>
        <v>1</v>
      </c>
      <c r="J1579" s="9" t="str">
        <f>VLOOKUP($A1579,referencia!$A$2:$Z$640,23,0)</f>
        <v>Ministerio de Turismo, Cultura y Deporte</v>
      </c>
      <c r="K1579" s="9">
        <f>VLOOKUP($A1579,referencia!$A$2:$Z$640,24,0)</f>
        <v>0</v>
      </c>
    </row>
    <row r="1580" spans="1:11" ht="15.75" customHeight="1">
      <c r="A1580" t="s">
        <v>1351</v>
      </c>
      <c r="B1580" s="9">
        <f>VLOOKUP($A1580,referencia!$F$2:$Z$640,2,0)</f>
        <v>17</v>
      </c>
      <c r="C1580" s="9" t="str">
        <f>VLOOKUP($A1580,referencia!$F$2:$Z$640,3,0)</f>
        <v>Salta</v>
      </c>
      <c r="D1580" s="9">
        <f>VLOOKUP($A1580,referencia!$F$2:$Z$640,9,0)</f>
        <v>2015</v>
      </c>
      <c r="E1580" s="9" t="str">
        <f>VLOOKUP($A1580,referencia!$F$2:$Z$640,4,0)</f>
        <v>Juan Manuel Urtubey</v>
      </c>
      <c r="F1580" s="9" t="str">
        <f>VLOOKUP($A1580,referencia!$F$2:$Z$640,7,0)</f>
        <v>Frente Justicialista</v>
      </c>
      <c r="G1580" s="9" t="str">
        <f>VLOOKUP($A1580,referencia!$F$2:$Z$640,6,0)</f>
        <v>Alejandro Cornejo</v>
      </c>
      <c r="H1580" s="9" t="str">
        <f>VLOOKUP($A1580,referencia!$F$2:$Z$640,16,0)</f>
        <v>M</v>
      </c>
      <c r="I1580" s="9">
        <f>VLOOKUP($A1580,referencia!$F$2:$Z$640,17,0)</f>
        <v>0</v>
      </c>
      <c r="J1580" s="9" t="str">
        <f>VLOOKUP($A1580,referencia!$F$2:$Z$640,18,0)</f>
        <v>Ministerio de Seguridad</v>
      </c>
      <c r="K1580" s="9">
        <f>VLOOKUP($A1580,referencia!$F$2:$Z$640,19,0)</f>
        <v>1</v>
      </c>
    </row>
    <row r="1581" spans="1:11" ht="15.75" customHeight="1">
      <c r="A1581" t="s">
        <v>1352</v>
      </c>
      <c r="B1581" s="9">
        <f>VLOOKUP($A1581,referencia!$F$2:$Z$640,2,0)</f>
        <v>17</v>
      </c>
      <c r="C1581" s="9" t="str">
        <f>VLOOKUP($A1581,referencia!$F$2:$Z$640,3,0)</f>
        <v>Salta</v>
      </c>
      <c r="D1581" s="9">
        <f>VLOOKUP($A1581,referencia!$F$2:$Z$640,9,0)</f>
        <v>2015</v>
      </c>
      <c r="E1581" s="9" t="str">
        <f>VLOOKUP($A1581,referencia!$F$2:$Z$640,4,0)</f>
        <v>Juan Manuel Urtubey</v>
      </c>
      <c r="F1581" s="9" t="str">
        <f>VLOOKUP($A1581,referencia!$F$2:$Z$640,7,0)</f>
        <v>Frente Justicialista</v>
      </c>
      <c r="G1581" s="9" t="str">
        <f>VLOOKUP($A1581,referencia!$F$2:$Z$640,6,0)</f>
        <v>Baltasar Saravia</v>
      </c>
      <c r="H1581" s="9" t="str">
        <f>VLOOKUP($A1581,referencia!$F$2:$Z$640,16,0)</f>
        <v>M</v>
      </c>
      <c r="I1581" s="9">
        <f>VLOOKUP($A1581,referencia!$F$2:$Z$640,17,0)</f>
        <v>0</v>
      </c>
      <c r="J1581" s="9" t="str">
        <f>VLOOKUP($A1581,referencia!$F$2:$Z$640,18,0)</f>
        <v>Ministerio de Infraestructura, Tierra y Vivienda</v>
      </c>
      <c r="K1581" s="9">
        <f>VLOOKUP($A1581,referencia!$F$2:$Z$640,19,0)</f>
        <v>1</v>
      </c>
    </row>
    <row r="1582" spans="1:11" ht="15.75" customHeight="1">
      <c r="A1582" t="s">
        <v>1342</v>
      </c>
      <c r="B1582" s="9">
        <f>VLOOKUP($A1582,referencia!$F$2:$Z$640,2,0)</f>
        <v>17</v>
      </c>
      <c r="C1582" s="9" t="str">
        <f>VLOOKUP($A1582,referencia!$F$2:$Z$640,3,0)</f>
        <v>Salta</v>
      </c>
      <c r="D1582" s="9">
        <f>VLOOKUP($A1582,referencia!$F$2:$Z$640,9,0)</f>
        <v>2015</v>
      </c>
      <c r="E1582" s="9" t="str">
        <f>VLOOKUP($A1582,referencia!$F$2:$Z$640,4,0)</f>
        <v>Juan Manuel Urtubey</v>
      </c>
      <c r="F1582" s="9" t="str">
        <f>VLOOKUP($A1582,referencia!$F$2:$Z$640,7,0)</f>
        <v>Frente Justicialista</v>
      </c>
      <c r="G1582" s="9" t="str">
        <f>VLOOKUP($A1582,referencia!$F$2:$Z$640,6,0)</f>
        <v>Carlos Abeleira</v>
      </c>
      <c r="H1582" s="9" t="str">
        <f>VLOOKUP($A1582,referencia!$F$2:$Z$640,16,0)</f>
        <v>M</v>
      </c>
      <c r="I1582" s="9">
        <f>VLOOKUP($A1582,referencia!$F$2:$Z$640,17,0)</f>
        <v>0</v>
      </c>
      <c r="J1582" s="9" t="str">
        <f>VLOOKUP($A1582,referencia!$F$2:$Z$640,18,0)</f>
        <v>Ministerio de Primera Infancia</v>
      </c>
      <c r="K1582" s="9">
        <f>VLOOKUP($A1582,referencia!$F$2:$Z$640,19,0)</f>
        <v>1</v>
      </c>
    </row>
    <row r="1583" spans="1:11" ht="15.75" customHeight="1">
      <c r="A1583" t="s">
        <v>1339</v>
      </c>
      <c r="B1583" s="9">
        <f>VLOOKUP($A1583,referencia!$F$2:$Z$640,2,0)</f>
        <v>17</v>
      </c>
      <c r="C1583" s="9" t="str">
        <f>VLOOKUP($A1583,referencia!$F$2:$Z$640,3,0)</f>
        <v>Salta</v>
      </c>
      <c r="D1583" s="9">
        <f>VLOOKUP($A1583,referencia!$F$2:$Z$640,9,0)</f>
        <v>2015</v>
      </c>
      <c r="E1583" s="9" t="str">
        <f>VLOOKUP($A1583,referencia!$F$2:$Z$640,4,0)</f>
        <v>Juan Manuel Urtubey</v>
      </c>
      <c r="F1583" s="9" t="str">
        <f>VLOOKUP($A1583,referencia!$F$2:$Z$640,7,0)</f>
        <v>Frente Justicialista</v>
      </c>
      <c r="G1583" s="9" t="str">
        <f>VLOOKUP($A1583,referencia!$F$2:$Z$640,6,0)</f>
        <v>Carlos Parodi</v>
      </c>
      <c r="H1583" s="9" t="str">
        <f>VLOOKUP($A1583,referencia!$F$2:$Z$640,16,0)</f>
        <v>M</v>
      </c>
      <c r="I1583" s="9">
        <f>VLOOKUP($A1583,referencia!$F$2:$Z$640,17,0)</f>
        <v>0</v>
      </c>
      <c r="J1583" s="9" t="str">
        <f>VLOOKUP($A1583,referencia!$F$2:$Z$640,18,0)</f>
        <v>Jefatura de Gabinete de Ministerios</v>
      </c>
      <c r="K1583" s="9">
        <f>VLOOKUP($A1583,referencia!$F$2:$Z$640,19,0)</f>
        <v>1</v>
      </c>
    </row>
    <row r="1584" spans="1:11" ht="15.75" customHeight="1">
      <c r="A1584" t="s">
        <v>1349</v>
      </c>
      <c r="B1584" s="9">
        <f>VLOOKUP($A1584,referencia!$F$2:$Z$640,2,0)</f>
        <v>17</v>
      </c>
      <c r="C1584" s="9" t="str">
        <f>VLOOKUP($A1584,referencia!$F$2:$Z$640,3,0)</f>
        <v>Salta</v>
      </c>
      <c r="D1584" s="9">
        <f>VLOOKUP($A1584,referencia!$F$2:$Z$640,9,0)</f>
        <v>2015</v>
      </c>
      <c r="E1584" s="9" t="str">
        <f>VLOOKUP($A1584,referencia!$F$2:$Z$640,4,0)</f>
        <v>Juan Manuel Urtubey</v>
      </c>
      <c r="F1584" s="9" t="str">
        <f>VLOOKUP($A1584,referencia!$F$2:$Z$640,7,0)</f>
        <v>Frente Justicialista</v>
      </c>
      <c r="G1584" s="9" t="str">
        <f>VLOOKUP($A1584,referencia!$F$2:$Z$640,6,0)</f>
        <v>Eduardo Costello</v>
      </c>
      <c r="H1584" s="9" t="str">
        <f>VLOOKUP($A1584,referencia!$F$2:$Z$640,16,0)</f>
        <v>M</v>
      </c>
      <c r="I1584" s="9">
        <f>VLOOKUP($A1584,referencia!$F$2:$Z$640,17,0)</f>
        <v>0</v>
      </c>
      <c r="J1584" s="9" t="str">
        <f>VLOOKUP($A1584,referencia!$F$2:$Z$640,18,0)</f>
        <v>Ministerio de Trabajo</v>
      </c>
      <c r="K1584" s="9">
        <f>VLOOKUP($A1584,referencia!$F$2:$Z$640,19,0)</f>
        <v>1</v>
      </c>
    </row>
    <row r="1585" spans="1:11" ht="15.75" customHeight="1">
      <c r="A1585" t="s">
        <v>1350</v>
      </c>
      <c r="B1585" s="9">
        <f>VLOOKUP($A1585,referencia!$F$2:$Z$640,2,0)</f>
        <v>17</v>
      </c>
      <c r="C1585" s="9" t="str">
        <f>VLOOKUP($A1585,referencia!$F$2:$Z$640,3,0)</f>
        <v>Salta</v>
      </c>
      <c r="D1585" s="9">
        <f>VLOOKUP($A1585,referencia!$F$2:$Z$640,9,0)</f>
        <v>2015</v>
      </c>
      <c r="E1585" s="9" t="str">
        <f>VLOOKUP($A1585,referencia!$F$2:$Z$640,4,0)</f>
        <v>Juan Manuel Urtubey</v>
      </c>
      <c r="F1585" s="9" t="str">
        <f>VLOOKUP($A1585,referencia!$F$2:$Z$640,7,0)</f>
        <v>Frente Justicialista</v>
      </c>
      <c r="G1585" s="9" t="str">
        <f>VLOOKUP($A1585,referencia!$F$2:$Z$640,6,0)</f>
        <v>Javier Montero</v>
      </c>
      <c r="H1585" s="9" t="str">
        <f>VLOOKUP($A1585,referencia!$F$2:$Z$640,16,0)</f>
        <v>M</v>
      </c>
      <c r="I1585" s="9">
        <f>VLOOKUP($A1585,referencia!$F$2:$Z$640,17,0)</f>
        <v>0</v>
      </c>
      <c r="J1585" s="9" t="str">
        <f>VLOOKUP($A1585,referencia!$F$2:$Z$640,18,0)</f>
        <v>Ministerio de Ambiente y Producción Sustentable</v>
      </c>
      <c r="K1585" s="9">
        <f>VLOOKUP($A1585,referencia!$F$2:$Z$640,19,0)</f>
        <v>1</v>
      </c>
    </row>
    <row r="1586" spans="1:11" ht="15.75" customHeight="1">
      <c r="A1586" t="s">
        <v>1340</v>
      </c>
      <c r="B1586" s="9">
        <f>VLOOKUP($A1586,referencia!$F$2:$Z$640,2,0)</f>
        <v>17</v>
      </c>
      <c r="C1586" s="9" t="str">
        <f>VLOOKUP($A1586,referencia!$F$2:$Z$640,3,0)</f>
        <v>Salta</v>
      </c>
      <c r="D1586" s="9">
        <f>VLOOKUP($A1586,referencia!$F$2:$Z$640,9,0)</f>
        <v>2015</v>
      </c>
      <c r="E1586" s="9" t="str">
        <f>VLOOKUP($A1586,referencia!$F$2:$Z$640,4,0)</f>
        <v>Juan Manuel Urtubey</v>
      </c>
      <c r="F1586" s="9" t="str">
        <f>VLOOKUP($A1586,referencia!$F$2:$Z$640,7,0)</f>
        <v>Frente Justicialista</v>
      </c>
      <c r="G1586" s="9" t="str">
        <f>VLOOKUP($A1586,referencia!$F$2:$Z$640,6,0)</f>
        <v>Juan Pablo Rodríguez</v>
      </c>
      <c r="H1586" s="9" t="str">
        <f>VLOOKUP($A1586,referencia!$F$2:$Z$640,16,0)</f>
        <v>M</v>
      </c>
      <c r="I1586" s="9">
        <f>VLOOKUP($A1586,referencia!$F$2:$Z$640,17,0)</f>
        <v>0</v>
      </c>
      <c r="J1586" s="9" t="str">
        <f>VLOOKUP($A1586,referencia!$F$2:$Z$640,18,0)</f>
        <v>Ministerio de Gobierno</v>
      </c>
      <c r="K1586" s="9">
        <f>VLOOKUP($A1586,referencia!$F$2:$Z$640,19,0)</f>
        <v>1</v>
      </c>
    </row>
    <row r="1587" spans="1:11" ht="15.75" customHeight="1">
      <c r="A1587" t="s">
        <v>1343</v>
      </c>
      <c r="B1587" s="9">
        <f>VLOOKUP($A1587,referencia!$F$2:$Z$640,2,0)</f>
        <v>17</v>
      </c>
      <c r="C1587" s="9" t="str">
        <f>VLOOKUP($A1587,referencia!$F$2:$Z$640,3,0)</f>
        <v>Salta</v>
      </c>
      <c r="D1587" s="9">
        <f>VLOOKUP($A1587,referencia!$F$2:$Z$640,9,0)</f>
        <v>2015</v>
      </c>
      <c r="E1587" s="9" t="str">
        <f>VLOOKUP($A1587,referencia!$F$2:$Z$640,4,0)</f>
        <v>Juan Manuel Urtubey</v>
      </c>
      <c r="F1587" s="9" t="str">
        <f>VLOOKUP($A1587,referencia!$F$2:$Z$640,7,0)</f>
        <v>Frente Justicialista</v>
      </c>
      <c r="G1587" s="9" t="str">
        <f>VLOOKUP($A1587,referencia!$F$2:$Z$640,6,0)</f>
        <v>Luis Gómez Almarás</v>
      </c>
      <c r="H1587" s="9" t="str">
        <f>VLOOKUP($A1587,referencia!$F$2:$Z$640,16,0)</f>
        <v>M</v>
      </c>
      <c r="I1587" s="9">
        <f>VLOOKUP($A1587,referencia!$F$2:$Z$640,17,0)</f>
        <v>0</v>
      </c>
      <c r="J1587" s="9" t="str">
        <f>VLOOKUP($A1587,referencia!$F$2:$Z$640,18,0)</f>
        <v>Ministerio de Asuntos Indígenas y Desarrollo Comunitario</v>
      </c>
      <c r="K1587" s="9">
        <f>VLOOKUP($A1587,referencia!$F$2:$Z$640,19,0)</f>
        <v>1</v>
      </c>
    </row>
    <row r="1588" spans="1:11" ht="15.75" customHeight="1">
      <c r="A1588" t="s">
        <v>1346</v>
      </c>
      <c r="B1588" s="9">
        <f>VLOOKUP($A1588,referencia!$F$2:$Z$640,2,0)</f>
        <v>17</v>
      </c>
      <c r="C1588" s="9" t="str">
        <f>VLOOKUP($A1588,referencia!$F$2:$Z$640,3,0)</f>
        <v>Salta</v>
      </c>
      <c r="D1588" s="9">
        <f>VLOOKUP($A1588,referencia!$F$2:$Z$640,9,0)</f>
        <v>2015</v>
      </c>
      <c r="E1588" s="9" t="str">
        <f>VLOOKUP($A1588,referencia!$F$2:$Z$640,4,0)</f>
        <v>Juan Manuel Urtubey</v>
      </c>
      <c r="F1588" s="9" t="str">
        <f>VLOOKUP($A1588,referencia!$F$2:$Z$640,7,0)</f>
        <v>Frente Justicialista</v>
      </c>
      <c r="G1588" s="9" t="str">
        <f>VLOOKUP($A1588,referencia!$F$2:$Z$640,6,0)</f>
        <v>Mariano Ovejero</v>
      </c>
      <c r="H1588" s="9" t="str">
        <f>VLOOKUP($A1588,referencia!$F$2:$Z$640,16,0)</f>
        <v>M</v>
      </c>
      <c r="I1588" s="9">
        <f>VLOOKUP($A1588,referencia!$F$2:$Z$640,17,0)</f>
        <v>0</v>
      </c>
      <c r="J1588" s="9" t="str">
        <f>VLOOKUP($A1588,referencia!$F$2:$Z$640,18,0)</f>
        <v>Ministerio de Cultura y Turismo</v>
      </c>
      <c r="K1588" s="9">
        <f>VLOOKUP($A1588,referencia!$F$2:$Z$640,19,0)</f>
        <v>1</v>
      </c>
    </row>
    <row r="1589" spans="1:11" ht="15.75" customHeight="1">
      <c r="A1589" t="s">
        <v>1347</v>
      </c>
      <c r="B1589" s="9">
        <f>VLOOKUP($A1589,referencia!$F$2:$Z$640,2,0)</f>
        <v>17</v>
      </c>
      <c r="C1589" s="9" t="str">
        <f>VLOOKUP($A1589,referencia!$F$2:$Z$640,3,0)</f>
        <v>Salta</v>
      </c>
      <c r="D1589" s="9">
        <f>VLOOKUP($A1589,referencia!$F$2:$Z$640,9,0)</f>
        <v>2015</v>
      </c>
      <c r="E1589" s="9" t="str">
        <f>VLOOKUP($A1589,referencia!$F$2:$Z$640,4,0)</f>
        <v>Juan Manuel Urtubey</v>
      </c>
      <c r="F1589" s="9" t="str">
        <f>VLOOKUP($A1589,referencia!$F$2:$Z$640,7,0)</f>
        <v>Frente Justicialista</v>
      </c>
      <c r="G1589" s="9" t="str">
        <f>VLOOKUP($A1589,referencia!$F$2:$Z$640,6,0)</f>
        <v>Oscar Villa Nougués</v>
      </c>
      <c r="H1589" s="9" t="str">
        <f>VLOOKUP($A1589,referencia!$F$2:$Z$640,16,0)</f>
        <v>M</v>
      </c>
      <c r="I1589" s="9">
        <f>VLOOKUP($A1589,referencia!$F$2:$Z$640,17,0)</f>
        <v>0</v>
      </c>
      <c r="J1589" s="9" t="str">
        <f>VLOOKUP($A1589,referencia!$F$2:$Z$640,18,0)</f>
        <v>Ministerio de Salud Pública</v>
      </c>
      <c r="K1589" s="9">
        <f>VLOOKUP($A1589,referencia!$F$2:$Z$640,19,0)</f>
        <v>1</v>
      </c>
    </row>
    <row r="1590" spans="1:11" ht="15.75" customHeight="1">
      <c r="A1590" t="s">
        <v>1341</v>
      </c>
      <c r="B1590" s="9">
        <f>VLOOKUP($A1590,referencia!$F$2:$Z$640,2,0)</f>
        <v>17</v>
      </c>
      <c r="C1590" s="9" t="str">
        <f>VLOOKUP($A1590,referencia!$F$2:$Z$640,3,0)</f>
        <v>Salta</v>
      </c>
      <c r="D1590" s="9">
        <f>VLOOKUP($A1590,referencia!$F$2:$Z$640,9,0)</f>
        <v>2015</v>
      </c>
      <c r="E1590" s="9" t="str">
        <f>VLOOKUP($A1590,referencia!$F$2:$Z$640,4,0)</f>
        <v>Juan Manuel Urtubey</v>
      </c>
      <c r="F1590" s="9" t="str">
        <f>VLOOKUP($A1590,referencia!$F$2:$Z$640,7,0)</f>
        <v>Frente Justicialista</v>
      </c>
      <c r="G1590" s="9" t="str">
        <f>VLOOKUP($A1590,referencia!$F$2:$Z$640,6,0)</f>
        <v>Pamela Calletti</v>
      </c>
      <c r="H1590" s="9" t="str">
        <f>VLOOKUP($A1590,referencia!$F$2:$Z$640,16,0)</f>
        <v>F</v>
      </c>
      <c r="I1590" s="9">
        <f>VLOOKUP($A1590,referencia!$F$2:$Z$640,17,0)</f>
        <v>1</v>
      </c>
      <c r="J1590" s="9" t="str">
        <f>VLOOKUP($A1590,referencia!$F$2:$Z$640,18,0)</f>
        <v>Ministerio de Derechos Humanos y Justicia</v>
      </c>
      <c r="K1590" s="9">
        <f>VLOOKUP($A1590,referencia!$F$2:$Z$640,19,0)</f>
        <v>1</v>
      </c>
    </row>
    <row r="1591" spans="1:11" ht="15.75" customHeight="1">
      <c r="A1591" t="s">
        <v>1354</v>
      </c>
      <c r="B1591" s="9">
        <f>VLOOKUP($A1591,referencia!$F$2:$Z$640,2,0)</f>
        <v>17</v>
      </c>
      <c r="C1591" s="9" t="str">
        <f>VLOOKUP($A1591,referencia!$F$2:$Z$640,3,0)</f>
        <v>Salta</v>
      </c>
      <c r="D1591" s="9">
        <f>VLOOKUP($A1591,referencia!$F$2:$Z$640,9,0)</f>
        <v>2015</v>
      </c>
      <c r="E1591" s="9" t="str">
        <f>VLOOKUP($A1591,referencia!$F$2:$Z$640,4,0)</f>
        <v>Juan Manuel Urtubey</v>
      </c>
      <c r="F1591" s="9" t="str">
        <f>VLOOKUP($A1591,referencia!$F$2:$Z$640,7,0)</f>
        <v>Frente Justicialista</v>
      </c>
      <c r="G1591" s="9" t="str">
        <f>VLOOKUP($A1591,referencia!$F$2:$Z$640,6,0)</f>
        <v>Ramiro Simón Padrós</v>
      </c>
      <c r="H1591" s="9" t="str">
        <f>VLOOKUP($A1591,referencia!$F$2:$Z$640,16,0)</f>
        <v>M</v>
      </c>
      <c r="I1591" s="9">
        <f>VLOOKUP($A1591,referencia!$F$2:$Z$640,17,0)</f>
        <v>0</v>
      </c>
      <c r="J1591" s="9" t="str">
        <f>VLOOKUP($A1591,referencia!$F$2:$Z$640,18,0)</f>
        <v>Secretario General de la Gobernación</v>
      </c>
      <c r="K1591" s="9">
        <f>VLOOKUP($A1591,referencia!$F$2:$Z$640,19,0)</f>
        <v>0</v>
      </c>
    </row>
    <row r="1592" spans="1:11" ht="15.75" customHeight="1">
      <c r="A1592" t="s">
        <v>1344</v>
      </c>
      <c r="B1592" s="9">
        <f>VLOOKUP($A1592,referencia!$F$2:$Z$640,2,0)</f>
        <v>17</v>
      </c>
      <c r="C1592" s="9" t="str">
        <f>VLOOKUP($A1592,referencia!$F$2:$Z$640,3,0)</f>
        <v>Salta</v>
      </c>
      <c r="D1592" s="9">
        <f>VLOOKUP($A1592,referencia!$F$2:$Z$640,9,0)</f>
        <v>2015</v>
      </c>
      <c r="E1592" s="9" t="str">
        <f>VLOOKUP($A1592,referencia!$F$2:$Z$640,4,0)</f>
        <v>Juan Manuel Urtubey</v>
      </c>
      <c r="F1592" s="9" t="str">
        <f>VLOOKUP($A1592,referencia!$F$2:$Z$640,7,0)</f>
        <v>Frente Justicialista</v>
      </c>
      <c r="G1592" s="9" t="str">
        <f>VLOOKUP($A1592,referencia!$F$2:$Z$640,6,0)</f>
        <v>Roberto Dib Ashur</v>
      </c>
      <c r="H1592" s="9" t="str">
        <f>VLOOKUP($A1592,referencia!$F$2:$Z$640,16,0)</f>
        <v>M</v>
      </c>
      <c r="I1592" s="9">
        <f>VLOOKUP($A1592,referencia!$F$2:$Z$640,17,0)</f>
        <v>0</v>
      </c>
      <c r="J1592" s="9" t="str">
        <f>VLOOKUP($A1592,referencia!$F$2:$Z$640,18,0)</f>
        <v>Ministerio de Educación, Ciencia y Tecnología</v>
      </c>
      <c r="K1592" s="9">
        <f>VLOOKUP($A1592,referencia!$F$2:$Z$640,19,0)</f>
        <v>1</v>
      </c>
    </row>
    <row r="1593" spans="1:11" ht="15.75" customHeight="1">
      <c r="A1593" t="s">
        <v>1353</v>
      </c>
      <c r="B1593" s="9">
        <f>VLOOKUP($A1593,referencia!$F$2:$Z$640,2,0)</f>
        <v>17</v>
      </c>
      <c r="C1593" s="9" t="str">
        <f>VLOOKUP($A1593,referencia!$F$2:$Z$640,3,0)</f>
        <v>Salta</v>
      </c>
      <c r="D1593" s="9">
        <f>VLOOKUP($A1593,referencia!$F$2:$Z$640,9,0)</f>
        <v>2015</v>
      </c>
      <c r="E1593" s="9" t="str">
        <f>VLOOKUP($A1593,referencia!$F$2:$Z$640,4,0)</f>
        <v>Juan Manuel Urtubey</v>
      </c>
      <c r="F1593" s="9" t="str">
        <f>VLOOKUP($A1593,referencia!$F$2:$Z$640,7,0)</f>
        <v>Frente Justicialista</v>
      </c>
      <c r="G1593" s="9" t="str">
        <f>VLOOKUP($A1593,referencia!$F$2:$Z$640,6,0)</f>
        <v>Sebastián Gomeza</v>
      </c>
      <c r="H1593" s="9" t="str">
        <f>VLOOKUP($A1593,referencia!$F$2:$Z$640,16,0)</f>
        <v>M</v>
      </c>
      <c r="I1593" s="9">
        <f>VLOOKUP($A1593,referencia!$F$2:$Z$640,17,0)</f>
        <v>0</v>
      </c>
      <c r="J1593" s="9" t="str">
        <f>VLOOKUP($A1593,referencia!$F$2:$Z$640,18,0)</f>
        <v>Ministerio de Hacienda y Finanzas</v>
      </c>
      <c r="K1593" s="9">
        <f>VLOOKUP($A1593,referencia!$F$2:$Z$640,19,0)</f>
        <v>1</v>
      </c>
    </row>
    <row r="1594" spans="1:11" ht="15.75" customHeight="1">
      <c r="A1594" t="s">
        <v>1704</v>
      </c>
      <c r="B1594" s="9">
        <f>VLOOKUP($A1594,referencia!$E$2:$Z$640,3,0)</f>
        <v>17</v>
      </c>
      <c r="C1594" s="9" t="str">
        <f>VLOOKUP($A1594,referencia!$E$2:$Z$640,4,0)</f>
        <v>Salta</v>
      </c>
      <c r="D1594" s="9">
        <f>VLOOKUP($A1594,referencia!$E$2:$Z$640,11,0)</f>
        <v>2016</v>
      </c>
      <c r="E1594" s="9" t="str">
        <f>VLOOKUP($A1594,referencia!$E$2:$Z$640,5,0)</f>
        <v>Juan Manuel Urtubey</v>
      </c>
      <c r="F1594" s="9" t="str">
        <f>VLOOKUP($A1594,referencia!$E$2:$Z$640,8,0)</f>
        <v>Frente Justicialista</v>
      </c>
      <c r="G1594" s="9" t="str">
        <f>VLOOKUP($A1594,referencia!$E$2:$Z$640,7,0)</f>
        <v>Carlos Parodi</v>
      </c>
      <c r="H1594" s="9" t="str">
        <f>VLOOKUP($A1594,referencia!$E$2:$Z$640,17,0)</f>
        <v>M</v>
      </c>
      <c r="I1594" s="9">
        <f>VLOOKUP($A1594,referencia!$E$2:$Z$640,18,0)</f>
        <v>0</v>
      </c>
      <c r="J1594" s="9" t="str">
        <f>VLOOKUP($A1594,referencia!$E$2:$Z$640,19,0)</f>
        <v>Jefatura de Gabinete de Ministerios</v>
      </c>
      <c r="K1594" s="9">
        <f>VLOOKUP($A1594,referencia!$E$2:$Z$640,20,0)</f>
        <v>1</v>
      </c>
    </row>
    <row r="1595" spans="1:11" ht="15.75" customHeight="1">
      <c r="A1595" t="s">
        <v>1705</v>
      </c>
      <c r="B1595" s="9">
        <f>VLOOKUP($A1595,referencia!$E$2:$Z$640,3,0)</f>
        <v>17</v>
      </c>
      <c r="C1595" s="9" t="str">
        <f>VLOOKUP($A1595,referencia!$E$2:$Z$640,4,0)</f>
        <v>Salta</v>
      </c>
      <c r="D1595" s="9">
        <f>VLOOKUP($A1595,referencia!$E$2:$Z$640,11,0)</f>
        <v>2016</v>
      </c>
      <c r="E1595" s="9" t="str">
        <f>VLOOKUP($A1595,referencia!$E$2:$Z$640,5,0)</f>
        <v>Juan Manuel Urtubey</v>
      </c>
      <c r="F1595" s="9" t="str">
        <f>VLOOKUP($A1595,referencia!$E$2:$Z$640,8,0)</f>
        <v>Frente Justicialista</v>
      </c>
      <c r="G1595" s="9" t="str">
        <f>VLOOKUP($A1595,referencia!$E$2:$Z$640,7,0)</f>
        <v>Juan Pablo Rodríguez</v>
      </c>
      <c r="H1595" s="9" t="str">
        <f>VLOOKUP($A1595,referencia!$E$2:$Z$640,17,0)</f>
        <v>M</v>
      </c>
      <c r="I1595" s="9">
        <f>VLOOKUP($A1595,referencia!$E$2:$Z$640,18,0)</f>
        <v>0</v>
      </c>
      <c r="J1595" s="9" t="str">
        <f>VLOOKUP($A1595,referencia!$E$2:$Z$640,19,0)</f>
        <v>Ministerio de Gobierno</v>
      </c>
      <c r="K1595" s="9">
        <f>VLOOKUP($A1595,referencia!$E$2:$Z$640,20,0)</f>
        <v>1</v>
      </c>
    </row>
    <row r="1596" spans="1:11" ht="15.75" customHeight="1">
      <c r="A1596" t="s">
        <v>1706</v>
      </c>
      <c r="B1596" s="9">
        <f>VLOOKUP($A1596,referencia!$E$2:$Z$640,3,0)</f>
        <v>17</v>
      </c>
      <c r="C1596" s="9" t="str">
        <f>VLOOKUP($A1596,referencia!$E$2:$Z$640,4,0)</f>
        <v>Salta</v>
      </c>
      <c r="D1596" s="9">
        <f>VLOOKUP($A1596,referencia!$E$2:$Z$640,11,0)</f>
        <v>2016</v>
      </c>
      <c r="E1596" s="9" t="str">
        <f>VLOOKUP($A1596,referencia!$E$2:$Z$640,5,0)</f>
        <v>Juan Manuel Urtubey</v>
      </c>
      <c r="F1596" s="9" t="str">
        <f>VLOOKUP($A1596,referencia!$E$2:$Z$640,8,0)</f>
        <v>Frente Justicialista</v>
      </c>
      <c r="G1596" s="9" t="str">
        <f>VLOOKUP($A1596,referencia!$E$2:$Z$640,7,0)</f>
        <v>Pamela Calletti</v>
      </c>
      <c r="H1596" s="9" t="str">
        <f>VLOOKUP($A1596,referencia!$E$2:$Z$640,17,0)</f>
        <v>F</v>
      </c>
      <c r="I1596" s="9">
        <f>VLOOKUP($A1596,referencia!$E$2:$Z$640,18,0)</f>
        <v>1</v>
      </c>
      <c r="J1596" s="9" t="str">
        <f>VLOOKUP($A1596,referencia!$E$2:$Z$640,19,0)</f>
        <v>Ministerio de Derechos Humanos y Justicia</v>
      </c>
      <c r="K1596" s="9">
        <f>VLOOKUP($A1596,referencia!$E$2:$Z$640,20,0)</f>
        <v>1</v>
      </c>
    </row>
    <row r="1597" spans="1:11" ht="15.75" customHeight="1">
      <c r="A1597" t="s">
        <v>1707</v>
      </c>
      <c r="B1597" s="9">
        <f>VLOOKUP($A1597,referencia!$E$2:$Z$640,3,0)</f>
        <v>17</v>
      </c>
      <c r="C1597" s="9" t="str">
        <f>VLOOKUP($A1597,referencia!$E$2:$Z$640,4,0)</f>
        <v>Salta</v>
      </c>
      <c r="D1597" s="9">
        <f>VLOOKUP($A1597,referencia!$E$2:$Z$640,11,0)</f>
        <v>2016</v>
      </c>
      <c r="E1597" s="9" t="str">
        <f>VLOOKUP($A1597,referencia!$E$2:$Z$640,5,0)</f>
        <v>Juan Manuel Urtubey</v>
      </c>
      <c r="F1597" s="9" t="str">
        <f>VLOOKUP($A1597,referencia!$E$2:$Z$640,8,0)</f>
        <v>Frente Justicialista</v>
      </c>
      <c r="G1597" s="9" t="str">
        <f>VLOOKUP($A1597,referencia!$E$2:$Z$640,7,0)</f>
        <v>Carlos Abeleira</v>
      </c>
      <c r="H1597" s="9" t="str">
        <f>VLOOKUP($A1597,referencia!$E$2:$Z$640,17,0)</f>
        <v>M</v>
      </c>
      <c r="I1597" s="9">
        <f>VLOOKUP($A1597,referencia!$E$2:$Z$640,18,0)</f>
        <v>0</v>
      </c>
      <c r="J1597" s="9" t="str">
        <f>VLOOKUP($A1597,referencia!$E$2:$Z$640,19,0)</f>
        <v>Ministerio de Primera Infancia</v>
      </c>
      <c r="K1597" s="9">
        <f>VLOOKUP($A1597,referencia!$E$2:$Z$640,20,0)</f>
        <v>1</v>
      </c>
    </row>
    <row r="1598" spans="1:11" ht="15.75" customHeight="1">
      <c r="A1598" t="s">
        <v>1708</v>
      </c>
      <c r="B1598" s="9">
        <f>VLOOKUP($A1598,referencia!$E$2:$Z$640,3,0)</f>
        <v>17</v>
      </c>
      <c r="C1598" s="9" t="str">
        <f>VLOOKUP($A1598,referencia!$E$2:$Z$640,4,0)</f>
        <v>Salta</v>
      </c>
      <c r="D1598" s="9">
        <f>VLOOKUP($A1598,referencia!$E$2:$Z$640,11,0)</f>
        <v>2016</v>
      </c>
      <c r="E1598" s="9" t="str">
        <f>VLOOKUP($A1598,referencia!$E$2:$Z$640,5,0)</f>
        <v>Juan Manuel Urtubey</v>
      </c>
      <c r="F1598" s="9" t="str">
        <f>VLOOKUP($A1598,referencia!$E$2:$Z$640,8,0)</f>
        <v>Frente Justicialista</v>
      </c>
      <c r="G1598" s="9" t="str">
        <f>VLOOKUP($A1598,referencia!$E$2:$Z$640,7,0)</f>
        <v>Luis Gómez Almarás</v>
      </c>
      <c r="H1598" s="9" t="str">
        <f>VLOOKUP($A1598,referencia!$E$2:$Z$640,17,0)</f>
        <v>M</v>
      </c>
      <c r="I1598" s="9">
        <f>VLOOKUP($A1598,referencia!$E$2:$Z$640,18,0)</f>
        <v>0</v>
      </c>
      <c r="J1598" s="9" t="str">
        <f>VLOOKUP($A1598,referencia!$E$2:$Z$640,19,0)</f>
        <v>Ministerio de Asuntos Indígenas y Desarrollo Comunitario</v>
      </c>
      <c r="K1598" s="9">
        <f>VLOOKUP($A1598,referencia!$E$2:$Z$640,20,0)</f>
        <v>1</v>
      </c>
    </row>
    <row r="1599" spans="1:11" ht="15.75" customHeight="1">
      <c r="A1599" t="s">
        <v>1709</v>
      </c>
      <c r="B1599" s="9">
        <f>VLOOKUP($A1599,referencia!$E$2:$Z$640,3,0)</f>
        <v>17</v>
      </c>
      <c r="C1599" s="9" t="str">
        <f>VLOOKUP($A1599,referencia!$E$2:$Z$640,4,0)</f>
        <v>Salta</v>
      </c>
      <c r="D1599" s="9">
        <f>VLOOKUP($A1599,referencia!$E$2:$Z$640,11,0)</f>
        <v>2016</v>
      </c>
      <c r="E1599" s="9" t="str">
        <f>VLOOKUP($A1599,referencia!$E$2:$Z$640,5,0)</f>
        <v>Juan Manuel Urtubey</v>
      </c>
      <c r="F1599" s="9" t="str">
        <f>VLOOKUP($A1599,referencia!$E$2:$Z$640,8,0)</f>
        <v>Frente Justicialista</v>
      </c>
      <c r="G1599" s="9" t="str">
        <f>VLOOKUP($A1599,referencia!$E$2:$Z$640,7,0)</f>
        <v>Roberto Dib Ashur</v>
      </c>
      <c r="H1599" s="9" t="str">
        <f>VLOOKUP($A1599,referencia!$E$2:$Z$640,17,0)</f>
        <v>M</v>
      </c>
      <c r="I1599" s="9">
        <f>VLOOKUP($A1599,referencia!$E$2:$Z$640,18,0)</f>
        <v>0</v>
      </c>
      <c r="J1599" s="9" t="str">
        <f>VLOOKUP($A1599,referencia!$E$2:$Z$640,19,0)</f>
        <v>Ministerio de Educación, Ciencia y Tecnología</v>
      </c>
      <c r="K1599" s="9">
        <f>VLOOKUP($A1599,referencia!$E$2:$Z$640,20,0)</f>
        <v>1</v>
      </c>
    </row>
    <row r="1600" spans="1:11" ht="15.75" customHeight="1">
      <c r="A1600" t="s">
        <v>1710</v>
      </c>
      <c r="B1600" s="9">
        <f>VLOOKUP($A1600,referencia!$E$2:$Z$640,3,0)</f>
        <v>17</v>
      </c>
      <c r="C1600" s="9" t="str">
        <f>VLOOKUP($A1600,referencia!$E$2:$Z$640,4,0)</f>
        <v>Salta</v>
      </c>
      <c r="D1600" s="9">
        <f>VLOOKUP($A1600,referencia!$E$2:$Z$640,11,0)</f>
        <v>2016</v>
      </c>
      <c r="E1600" s="9" t="str">
        <f>VLOOKUP($A1600,referencia!$E$2:$Z$640,5,0)</f>
        <v>Juan Manuel Urtubey</v>
      </c>
      <c r="F1600" s="9" t="str">
        <f>VLOOKUP($A1600,referencia!$E$2:$Z$640,8,0)</f>
        <v>Frente Justicialista</v>
      </c>
      <c r="G1600" s="9" t="str">
        <f>VLOOKUP($A1600,referencia!$E$2:$Z$640,7,0)</f>
        <v>Analía Berruezo</v>
      </c>
      <c r="H1600" s="9" t="str">
        <f>VLOOKUP($A1600,referencia!$E$2:$Z$640,17,0)</f>
        <v>F</v>
      </c>
      <c r="I1600" s="9">
        <f>VLOOKUP($A1600,referencia!$E$2:$Z$640,18,0)</f>
        <v>1</v>
      </c>
      <c r="J1600" s="9" t="str">
        <f>VLOOKUP($A1600,referencia!$E$2:$Z$640,19,0)</f>
        <v>Ministerio de Educación, Ciencia y Tecnología</v>
      </c>
      <c r="K1600" s="9">
        <f>VLOOKUP($A1600,referencia!$E$2:$Z$640,20,0)</f>
        <v>0</v>
      </c>
    </row>
    <row r="1601" spans="1:11" ht="15.75" customHeight="1">
      <c r="A1601" t="s">
        <v>1711</v>
      </c>
      <c r="B1601" s="9">
        <f>VLOOKUP($A1601,referencia!$E$2:$Z$640,3,0)</f>
        <v>17</v>
      </c>
      <c r="C1601" s="9" t="str">
        <f>VLOOKUP($A1601,referencia!$E$2:$Z$640,4,0)</f>
        <v>Salta</v>
      </c>
      <c r="D1601" s="9">
        <f>VLOOKUP($A1601,referencia!$E$2:$Z$640,11,0)</f>
        <v>2016</v>
      </c>
      <c r="E1601" s="9" t="str">
        <f>VLOOKUP($A1601,referencia!$E$2:$Z$640,5,0)</f>
        <v>Juan Manuel Urtubey</v>
      </c>
      <c r="F1601" s="9" t="str">
        <f>VLOOKUP($A1601,referencia!$E$2:$Z$640,8,0)</f>
        <v>Frente Justicialista</v>
      </c>
      <c r="G1601" s="9" t="str">
        <f>VLOOKUP($A1601,referencia!$E$2:$Z$640,7,0)</f>
        <v>Mariano Ovejero</v>
      </c>
      <c r="H1601" s="9" t="str">
        <f>VLOOKUP($A1601,referencia!$E$2:$Z$640,17,0)</f>
        <v>M</v>
      </c>
      <c r="I1601" s="9">
        <f>VLOOKUP($A1601,referencia!$E$2:$Z$640,18,0)</f>
        <v>0</v>
      </c>
      <c r="J1601" s="9" t="str">
        <f>VLOOKUP($A1601,referencia!$E$2:$Z$640,19,0)</f>
        <v>Ministerio de Cultura y Turismo</v>
      </c>
      <c r="K1601" s="9">
        <f>VLOOKUP($A1601,referencia!$E$2:$Z$640,20,0)</f>
        <v>1</v>
      </c>
    </row>
    <row r="1602" spans="1:11" ht="15.75" customHeight="1">
      <c r="A1602" t="s">
        <v>1712</v>
      </c>
      <c r="B1602" s="9">
        <f>VLOOKUP($A1602,referencia!$E$2:$Z$640,3,0)</f>
        <v>17</v>
      </c>
      <c r="C1602" s="9" t="str">
        <f>VLOOKUP($A1602,referencia!$E$2:$Z$640,4,0)</f>
        <v>Salta</v>
      </c>
      <c r="D1602" s="9">
        <f>VLOOKUP($A1602,referencia!$E$2:$Z$640,11,0)</f>
        <v>2016</v>
      </c>
      <c r="E1602" s="9" t="str">
        <f>VLOOKUP($A1602,referencia!$E$2:$Z$640,5,0)</f>
        <v>Juan Manuel Urtubey</v>
      </c>
      <c r="F1602" s="9" t="str">
        <f>VLOOKUP($A1602,referencia!$E$2:$Z$640,8,0)</f>
        <v>Frente Justicialista</v>
      </c>
      <c r="G1602" s="9" t="str">
        <f>VLOOKUP($A1602,referencia!$E$2:$Z$640,7,0)</f>
        <v>Oscar Villa Nougués</v>
      </c>
      <c r="H1602" s="9" t="str">
        <f>VLOOKUP($A1602,referencia!$E$2:$Z$640,17,0)</f>
        <v>M</v>
      </c>
      <c r="I1602" s="9">
        <f>VLOOKUP($A1602,referencia!$E$2:$Z$640,18,0)</f>
        <v>0</v>
      </c>
      <c r="J1602" s="9" t="str">
        <f>VLOOKUP($A1602,referencia!$E$2:$Z$640,19,0)</f>
        <v>Ministerio de Salud Pública</v>
      </c>
      <c r="K1602" s="9">
        <f>VLOOKUP($A1602,referencia!$E$2:$Z$640,20,0)</f>
        <v>1</v>
      </c>
    </row>
    <row r="1603" spans="1:11" ht="15.75" customHeight="1">
      <c r="A1603" t="s">
        <v>1713</v>
      </c>
      <c r="B1603" s="9">
        <f>VLOOKUP($A1603,referencia!$E$2:$Z$640,3,0)</f>
        <v>17</v>
      </c>
      <c r="C1603" s="9" t="str">
        <f>VLOOKUP($A1603,referencia!$E$2:$Z$640,4,0)</f>
        <v>Salta</v>
      </c>
      <c r="D1603" s="9">
        <f>VLOOKUP($A1603,referencia!$E$2:$Z$640,11,0)</f>
        <v>2016</v>
      </c>
      <c r="E1603" s="9" t="str">
        <f>VLOOKUP($A1603,referencia!$E$2:$Z$640,5,0)</f>
        <v>Juan Manuel Urtubey</v>
      </c>
      <c r="F1603" s="9" t="str">
        <f>VLOOKUP($A1603,referencia!$E$2:$Z$640,8,0)</f>
        <v>Frente Justicialista</v>
      </c>
      <c r="G1603" s="9" t="str">
        <f>VLOOKUP($A1603,referencia!$E$2:$Z$640,7,0)</f>
        <v>Roque Mascarello</v>
      </c>
      <c r="H1603" s="9" t="str">
        <f>VLOOKUP($A1603,referencia!$E$2:$Z$640,17,0)</f>
        <v>M</v>
      </c>
      <c r="I1603" s="9">
        <f>VLOOKUP($A1603,referencia!$E$2:$Z$640,18,0)</f>
        <v>0</v>
      </c>
      <c r="J1603" s="9" t="str">
        <f>VLOOKUP($A1603,referencia!$E$2:$Z$640,19,0)</f>
        <v>Ministerio de Salud Pública</v>
      </c>
      <c r="K1603" s="9">
        <f>VLOOKUP($A1603,referencia!$E$2:$Z$640,20,0)</f>
        <v>0</v>
      </c>
    </row>
    <row r="1604" spans="1:11" ht="15.75" customHeight="1">
      <c r="A1604" t="s">
        <v>1714</v>
      </c>
      <c r="B1604" s="9">
        <f>VLOOKUP($A1604,referencia!$E$2:$Z$640,3,0)</f>
        <v>17</v>
      </c>
      <c r="C1604" s="9" t="str">
        <f>VLOOKUP($A1604,referencia!$E$2:$Z$640,4,0)</f>
        <v>Salta</v>
      </c>
      <c r="D1604" s="9">
        <f>VLOOKUP($A1604,referencia!$E$2:$Z$640,11,0)</f>
        <v>2016</v>
      </c>
      <c r="E1604" s="9" t="str">
        <f>VLOOKUP($A1604,referencia!$E$2:$Z$640,5,0)</f>
        <v>Juan Manuel Urtubey</v>
      </c>
      <c r="F1604" s="9" t="str">
        <f>VLOOKUP($A1604,referencia!$E$2:$Z$640,8,0)</f>
        <v>Frente Justicialista</v>
      </c>
      <c r="G1604" s="9" t="str">
        <f>VLOOKUP($A1604,referencia!$E$2:$Z$640,7,0)</f>
        <v>Eduardo Costello</v>
      </c>
      <c r="H1604" s="9" t="str">
        <f>VLOOKUP($A1604,referencia!$E$2:$Z$640,17,0)</f>
        <v>M</v>
      </c>
      <c r="I1604" s="9">
        <f>VLOOKUP($A1604,referencia!$E$2:$Z$640,18,0)</f>
        <v>0</v>
      </c>
      <c r="J1604" s="9" t="str">
        <f>VLOOKUP($A1604,referencia!$E$2:$Z$640,19,0)</f>
        <v>Ministerio de Trabajo</v>
      </c>
      <c r="K1604" s="9">
        <f>VLOOKUP($A1604,referencia!$E$2:$Z$640,20,0)</f>
        <v>1</v>
      </c>
    </row>
    <row r="1605" spans="1:11" ht="15.75" customHeight="1">
      <c r="A1605" t="s">
        <v>1715</v>
      </c>
      <c r="B1605" s="9">
        <f>VLOOKUP($A1605,referencia!$E$2:$Z$640,3,0)</f>
        <v>17</v>
      </c>
      <c r="C1605" s="9" t="str">
        <f>VLOOKUP($A1605,referencia!$E$2:$Z$640,4,0)</f>
        <v>Salta</v>
      </c>
      <c r="D1605" s="9">
        <f>VLOOKUP($A1605,referencia!$E$2:$Z$640,11,0)</f>
        <v>2016</v>
      </c>
      <c r="E1605" s="9" t="str">
        <f>VLOOKUP($A1605,referencia!$E$2:$Z$640,5,0)</f>
        <v>Juan Manuel Urtubey</v>
      </c>
      <c r="F1605" s="9" t="str">
        <f>VLOOKUP($A1605,referencia!$E$2:$Z$640,8,0)</f>
        <v>Frente Justicialista</v>
      </c>
      <c r="G1605" s="9" t="str">
        <f>VLOOKUP($A1605,referencia!$E$2:$Z$640,7,0)</f>
        <v>Javier Montero</v>
      </c>
      <c r="H1605" s="9" t="str">
        <f>VLOOKUP($A1605,referencia!$E$2:$Z$640,17,0)</f>
        <v>M</v>
      </c>
      <c r="I1605" s="9">
        <f>VLOOKUP($A1605,referencia!$E$2:$Z$640,18,0)</f>
        <v>0</v>
      </c>
      <c r="J1605" s="9" t="str">
        <f>VLOOKUP($A1605,referencia!$E$2:$Z$640,19,0)</f>
        <v>Ministerio de Ambiente y Producción Sustentable</v>
      </c>
      <c r="K1605" s="9">
        <f>VLOOKUP($A1605,referencia!$E$2:$Z$640,20,0)</f>
        <v>1</v>
      </c>
    </row>
    <row r="1606" spans="1:11" ht="15.75" customHeight="1">
      <c r="A1606" t="s">
        <v>1716</v>
      </c>
      <c r="B1606" s="9">
        <f>VLOOKUP($A1606,referencia!$E$2:$Z$640,3,0)</f>
        <v>17</v>
      </c>
      <c r="C1606" s="9" t="str">
        <f>VLOOKUP($A1606,referencia!$E$2:$Z$640,4,0)</f>
        <v>Salta</v>
      </c>
      <c r="D1606" s="9">
        <f>VLOOKUP($A1606,referencia!$E$2:$Z$640,11,0)</f>
        <v>2016</v>
      </c>
      <c r="E1606" s="9" t="str">
        <f>VLOOKUP($A1606,referencia!$E$2:$Z$640,5,0)</f>
        <v>Juan Manuel Urtubey</v>
      </c>
      <c r="F1606" s="9" t="str">
        <f>VLOOKUP($A1606,referencia!$E$2:$Z$640,8,0)</f>
        <v>Frente Justicialista</v>
      </c>
      <c r="G1606" s="9" t="str">
        <f>VLOOKUP($A1606,referencia!$E$2:$Z$640,7,0)</f>
        <v>Alejandro Cornejo</v>
      </c>
      <c r="H1606" s="9" t="str">
        <f>VLOOKUP($A1606,referencia!$E$2:$Z$640,17,0)</f>
        <v>M</v>
      </c>
      <c r="I1606" s="9">
        <f>VLOOKUP($A1606,referencia!$E$2:$Z$640,18,0)</f>
        <v>0</v>
      </c>
      <c r="J1606" s="9" t="str">
        <f>VLOOKUP($A1606,referencia!$E$2:$Z$640,19,0)</f>
        <v>Ministerio de Seguridad</v>
      </c>
      <c r="K1606" s="9">
        <f>VLOOKUP($A1606,referencia!$E$2:$Z$640,20,0)</f>
        <v>1</v>
      </c>
    </row>
    <row r="1607" spans="1:11" ht="15.75" customHeight="1">
      <c r="A1607" t="s">
        <v>1717</v>
      </c>
      <c r="B1607" s="9">
        <f>VLOOKUP($A1607,referencia!$E$2:$Z$640,3,0)</f>
        <v>17</v>
      </c>
      <c r="C1607" s="9" t="str">
        <f>VLOOKUP($A1607,referencia!$E$2:$Z$640,4,0)</f>
        <v>Salta</v>
      </c>
      <c r="D1607" s="9">
        <f>VLOOKUP($A1607,referencia!$E$2:$Z$640,11,0)</f>
        <v>2016</v>
      </c>
      <c r="E1607" s="9" t="str">
        <f>VLOOKUP($A1607,referencia!$E$2:$Z$640,5,0)</f>
        <v>Juan Manuel Urtubey</v>
      </c>
      <c r="F1607" s="9" t="str">
        <f>VLOOKUP($A1607,referencia!$E$2:$Z$640,8,0)</f>
        <v>Frente Justicialista</v>
      </c>
      <c r="G1607" s="9" t="str">
        <f>VLOOKUP($A1607,referencia!$E$2:$Z$640,7,0)</f>
        <v>Baltasar Saravia</v>
      </c>
      <c r="H1607" s="9" t="str">
        <f>VLOOKUP($A1607,referencia!$E$2:$Z$640,17,0)</f>
        <v>M</v>
      </c>
      <c r="I1607" s="9">
        <f>VLOOKUP($A1607,referencia!$E$2:$Z$640,18,0)</f>
        <v>0</v>
      </c>
      <c r="J1607" s="9" t="str">
        <f>VLOOKUP($A1607,referencia!$E$2:$Z$640,19,0)</f>
        <v>Ministerio de Infraestructura, Tierra y Vivienda</v>
      </c>
      <c r="K1607" s="9">
        <f>VLOOKUP($A1607,referencia!$E$2:$Z$640,20,0)</f>
        <v>1</v>
      </c>
    </row>
    <row r="1608" spans="1:11" ht="15.75" customHeight="1">
      <c r="A1608" t="s">
        <v>1718</v>
      </c>
      <c r="B1608" s="9">
        <f>VLOOKUP($A1608,referencia!$E$2:$Z$640,3,0)</f>
        <v>17</v>
      </c>
      <c r="C1608" s="9" t="str">
        <f>VLOOKUP($A1608,referencia!$E$2:$Z$640,4,0)</f>
        <v>Salta</v>
      </c>
      <c r="D1608" s="9">
        <f>VLOOKUP($A1608,referencia!$E$2:$Z$640,11,0)</f>
        <v>2016</v>
      </c>
      <c r="E1608" s="9" t="str">
        <f>VLOOKUP($A1608,referencia!$E$2:$Z$640,5,0)</f>
        <v>Juan Manuel Urtubey</v>
      </c>
      <c r="F1608" s="9" t="str">
        <f>VLOOKUP($A1608,referencia!$E$2:$Z$640,8,0)</f>
        <v>Frente Justicialista</v>
      </c>
      <c r="G1608" s="9" t="str">
        <f>VLOOKUP($A1608,referencia!$E$2:$Z$640,7,0)</f>
        <v>Sebastián Gomeza</v>
      </c>
      <c r="H1608" s="9" t="str">
        <f>VLOOKUP($A1608,referencia!$E$2:$Z$640,17,0)</f>
        <v>M</v>
      </c>
      <c r="I1608" s="9">
        <f>VLOOKUP($A1608,referencia!$E$2:$Z$640,18,0)</f>
        <v>0</v>
      </c>
      <c r="J1608" s="9" t="str">
        <f>VLOOKUP($A1608,referencia!$E$2:$Z$640,19,0)</f>
        <v>Ministerio de Hacienda y Finanzas</v>
      </c>
      <c r="K1608" s="9">
        <f>VLOOKUP($A1608,referencia!$E$2:$Z$640,20,0)</f>
        <v>1</v>
      </c>
    </row>
    <row r="1609" spans="1:11" ht="15.75" customHeight="1">
      <c r="A1609" t="s">
        <v>1719</v>
      </c>
      <c r="B1609" s="9">
        <f>VLOOKUP($A1609,referencia!$E$2:$Z$640,3,0)</f>
        <v>17</v>
      </c>
      <c r="C1609" s="9" t="str">
        <f>VLOOKUP($A1609,referencia!$E$2:$Z$640,4,0)</f>
        <v>Salta</v>
      </c>
      <c r="D1609" s="9">
        <f>VLOOKUP($A1609,referencia!$E$2:$Z$640,11,0)</f>
        <v>2016</v>
      </c>
      <c r="E1609" s="9" t="str">
        <f>VLOOKUP($A1609,referencia!$E$2:$Z$640,5,0)</f>
        <v>Juan Manuel Urtubey</v>
      </c>
      <c r="F1609" s="9" t="str">
        <f>VLOOKUP($A1609,referencia!$E$2:$Z$640,8,0)</f>
        <v>Frente Justicialista</v>
      </c>
      <c r="G1609" s="9" t="str">
        <f>VLOOKUP($A1609,referencia!$E$2:$Z$640,7,0)</f>
        <v>Ramiro Simón Padrós</v>
      </c>
      <c r="H1609" s="9" t="str">
        <f>VLOOKUP($A1609,referencia!$E$2:$Z$640,17,0)</f>
        <v>M</v>
      </c>
      <c r="I1609" s="9">
        <f>VLOOKUP($A1609,referencia!$E$2:$Z$640,18,0)</f>
        <v>0</v>
      </c>
      <c r="J1609" s="9" t="str">
        <f>VLOOKUP($A1609,referencia!$E$2:$Z$640,19,0)</f>
        <v>Secretario General de la Gobernación</v>
      </c>
      <c r="K1609" s="9">
        <f>VLOOKUP($A1609,referencia!$E$2:$Z$640,20,0)</f>
        <v>0</v>
      </c>
    </row>
    <row r="1610" spans="1:11" ht="15.75" customHeight="1">
      <c r="A1610" t="s">
        <v>1990</v>
      </c>
      <c r="B1610" s="9">
        <f>VLOOKUP($A1610,referencia!$D$2:$Z$640,4,0)</f>
        <v>17</v>
      </c>
      <c r="C1610" s="9" t="str">
        <f>VLOOKUP($A1610,referencia!$D$2:$Z$640,5,0)</f>
        <v>Salta</v>
      </c>
      <c r="D1610" s="9">
        <f>VLOOKUP($A1610,referencia!$D$2:$Z$640,13,0)</f>
        <v>2017</v>
      </c>
      <c r="E1610" s="9" t="str">
        <f>VLOOKUP($A1610,referencia!$D$2:$Z$640,6,0)</f>
        <v>Juan Manuel Urtubey</v>
      </c>
      <c r="F1610" s="9" t="str">
        <f>VLOOKUP($A1610,referencia!$D$2:$Z$640,9,0)</f>
        <v>Frente Justicialista</v>
      </c>
      <c r="G1610" s="9" t="str">
        <f>VLOOKUP($A1610,referencia!$D$2:$Z$640,8,0)</f>
        <v>Carlos Parodi</v>
      </c>
      <c r="H1610" s="9" t="str">
        <f>VLOOKUP($A1610,referencia!$D$2:$Z$640,18,0)</f>
        <v>M</v>
      </c>
      <c r="I1610" s="9">
        <f>VLOOKUP($A1610,referencia!$D$2:$Z$640,19,0)</f>
        <v>0</v>
      </c>
      <c r="J1610" s="9" t="str">
        <f>VLOOKUP($A1610,referencia!$D$2:$Z$640,20,0)</f>
        <v>Jefatura de Gabinete de Ministerios</v>
      </c>
      <c r="K1610" s="9">
        <f>VLOOKUP($A1610,referencia!$D$2:$Z$640,21,0)</f>
        <v>1</v>
      </c>
    </row>
    <row r="1611" spans="1:11" ht="15.75" customHeight="1">
      <c r="A1611" t="s">
        <v>1991</v>
      </c>
      <c r="B1611" s="9">
        <f>VLOOKUP($A1611,referencia!$D$2:$Z$640,4,0)</f>
        <v>17</v>
      </c>
      <c r="C1611" s="9" t="str">
        <f>VLOOKUP($A1611,referencia!$D$2:$Z$640,5,0)</f>
        <v>Salta</v>
      </c>
      <c r="D1611" s="9">
        <f>VLOOKUP($A1611,referencia!$D$2:$Z$640,13,0)</f>
        <v>2017</v>
      </c>
      <c r="E1611" s="9" t="str">
        <f>VLOOKUP($A1611,referencia!$D$2:$Z$640,6,0)</f>
        <v>Juan Manuel Urtubey</v>
      </c>
      <c r="F1611" s="9" t="str">
        <f>VLOOKUP($A1611,referencia!$D$2:$Z$640,9,0)</f>
        <v>Frente Justicialista</v>
      </c>
      <c r="G1611" s="9" t="str">
        <f>VLOOKUP($A1611,referencia!$D$2:$Z$640,8,0)</f>
        <v>Juan Pablo Rodríguez</v>
      </c>
      <c r="H1611" s="9" t="str">
        <f>VLOOKUP($A1611,referencia!$D$2:$Z$640,18,0)</f>
        <v>M</v>
      </c>
      <c r="I1611" s="9">
        <f>VLOOKUP($A1611,referencia!$D$2:$Z$640,19,0)</f>
        <v>0</v>
      </c>
      <c r="J1611" s="9" t="str">
        <f>VLOOKUP($A1611,referencia!$D$2:$Z$640,20,0)</f>
        <v>Ministerio de Gobierno</v>
      </c>
      <c r="K1611" s="9">
        <f>VLOOKUP($A1611,referencia!$D$2:$Z$640,21,0)</f>
        <v>1</v>
      </c>
    </row>
    <row r="1612" spans="1:11" ht="15.75" customHeight="1">
      <c r="A1612" t="s">
        <v>1992</v>
      </c>
      <c r="B1612" s="9">
        <f>VLOOKUP($A1612,referencia!$D$2:$Z$640,4,0)</f>
        <v>17</v>
      </c>
      <c r="C1612" s="9" t="str">
        <f>VLOOKUP($A1612,referencia!$D$2:$Z$640,5,0)</f>
        <v>Salta</v>
      </c>
      <c r="D1612" s="9">
        <f>VLOOKUP($A1612,referencia!$D$2:$Z$640,13,0)</f>
        <v>2017</v>
      </c>
      <c r="E1612" s="9" t="str">
        <f>VLOOKUP($A1612,referencia!$D$2:$Z$640,6,0)</f>
        <v>Juan Manuel Urtubey</v>
      </c>
      <c r="F1612" s="9" t="str">
        <f>VLOOKUP($A1612,referencia!$D$2:$Z$640,9,0)</f>
        <v>Frente Justicialista</v>
      </c>
      <c r="G1612" s="9" t="str">
        <f>VLOOKUP($A1612,referencia!$D$2:$Z$640,8,0)</f>
        <v>Pamela Calletti</v>
      </c>
      <c r="H1612" s="9" t="str">
        <f>VLOOKUP($A1612,referencia!$D$2:$Z$640,18,0)</f>
        <v>F</v>
      </c>
      <c r="I1612" s="9">
        <f>VLOOKUP($A1612,referencia!$D$2:$Z$640,19,0)</f>
        <v>1</v>
      </c>
      <c r="J1612" s="9" t="str">
        <f>VLOOKUP($A1612,referencia!$D$2:$Z$640,20,0)</f>
        <v>Ministerio de Derechos Humanos y Justicia</v>
      </c>
      <c r="K1612" s="9">
        <f>VLOOKUP($A1612,referencia!$D$2:$Z$640,21,0)</f>
        <v>1</v>
      </c>
    </row>
    <row r="1613" spans="1:11" ht="15.75" customHeight="1">
      <c r="A1613" t="s">
        <v>1993</v>
      </c>
      <c r="B1613" s="9">
        <f>VLOOKUP($A1613,referencia!$D$2:$Z$640,4,0)</f>
        <v>17</v>
      </c>
      <c r="C1613" s="9" t="str">
        <f>VLOOKUP($A1613,referencia!$D$2:$Z$640,5,0)</f>
        <v>Salta</v>
      </c>
      <c r="D1613" s="9">
        <f>VLOOKUP($A1613,referencia!$D$2:$Z$640,13,0)</f>
        <v>2017</v>
      </c>
      <c r="E1613" s="9" t="str">
        <f>VLOOKUP($A1613,referencia!$D$2:$Z$640,6,0)</f>
        <v>Juan Manuel Urtubey</v>
      </c>
      <c r="F1613" s="9" t="str">
        <f>VLOOKUP($A1613,referencia!$D$2:$Z$640,9,0)</f>
        <v>Frente Justicialista</v>
      </c>
      <c r="G1613" s="9" t="str">
        <f>VLOOKUP($A1613,referencia!$D$2:$Z$640,8,0)</f>
        <v>Carlos Abeleira</v>
      </c>
      <c r="H1613" s="9" t="str">
        <f>VLOOKUP($A1613,referencia!$D$2:$Z$640,18,0)</f>
        <v>M</v>
      </c>
      <c r="I1613" s="9">
        <f>VLOOKUP($A1613,referencia!$D$2:$Z$640,19,0)</f>
        <v>0</v>
      </c>
      <c r="J1613" s="9" t="str">
        <f>VLOOKUP($A1613,referencia!$D$2:$Z$640,20,0)</f>
        <v>Ministerio de Primera Infancia</v>
      </c>
      <c r="K1613" s="9">
        <f>VLOOKUP($A1613,referencia!$D$2:$Z$640,21,0)</f>
        <v>1</v>
      </c>
    </row>
    <row r="1614" spans="1:11" ht="15.75" customHeight="1">
      <c r="A1614" t="s">
        <v>1994</v>
      </c>
      <c r="B1614" s="9">
        <f>VLOOKUP($A1614,referencia!$D$2:$Z$640,4,0)</f>
        <v>17</v>
      </c>
      <c r="C1614" s="9" t="str">
        <f>VLOOKUP($A1614,referencia!$D$2:$Z$640,5,0)</f>
        <v>Salta</v>
      </c>
      <c r="D1614" s="9">
        <f>VLOOKUP($A1614,referencia!$D$2:$Z$640,13,0)</f>
        <v>2017</v>
      </c>
      <c r="E1614" s="9" t="str">
        <f>VLOOKUP($A1614,referencia!$D$2:$Z$640,6,0)</f>
        <v>Juan Manuel Urtubey</v>
      </c>
      <c r="F1614" s="9" t="str">
        <f>VLOOKUP($A1614,referencia!$D$2:$Z$640,9,0)</f>
        <v>Frente Justicialista</v>
      </c>
      <c r="G1614" s="9" t="str">
        <f>VLOOKUP($A1614,referencia!$D$2:$Z$640,8,0)</f>
        <v>Luis Gómez Almarás</v>
      </c>
      <c r="H1614" s="9" t="str">
        <f>VLOOKUP($A1614,referencia!$D$2:$Z$640,18,0)</f>
        <v>M</v>
      </c>
      <c r="I1614" s="9">
        <f>VLOOKUP($A1614,referencia!$D$2:$Z$640,19,0)</f>
        <v>0</v>
      </c>
      <c r="J1614" s="9" t="str">
        <f>VLOOKUP($A1614,referencia!$D$2:$Z$640,20,0)</f>
        <v>Ministerio de Asuntos Indígenas y Desarrollo Comunitario</v>
      </c>
      <c r="K1614" s="9">
        <f>VLOOKUP($A1614,referencia!$D$2:$Z$640,21,0)</f>
        <v>1</v>
      </c>
    </row>
    <row r="1615" spans="1:11" ht="15.75" customHeight="1">
      <c r="A1615" t="s">
        <v>1995</v>
      </c>
      <c r="B1615" s="9">
        <f>VLOOKUP($A1615,referencia!$D$2:$Z$640,4,0)</f>
        <v>17</v>
      </c>
      <c r="C1615" s="9" t="str">
        <f>VLOOKUP($A1615,referencia!$D$2:$Z$640,5,0)</f>
        <v>Salta</v>
      </c>
      <c r="D1615" s="9">
        <f>VLOOKUP($A1615,referencia!$D$2:$Z$640,13,0)</f>
        <v>2017</v>
      </c>
      <c r="E1615" s="9" t="str">
        <f>VLOOKUP($A1615,referencia!$D$2:$Z$640,6,0)</f>
        <v>Juan Manuel Urtubey</v>
      </c>
      <c r="F1615" s="9" t="str">
        <f>VLOOKUP($A1615,referencia!$D$2:$Z$640,9,0)</f>
        <v>Frente Justicialista</v>
      </c>
      <c r="G1615" s="9" t="str">
        <f>VLOOKUP($A1615,referencia!$D$2:$Z$640,8,0)</f>
        <v>Analía Berruezo</v>
      </c>
      <c r="H1615" s="9" t="str">
        <f>VLOOKUP($A1615,referencia!$D$2:$Z$640,18,0)</f>
        <v>F</v>
      </c>
      <c r="I1615" s="9">
        <f>VLOOKUP($A1615,referencia!$D$2:$Z$640,19,0)</f>
        <v>1</v>
      </c>
      <c r="J1615" s="9" t="str">
        <f>VLOOKUP($A1615,referencia!$D$2:$Z$640,20,0)</f>
        <v>Ministerio de Educación, Ciencia y Tecnología</v>
      </c>
      <c r="K1615" s="9">
        <f>VLOOKUP($A1615,referencia!$D$2:$Z$640,21,0)</f>
        <v>0</v>
      </c>
    </row>
    <row r="1616" spans="1:11" ht="15.75" customHeight="1">
      <c r="A1616" t="s">
        <v>1996</v>
      </c>
      <c r="B1616" s="9">
        <f>VLOOKUP($A1616,referencia!$D$2:$Z$640,4,0)</f>
        <v>17</v>
      </c>
      <c r="C1616" s="9" t="str">
        <f>VLOOKUP($A1616,referencia!$D$2:$Z$640,5,0)</f>
        <v>Salta</v>
      </c>
      <c r="D1616" s="9">
        <f>VLOOKUP($A1616,referencia!$D$2:$Z$640,13,0)</f>
        <v>2017</v>
      </c>
      <c r="E1616" s="9" t="str">
        <f>VLOOKUP($A1616,referencia!$D$2:$Z$640,6,0)</f>
        <v>Juan Manuel Urtubey</v>
      </c>
      <c r="F1616" s="9" t="str">
        <f>VLOOKUP($A1616,referencia!$D$2:$Z$640,9,0)</f>
        <v>Frente Justicialista</v>
      </c>
      <c r="G1616" s="9" t="str">
        <f>VLOOKUP($A1616,referencia!$D$2:$Z$640,8,0)</f>
        <v>Mariano Ovejero</v>
      </c>
      <c r="H1616" s="9" t="str">
        <f>VLOOKUP($A1616,referencia!$D$2:$Z$640,18,0)</f>
        <v>M</v>
      </c>
      <c r="I1616" s="9">
        <f>VLOOKUP($A1616,referencia!$D$2:$Z$640,19,0)</f>
        <v>0</v>
      </c>
      <c r="J1616" s="9" t="str">
        <f>VLOOKUP($A1616,referencia!$D$2:$Z$640,20,0)</f>
        <v>Ministerio de Cultura y Turismo</v>
      </c>
      <c r="K1616" s="9">
        <f>VLOOKUP($A1616,referencia!$D$2:$Z$640,21,0)</f>
        <v>1</v>
      </c>
    </row>
    <row r="1617" spans="1:11" ht="15.75" customHeight="1">
      <c r="A1617" t="s">
        <v>1998</v>
      </c>
      <c r="B1617" s="9">
        <f>VLOOKUP($A1617,referencia!$D$2:$Z$640,4,0)</f>
        <v>17</v>
      </c>
      <c r="C1617" s="9" t="str">
        <f>VLOOKUP($A1617,referencia!$D$2:$Z$640,5,0)</f>
        <v>Salta</v>
      </c>
      <c r="D1617" s="9">
        <f>VLOOKUP($A1617,referencia!$D$2:$Z$640,13,0)</f>
        <v>2017</v>
      </c>
      <c r="E1617" s="9" t="str">
        <f>VLOOKUP($A1617,referencia!$D$2:$Z$640,6,0)</f>
        <v>Juan Manuel Urtubey</v>
      </c>
      <c r="F1617" s="9" t="str">
        <f>VLOOKUP($A1617,referencia!$D$2:$Z$640,9,0)</f>
        <v>Frente Justicialista</v>
      </c>
      <c r="G1617" s="9" t="str">
        <f>VLOOKUP($A1617,referencia!$D$2:$Z$640,8,0)</f>
        <v>Roque Mascarello</v>
      </c>
      <c r="H1617" s="9" t="str">
        <f>VLOOKUP($A1617,referencia!$D$2:$Z$640,18,0)</f>
        <v>M</v>
      </c>
      <c r="I1617" s="9">
        <f>VLOOKUP($A1617,referencia!$D$2:$Z$640,19,0)</f>
        <v>0</v>
      </c>
      <c r="J1617" s="9" t="str">
        <f>VLOOKUP($A1617,referencia!$D$2:$Z$640,20,0)</f>
        <v>Ministerio de Salud Pública</v>
      </c>
      <c r="K1617" s="9">
        <f>VLOOKUP($A1617,referencia!$D$2:$Z$640,21,0)</f>
        <v>0</v>
      </c>
    </row>
    <row r="1618" spans="1:11" ht="15.75" customHeight="1">
      <c r="A1618" t="s">
        <v>1999</v>
      </c>
      <c r="B1618" s="9">
        <f>VLOOKUP($A1618,referencia!$D$2:$Z$640,4,0)</f>
        <v>17</v>
      </c>
      <c r="C1618" s="9" t="str">
        <f>VLOOKUP($A1618,referencia!$D$2:$Z$640,5,0)</f>
        <v>Salta</v>
      </c>
      <c r="D1618" s="9">
        <f>VLOOKUP($A1618,referencia!$D$2:$Z$640,13,0)</f>
        <v>2017</v>
      </c>
      <c r="E1618" s="9" t="str">
        <f>VLOOKUP($A1618,referencia!$D$2:$Z$640,6,0)</f>
        <v>Juan Manuel Urtubey</v>
      </c>
      <c r="F1618" s="9" t="str">
        <f>VLOOKUP($A1618,referencia!$D$2:$Z$640,9,0)</f>
        <v>Frente Justicialista</v>
      </c>
      <c r="G1618" s="9" t="str">
        <f>VLOOKUP($A1618,referencia!$D$2:$Z$640,8,0)</f>
        <v>Eduardo Costello</v>
      </c>
      <c r="H1618" s="9" t="str">
        <f>VLOOKUP($A1618,referencia!$D$2:$Z$640,18,0)</f>
        <v>M</v>
      </c>
      <c r="I1618" s="9">
        <f>VLOOKUP($A1618,referencia!$D$2:$Z$640,19,0)</f>
        <v>0</v>
      </c>
      <c r="J1618" s="9" t="str">
        <f>VLOOKUP($A1618,referencia!$D$2:$Z$640,20,0)</f>
        <v>Ministerio de Trabajo</v>
      </c>
      <c r="K1618" s="9">
        <f>VLOOKUP($A1618,referencia!$D$2:$Z$640,21,0)</f>
        <v>1</v>
      </c>
    </row>
    <row r="1619" spans="1:11" ht="15.75" customHeight="1">
      <c r="A1619" t="s">
        <v>2000</v>
      </c>
      <c r="B1619" s="9">
        <f>VLOOKUP($A1619,referencia!$D$2:$Z$640,4,0)</f>
        <v>17</v>
      </c>
      <c r="C1619" s="9" t="str">
        <f>VLOOKUP($A1619,referencia!$D$2:$Z$640,5,0)</f>
        <v>Salta</v>
      </c>
      <c r="D1619" s="9">
        <f>VLOOKUP($A1619,referencia!$D$2:$Z$640,13,0)</f>
        <v>2017</v>
      </c>
      <c r="E1619" s="9" t="str">
        <f>VLOOKUP($A1619,referencia!$D$2:$Z$640,6,0)</f>
        <v>Juan Manuel Urtubey</v>
      </c>
      <c r="F1619" s="9" t="str">
        <f>VLOOKUP($A1619,referencia!$D$2:$Z$640,9,0)</f>
        <v>Frente Justicialista</v>
      </c>
      <c r="G1619" s="9" t="str">
        <f>VLOOKUP($A1619,referencia!$D$2:$Z$640,8,0)</f>
        <v>Javier Montero</v>
      </c>
      <c r="H1619" s="9" t="str">
        <f>VLOOKUP($A1619,referencia!$D$2:$Z$640,18,0)</f>
        <v>M</v>
      </c>
      <c r="I1619" s="9">
        <f>VLOOKUP($A1619,referencia!$D$2:$Z$640,19,0)</f>
        <v>0</v>
      </c>
      <c r="J1619" s="9" t="str">
        <f>VLOOKUP($A1619,referencia!$D$2:$Z$640,20,0)</f>
        <v>Ministerio de Ambiente y Producción Sustentable</v>
      </c>
      <c r="K1619" s="9">
        <f>VLOOKUP($A1619,referencia!$D$2:$Z$640,21,0)</f>
        <v>1</v>
      </c>
    </row>
    <row r="1620" spans="1:11" ht="15.75" customHeight="1">
      <c r="A1620" t="s">
        <v>2001</v>
      </c>
      <c r="B1620" s="9">
        <f>VLOOKUP($A1620,referencia!$D$2:$Z$640,4,0)</f>
        <v>17</v>
      </c>
      <c r="C1620" s="9" t="str">
        <f>VLOOKUP($A1620,referencia!$D$2:$Z$640,5,0)</f>
        <v>Salta</v>
      </c>
      <c r="D1620" s="9">
        <f>VLOOKUP($A1620,referencia!$D$2:$Z$640,13,0)</f>
        <v>2017</v>
      </c>
      <c r="E1620" s="9" t="str">
        <f>VLOOKUP($A1620,referencia!$D$2:$Z$640,6,0)</f>
        <v>Juan Manuel Urtubey</v>
      </c>
      <c r="F1620" s="9" t="str">
        <f>VLOOKUP($A1620,referencia!$D$2:$Z$640,9,0)</f>
        <v>Frente Justicialista</v>
      </c>
      <c r="G1620" s="9" t="str">
        <f>VLOOKUP($A1620,referencia!$D$2:$Z$640,8,0)</f>
        <v>Alejandro Cornejo</v>
      </c>
      <c r="H1620" s="9" t="str">
        <f>VLOOKUP($A1620,referencia!$D$2:$Z$640,18,0)</f>
        <v>M</v>
      </c>
      <c r="I1620" s="9">
        <f>VLOOKUP($A1620,referencia!$D$2:$Z$640,19,0)</f>
        <v>0</v>
      </c>
      <c r="J1620" s="9" t="str">
        <f>VLOOKUP($A1620,referencia!$D$2:$Z$640,20,0)</f>
        <v>Ministerio de Seguridad</v>
      </c>
      <c r="K1620" s="9">
        <f>VLOOKUP($A1620,referencia!$D$2:$Z$640,21,0)</f>
        <v>1</v>
      </c>
    </row>
    <row r="1621" spans="1:11" ht="15.75" customHeight="1">
      <c r="A1621" t="s">
        <v>2002</v>
      </c>
      <c r="B1621" s="9">
        <f>VLOOKUP($A1621,referencia!$D$2:$Z$640,4,0)</f>
        <v>17</v>
      </c>
      <c r="C1621" s="9" t="str">
        <f>VLOOKUP($A1621,referencia!$D$2:$Z$640,5,0)</f>
        <v>Salta</v>
      </c>
      <c r="D1621" s="9">
        <f>VLOOKUP($A1621,referencia!$D$2:$Z$640,13,0)</f>
        <v>2017</v>
      </c>
      <c r="E1621" s="9" t="str">
        <f>VLOOKUP($A1621,referencia!$D$2:$Z$640,6,0)</f>
        <v>Juan Manuel Urtubey</v>
      </c>
      <c r="F1621" s="9" t="str">
        <f>VLOOKUP($A1621,referencia!$D$2:$Z$640,9,0)</f>
        <v>Frente Justicialista</v>
      </c>
      <c r="G1621" s="9" t="str">
        <f>VLOOKUP($A1621,referencia!$D$2:$Z$640,8,0)</f>
        <v>Baltasar Saravia</v>
      </c>
      <c r="H1621" s="9" t="str">
        <f>VLOOKUP($A1621,referencia!$D$2:$Z$640,18,0)</f>
        <v>M</v>
      </c>
      <c r="I1621" s="9">
        <f>VLOOKUP($A1621,referencia!$D$2:$Z$640,19,0)</f>
        <v>0</v>
      </c>
      <c r="J1621" s="9" t="str">
        <f>VLOOKUP($A1621,referencia!$D$2:$Z$640,20,0)</f>
        <v>Ministerio de Infraestructura, Tierra y Vivienda</v>
      </c>
      <c r="K1621" s="9">
        <f>VLOOKUP($A1621,referencia!$D$2:$Z$640,21,0)</f>
        <v>1</v>
      </c>
    </row>
    <row r="1622" spans="1:11" ht="15.75" customHeight="1">
      <c r="A1622" t="s">
        <v>2003</v>
      </c>
      <c r="B1622" s="9">
        <f>VLOOKUP($A1622,referencia!$D$2:$Z$640,4,0)</f>
        <v>17</v>
      </c>
      <c r="C1622" s="9" t="str">
        <f>VLOOKUP($A1622,referencia!$D$2:$Z$640,5,0)</f>
        <v>Salta</v>
      </c>
      <c r="D1622" s="9">
        <f>VLOOKUP($A1622,referencia!$D$2:$Z$640,13,0)</f>
        <v>2017</v>
      </c>
      <c r="E1622" s="9" t="str">
        <f>VLOOKUP($A1622,referencia!$D$2:$Z$640,6,0)</f>
        <v>Juan Manuel Urtubey</v>
      </c>
      <c r="F1622" s="9" t="str">
        <f>VLOOKUP($A1622,referencia!$D$2:$Z$640,9,0)</f>
        <v>Frente Justicialista</v>
      </c>
      <c r="G1622" s="9" t="str">
        <f>VLOOKUP($A1622,referencia!$D$2:$Z$640,8,0)</f>
        <v>Sebastián Gomeza</v>
      </c>
      <c r="H1622" s="9" t="str">
        <f>VLOOKUP($A1622,referencia!$D$2:$Z$640,18,0)</f>
        <v>M</v>
      </c>
      <c r="I1622" s="9">
        <f>VLOOKUP($A1622,referencia!$D$2:$Z$640,19,0)</f>
        <v>0</v>
      </c>
      <c r="J1622" s="9" t="str">
        <f>VLOOKUP($A1622,referencia!$D$2:$Z$640,20,0)</f>
        <v>Ministerio de Hacienda y Finanzas</v>
      </c>
      <c r="K1622" s="9">
        <f>VLOOKUP($A1622,referencia!$D$2:$Z$640,21,0)</f>
        <v>1</v>
      </c>
    </row>
    <row r="1623" spans="1:11" ht="15.75" customHeight="1">
      <c r="A1623" t="s">
        <v>2004</v>
      </c>
      <c r="B1623" s="9">
        <f>VLOOKUP($A1623,referencia!$D$2:$Z$640,4,0)</f>
        <v>17</v>
      </c>
      <c r="C1623" s="9" t="str">
        <f>VLOOKUP($A1623,referencia!$D$2:$Z$640,5,0)</f>
        <v>Salta</v>
      </c>
      <c r="D1623" s="9">
        <f>VLOOKUP($A1623,referencia!$D$2:$Z$640,13,0)</f>
        <v>2017</v>
      </c>
      <c r="E1623" s="9" t="str">
        <f>VLOOKUP($A1623,referencia!$D$2:$Z$640,6,0)</f>
        <v>Juan Manuel Urtubey</v>
      </c>
      <c r="F1623" s="9" t="str">
        <f>VLOOKUP($A1623,referencia!$D$2:$Z$640,9,0)</f>
        <v>Frente Justicialista</v>
      </c>
      <c r="G1623" s="9" t="str">
        <f>VLOOKUP($A1623,referencia!$D$2:$Z$640,8,0)</f>
        <v>Ramiro Simón Padrós</v>
      </c>
      <c r="H1623" s="9" t="str">
        <f>VLOOKUP($A1623,referencia!$D$2:$Z$640,18,0)</f>
        <v>M</v>
      </c>
      <c r="I1623" s="9">
        <f>VLOOKUP($A1623,referencia!$D$2:$Z$640,19,0)</f>
        <v>0</v>
      </c>
      <c r="J1623" s="9" t="str">
        <f>VLOOKUP($A1623,referencia!$D$2:$Z$640,20,0)</f>
        <v>Secretario General de la Gobernación</v>
      </c>
      <c r="K1623" s="9">
        <f>VLOOKUP($A1623,referencia!$D$2:$Z$640,21,0)</f>
        <v>0</v>
      </c>
    </row>
    <row r="1624" spans="1:11" ht="15.75" customHeight="1">
      <c r="A1624" t="s">
        <v>2005</v>
      </c>
      <c r="B1624" s="9">
        <f>VLOOKUP($A1624,referencia!$D$2:$Z$640,4,0)</f>
        <v>17</v>
      </c>
      <c r="C1624" s="9" t="str">
        <f>VLOOKUP($A1624,referencia!$D$2:$Z$640,5,0)</f>
        <v>Salta</v>
      </c>
      <c r="D1624" s="9">
        <f>VLOOKUP($A1624,referencia!$D$2:$Z$640,13,0)</f>
        <v>2017</v>
      </c>
      <c r="E1624" s="9" t="str">
        <f>VLOOKUP($A1624,referencia!$D$2:$Z$640,6,0)</f>
        <v>Juan Manuel Urtubey</v>
      </c>
      <c r="F1624" s="9" t="str">
        <f>VLOOKUP($A1624,referencia!$D$2:$Z$640,9,0)</f>
        <v>Frente Justicialista</v>
      </c>
      <c r="G1624" s="9" t="str">
        <f>VLOOKUP($A1624,referencia!$D$2:$Z$640,8,0)</f>
        <v>Fernando Yarade</v>
      </c>
      <c r="H1624" s="9" t="str">
        <f>VLOOKUP($A1624,referencia!$D$2:$Z$640,18,0)</f>
        <v>M</v>
      </c>
      <c r="I1624" s="9">
        <f>VLOOKUP($A1624,referencia!$D$2:$Z$640,19,0)</f>
        <v>0</v>
      </c>
      <c r="J1624" s="9" t="str">
        <f>VLOOKUP($A1624,referencia!$D$2:$Z$640,20,0)</f>
        <v>Jefatura de Gabinete</v>
      </c>
      <c r="K1624" s="9">
        <f>VLOOKUP($A1624,referencia!$D$2:$Z$640,21,0)</f>
        <v>1</v>
      </c>
    </row>
    <row r="1625" spans="1:11" ht="15.75" customHeight="1">
      <c r="A1625" t="s">
        <v>2006</v>
      </c>
      <c r="B1625" s="9">
        <f>VLOOKUP($A1625,referencia!$D$2:$Z$640,4,0)</f>
        <v>17</v>
      </c>
      <c r="C1625" s="9" t="str">
        <f>VLOOKUP($A1625,referencia!$D$2:$Z$640,5,0)</f>
        <v>Salta</v>
      </c>
      <c r="D1625" s="9">
        <f>VLOOKUP($A1625,referencia!$D$2:$Z$640,13,0)</f>
        <v>2017</v>
      </c>
      <c r="E1625" s="9" t="str">
        <f>VLOOKUP($A1625,referencia!$D$2:$Z$640,6,0)</f>
        <v>Juan Manuel Urtubey</v>
      </c>
      <c r="F1625" s="9" t="str">
        <f>VLOOKUP($A1625,referencia!$D$2:$Z$640,9,0)</f>
        <v>Frente Justicialista</v>
      </c>
      <c r="G1625" s="9" t="str">
        <f>VLOOKUP($A1625,referencia!$D$2:$Z$640,8,0)</f>
        <v>Marcelo López Arias</v>
      </c>
      <c r="H1625" s="9" t="str">
        <f>VLOOKUP($A1625,referencia!$D$2:$Z$640,18,0)</f>
        <v>M</v>
      </c>
      <c r="I1625" s="9">
        <f>VLOOKUP($A1625,referencia!$D$2:$Z$640,19,0)</f>
        <v>0</v>
      </c>
      <c r="J1625" s="9" t="str">
        <f>VLOOKUP($A1625,referencia!$D$2:$Z$640,20,0)</f>
        <v>Ministerio de Gobierno, Derechos Humanos y Justicia</v>
      </c>
      <c r="K1625" s="9">
        <f>VLOOKUP($A1625,referencia!$D$2:$Z$640,21,0)</f>
        <v>0</v>
      </c>
    </row>
    <row r="1626" spans="1:11" ht="15.75" customHeight="1">
      <c r="A1626" t="s">
        <v>1993</v>
      </c>
      <c r="B1626" s="9">
        <f>VLOOKUP($A1626,referencia!$D$2:$Z$640,4,0)</f>
        <v>17</v>
      </c>
      <c r="C1626" s="9" t="str">
        <f>VLOOKUP($A1626,referencia!$D$2:$Z$640,5,0)</f>
        <v>Salta</v>
      </c>
      <c r="D1626" s="9">
        <f>VLOOKUP($A1626,referencia!$D$2:$Z$640,13,0)</f>
        <v>2017</v>
      </c>
      <c r="E1626" s="9" t="str">
        <f>VLOOKUP($A1626,referencia!$D$2:$Z$640,6,0)</f>
        <v>Juan Manuel Urtubey</v>
      </c>
      <c r="F1626" s="9" t="str">
        <f>VLOOKUP($A1626,referencia!$D$2:$Z$640,9,0)</f>
        <v>Frente Justicialista</v>
      </c>
      <c r="G1626" s="9" t="str">
        <f>VLOOKUP($A1626,referencia!$D$2:$Z$640,8,0)</f>
        <v>Carlos Abeleira</v>
      </c>
      <c r="H1626" s="9" t="str">
        <f>VLOOKUP($A1626,referencia!$D$2:$Z$640,18,0)</f>
        <v>M</v>
      </c>
      <c r="I1626" s="9">
        <f>VLOOKUP($A1626,referencia!$D$2:$Z$640,19,0)</f>
        <v>0</v>
      </c>
      <c r="J1626" s="9" t="str">
        <f>VLOOKUP($A1626,referencia!$D$2:$Z$640,20,0)</f>
        <v>Ministerio de Primera Infancia</v>
      </c>
      <c r="K1626" s="9">
        <f>VLOOKUP($A1626,referencia!$D$2:$Z$640,21,0)</f>
        <v>1</v>
      </c>
    </row>
    <row r="1627" spans="1:11" ht="15.75" customHeight="1">
      <c r="A1627" t="s">
        <v>2007</v>
      </c>
      <c r="B1627" s="9">
        <f>VLOOKUP($A1627,referencia!$D$2:$Z$640,4,0)</f>
        <v>17</v>
      </c>
      <c r="C1627" s="9" t="str">
        <f>VLOOKUP($A1627,referencia!$D$2:$Z$640,5,0)</f>
        <v>Salta</v>
      </c>
      <c r="D1627" s="9">
        <f>VLOOKUP($A1627,referencia!$D$2:$Z$640,13,0)</f>
        <v>2017</v>
      </c>
      <c r="E1627" s="9" t="str">
        <f>VLOOKUP($A1627,referencia!$D$2:$Z$640,6,0)</f>
        <v>Juan Manuel Urtubey</v>
      </c>
      <c r="F1627" s="9" t="str">
        <f>VLOOKUP($A1627,referencia!$D$2:$Z$640,9,0)</f>
        <v>Frente Justicialista</v>
      </c>
      <c r="G1627" s="9" t="str">
        <f>VLOOKUP($A1627,referencia!$D$2:$Z$640,8,0)</f>
        <v>Juan Manuel Lavallén</v>
      </c>
      <c r="H1627" s="9" t="str">
        <f>VLOOKUP($A1627,referencia!$D$2:$Z$640,18,0)</f>
        <v>M</v>
      </c>
      <c r="I1627" s="9">
        <f>VLOOKUP($A1627,referencia!$D$2:$Z$640,19,0)</f>
        <v>0</v>
      </c>
      <c r="J1627" s="9" t="str">
        <f>VLOOKUP($A1627,referencia!$D$2:$Z$640,20,0)</f>
        <v>Ministerio de Cultura, Turismo y Deportes</v>
      </c>
      <c r="K1627" s="9">
        <f>VLOOKUP($A1627,referencia!$D$2:$Z$640,21,0)</f>
        <v>0</v>
      </c>
    </row>
    <row r="1628" spans="1:11" ht="15.75" customHeight="1">
      <c r="A1628" t="s">
        <v>2008</v>
      </c>
      <c r="B1628" s="9">
        <f>VLOOKUP($A1628,referencia!$D$2:$Z$640,4,0)</f>
        <v>17</v>
      </c>
      <c r="C1628" s="9" t="str">
        <f>VLOOKUP($A1628,referencia!$D$2:$Z$640,5,0)</f>
        <v>Salta</v>
      </c>
      <c r="D1628" s="9">
        <f>VLOOKUP($A1628,referencia!$D$2:$Z$640,13,0)</f>
        <v>2017</v>
      </c>
      <c r="E1628" s="9" t="str">
        <f>VLOOKUP($A1628,referencia!$D$2:$Z$640,6,0)</f>
        <v>Juan Manuel Urtubey</v>
      </c>
      <c r="F1628" s="9" t="str">
        <f>VLOOKUP($A1628,referencia!$D$2:$Z$640,9,0)</f>
        <v>Frente Justicialista</v>
      </c>
      <c r="G1628" s="9" t="str">
        <f>VLOOKUP($A1628,referencia!$D$2:$Z$640,8,0)</f>
        <v>Paula Bibini</v>
      </c>
      <c r="H1628" s="9" t="str">
        <f>VLOOKUP($A1628,referencia!$D$2:$Z$640,18,0)</f>
        <v>F</v>
      </c>
      <c r="I1628" s="9">
        <f>VLOOKUP($A1628,referencia!$D$2:$Z$640,19,0)</f>
        <v>1</v>
      </c>
      <c r="J1628" s="9" t="str">
        <f>VLOOKUP($A1628,referencia!$D$2:$Z$640,20,0)</f>
        <v>Ministerio de Ambiente, Trabajo y producción</v>
      </c>
      <c r="K1628" s="9">
        <f>VLOOKUP($A1628,referencia!$D$2:$Z$640,21,0)</f>
        <v>0</v>
      </c>
    </row>
    <row r="1629" spans="1:11" ht="15.75" customHeight="1">
      <c r="A1629" t="s">
        <v>2009</v>
      </c>
      <c r="B1629" s="9">
        <f>VLOOKUP($A1629,referencia!$D$2:$Z$640,4,0)</f>
        <v>17</v>
      </c>
      <c r="C1629" s="9" t="str">
        <f>VLOOKUP($A1629,referencia!$D$2:$Z$640,5,0)</f>
        <v>Salta</v>
      </c>
      <c r="D1629" s="9">
        <f>VLOOKUP($A1629,referencia!$D$2:$Z$640,13,0)</f>
        <v>2017</v>
      </c>
      <c r="E1629" s="9" t="str">
        <f>VLOOKUP($A1629,referencia!$D$2:$Z$640,6,0)</f>
        <v>Juan Manuel Urtubey</v>
      </c>
      <c r="F1629" s="9" t="str">
        <f>VLOOKUP($A1629,referencia!$D$2:$Z$640,9,0)</f>
        <v>Frente Justicialista</v>
      </c>
      <c r="G1629" s="9" t="str">
        <f>VLOOKUP($A1629,referencia!$D$2:$Z$640,8,0)</f>
        <v>Edith Cruz</v>
      </c>
      <c r="H1629" s="9" t="str">
        <f>VLOOKUP($A1629,referencia!$D$2:$Z$640,18,0)</f>
        <v>F</v>
      </c>
      <c r="I1629" s="9">
        <f>VLOOKUP($A1629,referencia!$D$2:$Z$640,19,0)</f>
        <v>1</v>
      </c>
      <c r="J1629" s="9" t="str">
        <f>VLOOKUP($A1629,referencia!$D$2:$Z$640,20,0)</f>
        <v>Ministerio de Asuntos Indígenas y Desarrollo Social</v>
      </c>
      <c r="K1629" s="9">
        <f>VLOOKUP($A1629,referencia!$D$2:$Z$640,21,0)</f>
        <v>0</v>
      </c>
    </row>
    <row r="1630" spans="1:11" ht="15.75" customHeight="1">
      <c r="A1630" t="s">
        <v>2010</v>
      </c>
      <c r="B1630" s="9">
        <f>VLOOKUP($A1630,referencia!$D$2:$Z$640,4,0)</f>
        <v>17</v>
      </c>
      <c r="C1630" s="9" t="str">
        <f>VLOOKUP($A1630,referencia!$D$2:$Z$640,5,0)</f>
        <v>Salta</v>
      </c>
      <c r="D1630" s="9">
        <f>VLOOKUP($A1630,referencia!$D$2:$Z$640,13,0)</f>
        <v>2017</v>
      </c>
      <c r="E1630" s="9" t="str">
        <f>VLOOKUP($A1630,referencia!$D$2:$Z$640,6,0)</f>
        <v>Juan Manuel Urtubey</v>
      </c>
      <c r="F1630" s="9" t="str">
        <f>VLOOKUP($A1630,referencia!$D$2:$Z$640,9,0)</f>
        <v>Frente Justicialista</v>
      </c>
      <c r="G1630" s="9" t="str">
        <f>VLOOKUP($A1630,referencia!$D$2:$Z$640,8,0)</f>
        <v>Carlos Oliver</v>
      </c>
      <c r="H1630" s="9" t="str">
        <f>VLOOKUP($A1630,referencia!$D$2:$Z$640,18,0)</f>
        <v>M</v>
      </c>
      <c r="I1630" s="9">
        <f>VLOOKUP($A1630,referencia!$D$2:$Z$640,19,0)</f>
        <v>0</v>
      </c>
      <c r="J1630" s="9" t="str">
        <f>VLOOKUP($A1630,referencia!$D$2:$Z$640,20,0)</f>
        <v>Ministerio de Seguridad</v>
      </c>
      <c r="K1630" s="9">
        <f>VLOOKUP($A1630,referencia!$D$2:$Z$640,21,0)</f>
        <v>0</v>
      </c>
    </row>
    <row r="1631" spans="1:11" ht="15.75" customHeight="1">
      <c r="A1631" t="s">
        <v>2011</v>
      </c>
      <c r="B1631" s="9">
        <f>VLOOKUP($A1631,referencia!$D$2:$Z$640,4,0)</f>
        <v>17</v>
      </c>
      <c r="C1631" s="9" t="str">
        <f>VLOOKUP($A1631,referencia!$D$2:$Z$640,5,0)</f>
        <v>Salta</v>
      </c>
      <c r="D1631" s="9">
        <f>VLOOKUP($A1631,referencia!$D$2:$Z$640,13,0)</f>
        <v>2017</v>
      </c>
      <c r="E1631" s="9" t="str">
        <f>VLOOKUP($A1631,referencia!$D$2:$Z$640,6,0)</f>
        <v>Juan Manuel Urtubey</v>
      </c>
      <c r="F1631" s="9" t="str">
        <f>VLOOKUP($A1631,referencia!$D$2:$Z$640,9,0)</f>
        <v>Frente Justicialista</v>
      </c>
      <c r="G1631" s="9" t="str">
        <f>VLOOKUP($A1631,referencia!$D$2:$Z$640,8,0)</f>
        <v>Emiliano Estrada</v>
      </c>
      <c r="H1631" s="9" t="str">
        <f>VLOOKUP($A1631,referencia!$D$2:$Z$640,18,0)</f>
        <v>M</v>
      </c>
      <c r="I1631" s="9">
        <f>VLOOKUP($A1631,referencia!$D$2:$Z$640,19,0)</f>
        <v>0</v>
      </c>
      <c r="J1631" s="9" t="str">
        <f>VLOOKUP($A1631,referencia!$D$2:$Z$640,20,0)</f>
        <v>Ministerio de Economía</v>
      </c>
      <c r="K1631" s="9">
        <f>VLOOKUP($A1631,referencia!$D$2:$Z$640,21,0)</f>
        <v>0</v>
      </c>
    </row>
    <row r="1632" spans="1:11" ht="15.75" customHeight="1">
      <c r="A1632" t="s">
        <v>2297</v>
      </c>
      <c r="B1632" s="9">
        <f>VLOOKUP($A1632,referencia!$C$2:$Z$640,5,0)</f>
        <v>17</v>
      </c>
      <c r="C1632" s="9" t="str">
        <f>VLOOKUP($A1632,referencia!$C$2:$Z$640,6,0)</f>
        <v>Salta</v>
      </c>
      <c r="D1632" s="9">
        <f>VLOOKUP($A1632,referencia!$C$2:$Z$640,15,0)</f>
        <v>2018</v>
      </c>
      <c r="E1632" s="9" t="str">
        <f>VLOOKUP($A1632,referencia!$C$2:$Z$640,7,0)</f>
        <v>Juan Manuel Urtubey</v>
      </c>
      <c r="F1632" s="9" t="str">
        <f>VLOOKUP($A1632,referencia!$C$2:$Z$640,10,0)</f>
        <v>Frente Justicialista</v>
      </c>
      <c r="G1632" s="9" t="str">
        <f>VLOOKUP($A1632,referencia!$C$2:$Z$640,9,0)</f>
        <v>Analía Berruezo</v>
      </c>
      <c r="H1632" s="9" t="str">
        <f>VLOOKUP($A1632,referencia!$C$2:$Z$640,19,0)</f>
        <v>F</v>
      </c>
      <c r="I1632" s="9">
        <f>VLOOKUP($A1632,referencia!$C$2:$Z$640,20,0)</f>
        <v>1</v>
      </c>
      <c r="J1632" s="9" t="str">
        <f>VLOOKUP($A1632,referencia!$C$2:$Z$640,21,0)</f>
        <v>Ministerio de Educación, Ciencia y Tecnología</v>
      </c>
      <c r="K1632" s="9">
        <f>VLOOKUP($A1632,referencia!$C$2:$Z$640,22,0)</f>
        <v>0</v>
      </c>
    </row>
    <row r="1633" spans="1:11" ht="15.75" customHeight="1">
      <c r="A1633" t="s">
        <v>2299</v>
      </c>
      <c r="B1633" s="9">
        <f>VLOOKUP($A1633,referencia!$C$2:$Z$640,5,0)</f>
        <v>17</v>
      </c>
      <c r="C1633" s="9" t="str">
        <f>VLOOKUP($A1633,referencia!$C$2:$Z$640,6,0)</f>
        <v>Salta</v>
      </c>
      <c r="D1633" s="9">
        <f>VLOOKUP($A1633,referencia!$C$2:$Z$640,15,0)</f>
        <v>2018</v>
      </c>
      <c r="E1633" s="9" t="str">
        <f>VLOOKUP($A1633,referencia!$C$2:$Z$640,7,0)</f>
        <v>Juan Manuel Urtubey</v>
      </c>
      <c r="F1633" s="9" t="str">
        <f>VLOOKUP($A1633,referencia!$C$2:$Z$640,10,0)</f>
        <v>Frente Justicialista</v>
      </c>
      <c r="G1633" s="9" t="str">
        <f>VLOOKUP($A1633,referencia!$C$2:$Z$640,9,0)</f>
        <v>Roque Mascarello</v>
      </c>
      <c r="H1633" s="9" t="str">
        <f>VLOOKUP($A1633,referencia!$C$2:$Z$640,19,0)</f>
        <v>M</v>
      </c>
      <c r="I1633" s="9">
        <f>VLOOKUP($A1633,referencia!$C$2:$Z$640,20,0)</f>
        <v>0</v>
      </c>
      <c r="J1633" s="9" t="str">
        <f>VLOOKUP($A1633,referencia!$C$2:$Z$640,21,0)</f>
        <v>Ministerio de Salud Pública</v>
      </c>
      <c r="K1633" s="9">
        <f>VLOOKUP($A1633,referencia!$C$2:$Z$640,22,0)</f>
        <v>0</v>
      </c>
    </row>
    <row r="1634" spans="1:11" ht="15.75" customHeight="1">
      <c r="A1634" t="s">
        <v>2303</v>
      </c>
      <c r="B1634" s="9">
        <f>VLOOKUP($A1634,referencia!$C$2:$Z$640,5,0)</f>
        <v>17</v>
      </c>
      <c r="C1634" s="9" t="str">
        <f>VLOOKUP($A1634,referencia!$C$2:$Z$640,6,0)</f>
        <v>Salta</v>
      </c>
      <c r="D1634" s="9">
        <f>VLOOKUP($A1634,referencia!$C$2:$Z$640,15,0)</f>
        <v>2018</v>
      </c>
      <c r="E1634" s="9" t="str">
        <f>VLOOKUP($A1634,referencia!$C$2:$Z$640,7,0)</f>
        <v>Juan Manuel Urtubey</v>
      </c>
      <c r="F1634" s="9" t="str">
        <f>VLOOKUP($A1634,referencia!$C$2:$Z$640,10,0)</f>
        <v>Frente Justicialista</v>
      </c>
      <c r="G1634" s="9" t="str">
        <f>VLOOKUP($A1634,referencia!$C$2:$Z$640,9,0)</f>
        <v>Baltasar Saravia</v>
      </c>
      <c r="H1634" s="9" t="str">
        <f>VLOOKUP($A1634,referencia!$C$2:$Z$640,19,0)</f>
        <v>M</v>
      </c>
      <c r="I1634" s="9">
        <f>VLOOKUP($A1634,referencia!$C$2:$Z$640,20,0)</f>
        <v>0</v>
      </c>
      <c r="J1634" s="9" t="str">
        <f>VLOOKUP($A1634,referencia!$C$2:$Z$640,21,0)</f>
        <v>Ministerio de Infraestructura, Tierra y Vivienda</v>
      </c>
      <c r="K1634" s="9">
        <f>VLOOKUP($A1634,referencia!$C$2:$Z$640,22,0)</f>
        <v>1</v>
      </c>
    </row>
    <row r="1635" spans="1:11" ht="15.75" customHeight="1">
      <c r="A1635" t="s">
        <v>2305</v>
      </c>
      <c r="B1635" s="9">
        <f>VLOOKUP($A1635,referencia!$C$2:$Z$640,5,0)</f>
        <v>17</v>
      </c>
      <c r="C1635" s="9" t="str">
        <f>VLOOKUP($A1635,referencia!$C$2:$Z$640,6,0)</f>
        <v>Salta</v>
      </c>
      <c r="D1635" s="9">
        <f>VLOOKUP($A1635,referencia!$C$2:$Z$640,15,0)</f>
        <v>2018</v>
      </c>
      <c r="E1635" s="9" t="str">
        <f>VLOOKUP($A1635,referencia!$C$2:$Z$640,7,0)</f>
        <v>Juan Manuel Urtubey</v>
      </c>
      <c r="F1635" s="9" t="str">
        <f>VLOOKUP($A1635,referencia!$C$2:$Z$640,10,0)</f>
        <v>Frente Justicialista</v>
      </c>
      <c r="G1635" s="9" t="str">
        <f>VLOOKUP($A1635,referencia!$C$2:$Z$640,9,0)</f>
        <v>Ramiro Simón Padrós</v>
      </c>
      <c r="H1635" s="9" t="str">
        <f>VLOOKUP($A1635,referencia!$C$2:$Z$640,19,0)</f>
        <v>M</v>
      </c>
      <c r="I1635" s="9">
        <f>VLOOKUP($A1635,referencia!$C$2:$Z$640,20,0)</f>
        <v>0</v>
      </c>
      <c r="J1635" s="9" t="str">
        <f>VLOOKUP($A1635,referencia!$C$2:$Z$640,21,0)</f>
        <v>Secretario General de la Gobernación</v>
      </c>
      <c r="K1635" s="9">
        <f>VLOOKUP($A1635,referencia!$C$2:$Z$640,22,0)</f>
        <v>0</v>
      </c>
    </row>
    <row r="1636" spans="1:11" ht="15.75" customHeight="1">
      <c r="A1636" t="s">
        <v>2306</v>
      </c>
      <c r="B1636" s="9">
        <f>VLOOKUP($A1636,referencia!$C$2:$Z$640,5,0)</f>
        <v>17</v>
      </c>
      <c r="C1636" s="9" t="str">
        <f>VLOOKUP($A1636,referencia!$C$2:$Z$640,6,0)</f>
        <v>Salta</v>
      </c>
      <c r="D1636" s="9">
        <f>VLOOKUP($A1636,referencia!$C$2:$Z$640,15,0)</f>
        <v>2018</v>
      </c>
      <c r="E1636" s="9" t="str">
        <f>VLOOKUP($A1636,referencia!$C$2:$Z$640,7,0)</f>
        <v>Juan Manuel Urtubey</v>
      </c>
      <c r="F1636" s="9" t="str">
        <f>VLOOKUP($A1636,referencia!$C$2:$Z$640,10,0)</f>
        <v>Frente Justicialista</v>
      </c>
      <c r="G1636" s="9" t="str">
        <f>VLOOKUP($A1636,referencia!$C$2:$Z$640,9,0)</f>
        <v>Fernando Yarade</v>
      </c>
      <c r="H1636" s="9" t="str">
        <f>VLOOKUP($A1636,referencia!$C$2:$Z$640,19,0)</f>
        <v>M</v>
      </c>
      <c r="I1636" s="9">
        <f>VLOOKUP($A1636,referencia!$C$2:$Z$640,20,0)</f>
        <v>0</v>
      </c>
      <c r="J1636" s="9" t="str">
        <f>VLOOKUP($A1636,referencia!$C$2:$Z$640,21,0)</f>
        <v>Jefatura de Gabinete</v>
      </c>
      <c r="K1636" s="9">
        <f>VLOOKUP($A1636,referencia!$C$2:$Z$640,22,0)</f>
        <v>1</v>
      </c>
    </row>
    <row r="1637" spans="1:11" ht="15.75" customHeight="1">
      <c r="A1637" t="s">
        <v>2307</v>
      </c>
      <c r="B1637" s="9">
        <f>VLOOKUP($A1637,referencia!$C$2:$Z$640,5,0)</f>
        <v>17</v>
      </c>
      <c r="C1637" s="9" t="str">
        <f>VLOOKUP($A1637,referencia!$C$2:$Z$640,6,0)</f>
        <v>Salta</v>
      </c>
      <c r="D1637" s="9">
        <f>VLOOKUP($A1637,referencia!$C$2:$Z$640,15,0)</f>
        <v>2018</v>
      </c>
      <c r="E1637" s="9" t="str">
        <f>VLOOKUP($A1637,referencia!$C$2:$Z$640,7,0)</f>
        <v>Juan Manuel Urtubey</v>
      </c>
      <c r="F1637" s="9" t="str">
        <f>VLOOKUP($A1637,referencia!$C$2:$Z$640,10,0)</f>
        <v>Frente Justicialista</v>
      </c>
      <c r="G1637" s="9" t="str">
        <f>VLOOKUP($A1637,referencia!$C$2:$Z$640,9,0)</f>
        <v>Marcelo López Arias</v>
      </c>
      <c r="H1637" s="9" t="str">
        <f>VLOOKUP($A1637,referencia!$C$2:$Z$640,19,0)</f>
        <v>M</v>
      </c>
      <c r="I1637" s="9">
        <f>VLOOKUP($A1637,referencia!$C$2:$Z$640,20,0)</f>
        <v>0</v>
      </c>
      <c r="J1637" s="9" t="str">
        <f>VLOOKUP($A1637,referencia!$C$2:$Z$640,21,0)</f>
        <v>Ministerio de Gobierno, Derechos Humanos y Justicia</v>
      </c>
      <c r="K1637" s="9">
        <f>VLOOKUP($A1637,referencia!$C$2:$Z$640,22,0)</f>
        <v>0</v>
      </c>
    </row>
    <row r="1638" spans="1:11" ht="15.75" customHeight="1">
      <c r="A1638" t="s">
        <v>2308</v>
      </c>
      <c r="B1638" s="9">
        <f>VLOOKUP($A1638,referencia!$C$2:$Z$640,5,0)</f>
        <v>17</v>
      </c>
      <c r="C1638" s="9" t="str">
        <f>VLOOKUP($A1638,referencia!$C$2:$Z$640,6,0)</f>
        <v>Salta</v>
      </c>
      <c r="D1638" s="9">
        <f>VLOOKUP($A1638,referencia!$C$2:$Z$640,15,0)</f>
        <v>2018</v>
      </c>
      <c r="E1638" s="9" t="str">
        <f>VLOOKUP($A1638,referencia!$C$2:$Z$640,7,0)</f>
        <v>Juan Manuel Urtubey</v>
      </c>
      <c r="F1638" s="9" t="str">
        <f>VLOOKUP($A1638,referencia!$C$2:$Z$640,10,0)</f>
        <v>Frente Justicialista</v>
      </c>
      <c r="G1638" s="9" t="str">
        <f>VLOOKUP($A1638,referencia!$C$2:$Z$640,9,0)</f>
        <v>Carlos Abeleira</v>
      </c>
      <c r="H1638" s="9" t="str">
        <f>VLOOKUP($A1638,referencia!$C$2:$Z$640,19,0)</f>
        <v>M</v>
      </c>
      <c r="I1638" s="9">
        <f>VLOOKUP($A1638,referencia!$C$2:$Z$640,20,0)</f>
        <v>0</v>
      </c>
      <c r="J1638" s="9" t="str">
        <f>VLOOKUP($A1638,referencia!$C$2:$Z$640,21,0)</f>
        <v>Ministerio de Primera Infancia</v>
      </c>
      <c r="K1638" s="9">
        <f>VLOOKUP($A1638,referencia!$C$2:$Z$640,22,0)</f>
        <v>0</v>
      </c>
    </row>
    <row r="1639" spans="1:11" ht="15.75" customHeight="1">
      <c r="A1639" t="s">
        <v>2309</v>
      </c>
      <c r="B1639" s="9">
        <f>VLOOKUP($A1639,referencia!$C$2:$Z$640,5,0)</f>
        <v>17</v>
      </c>
      <c r="C1639" s="9" t="str">
        <f>VLOOKUP($A1639,referencia!$C$2:$Z$640,6,0)</f>
        <v>Salta</v>
      </c>
      <c r="D1639" s="9">
        <f>VLOOKUP($A1639,referencia!$C$2:$Z$640,15,0)</f>
        <v>2018</v>
      </c>
      <c r="E1639" s="9" t="str">
        <f>VLOOKUP($A1639,referencia!$C$2:$Z$640,7,0)</f>
        <v>Juan Manuel Urtubey</v>
      </c>
      <c r="F1639" s="9" t="str">
        <f>VLOOKUP($A1639,referencia!$C$2:$Z$640,10,0)</f>
        <v>Frente Justicialista</v>
      </c>
      <c r="G1639" s="9" t="str">
        <f>VLOOKUP($A1639,referencia!$C$2:$Z$640,9,0)</f>
        <v>Juan Manuel Lavallén</v>
      </c>
      <c r="H1639" s="9" t="str">
        <f>VLOOKUP($A1639,referencia!$C$2:$Z$640,19,0)</f>
        <v>M</v>
      </c>
      <c r="I1639" s="9">
        <f>VLOOKUP($A1639,referencia!$C$2:$Z$640,20,0)</f>
        <v>0</v>
      </c>
      <c r="J1639" s="9" t="str">
        <f>VLOOKUP($A1639,referencia!$C$2:$Z$640,21,0)</f>
        <v>Ministerio de Cultura, Turismo y Deportes</v>
      </c>
      <c r="K1639" s="9">
        <f>VLOOKUP($A1639,referencia!$C$2:$Z$640,22,0)</f>
        <v>0</v>
      </c>
    </row>
    <row r="1640" spans="1:11" ht="15.75" customHeight="1">
      <c r="A1640" t="s">
        <v>2310</v>
      </c>
      <c r="B1640" s="9">
        <f>VLOOKUP($A1640,referencia!$C$2:$Z$640,5,0)</f>
        <v>17</v>
      </c>
      <c r="C1640" s="9" t="str">
        <f>VLOOKUP($A1640,referencia!$C$2:$Z$640,6,0)</f>
        <v>Salta</v>
      </c>
      <c r="D1640" s="9">
        <f>VLOOKUP($A1640,referencia!$C$2:$Z$640,15,0)</f>
        <v>2018</v>
      </c>
      <c r="E1640" s="9" t="str">
        <f>VLOOKUP($A1640,referencia!$C$2:$Z$640,7,0)</f>
        <v>Juan Manuel Urtubey</v>
      </c>
      <c r="F1640" s="9" t="str">
        <f>VLOOKUP($A1640,referencia!$C$2:$Z$640,10,0)</f>
        <v>Frente Justicialista</v>
      </c>
      <c r="G1640" s="9" t="str">
        <f>VLOOKUP($A1640,referencia!$C$2:$Z$640,9,0)</f>
        <v>Paula Bibini</v>
      </c>
      <c r="H1640" s="9" t="str">
        <f>VLOOKUP($A1640,referencia!$C$2:$Z$640,19,0)</f>
        <v>F</v>
      </c>
      <c r="I1640" s="9">
        <f>VLOOKUP($A1640,referencia!$C$2:$Z$640,20,0)</f>
        <v>1</v>
      </c>
      <c r="J1640" s="9" t="str">
        <f>VLOOKUP($A1640,referencia!$C$2:$Z$640,21,0)</f>
        <v>Ministerio de Ambiente, Trabajo y producción</v>
      </c>
      <c r="K1640" s="9">
        <f>VLOOKUP($A1640,referencia!$C$2:$Z$640,22,0)</f>
        <v>0</v>
      </c>
    </row>
    <row r="1641" spans="1:11" ht="15.75" customHeight="1">
      <c r="A1641" t="s">
        <v>2311</v>
      </c>
      <c r="B1641" s="9">
        <f>VLOOKUP($A1641,referencia!$C$2:$Z$640,5,0)</f>
        <v>17</v>
      </c>
      <c r="C1641" s="9" t="str">
        <f>VLOOKUP($A1641,referencia!$C$2:$Z$640,6,0)</f>
        <v>Salta</v>
      </c>
      <c r="D1641" s="9">
        <f>VLOOKUP($A1641,referencia!$C$2:$Z$640,15,0)</f>
        <v>2018</v>
      </c>
      <c r="E1641" s="9" t="str">
        <f>VLOOKUP($A1641,referencia!$C$2:$Z$640,7,0)</f>
        <v>Juan Manuel Urtubey</v>
      </c>
      <c r="F1641" s="9" t="str">
        <f>VLOOKUP($A1641,referencia!$C$2:$Z$640,10,0)</f>
        <v>Frente Justicialista</v>
      </c>
      <c r="G1641" s="9" t="str">
        <f>VLOOKUP($A1641,referencia!$C$2:$Z$640,9,0)</f>
        <v>Edith Cruz</v>
      </c>
      <c r="H1641" s="9" t="str">
        <f>VLOOKUP($A1641,referencia!$C$2:$Z$640,19,0)</f>
        <v>F</v>
      </c>
      <c r="I1641" s="9">
        <f>VLOOKUP($A1641,referencia!$C$2:$Z$640,20,0)</f>
        <v>1</v>
      </c>
      <c r="J1641" s="9" t="str">
        <f>VLOOKUP($A1641,referencia!$C$2:$Z$640,21,0)</f>
        <v>Ministerio de Asuntos Indígenas y Desarrollo Social</v>
      </c>
      <c r="K1641" s="9">
        <f>VLOOKUP($A1641,referencia!$C$2:$Z$640,22,0)</f>
        <v>0</v>
      </c>
    </row>
    <row r="1642" spans="1:11" ht="15.75" customHeight="1">
      <c r="A1642" t="s">
        <v>2312</v>
      </c>
      <c r="B1642" s="9">
        <f>VLOOKUP($A1642,referencia!$C$2:$Z$640,5,0)</f>
        <v>17</v>
      </c>
      <c r="C1642" s="9" t="str">
        <f>VLOOKUP($A1642,referencia!$C$2:$Z$640,6,0)</f>
        <v>Salta</v>
      </c>
      <c r="D1642" s="9">
        <f>VLOOKUP($A1642,referencia!$C$2:$Z$640,15,0)</f>
        <v>2018</v>
      </c>
      <c r="E1642" s="9" t="str">
        <f>VLOOKUP($A1642,referencia!$C$2:$Z$640,7,0)</f>
        <v>Juan Manuel Urtubey</v>
      </c>
      <c r="F1642" s="9" t="str">
        <f>VLOOKUP($A1642,referencia!$C$2:$Z$640,10,0)</f>
        <v>Frente Justicialista</v>
      </c>
      <c r="G1642" s="9" t="str">
        <f>VLOOKUP($A1642,referencia!$C$2:$Z$640,9,0)</f>
        <v>Carlos Oliver</v>
      </c>
      <c r="H1642" s="9" t="str">
        <f>VLOOKUP($A1642,referencia!$C$2:$Z$640,19,0)</f>
        <v>M</v>
      </c>
      <c r="I1642" s="9">
        <f>VLOOKUP($A1642,referencia!$C$2:$Z$640,20,0)</f>
        <v>0</v>
      </c>
      <c r="J1642" s="9" t="str">
        <f>VLOOKUP($A1642,referencia!$C$2:$Z$640,21,0)</f>
        <v>Ministerio de Seguridad</v>
      </c>
      <c r="K1642" s="9">
        <f>VLOOKUP($A1642,referencia!$C$2:$Z$640,22,0)</f>
        <v>0</v>
      </c>
    </row>
    <row r="1643" spans="1:11" ht="15.75" customHeight="1">
      <c r="A1643" t="s">
        <v>2313</v>
      </c>
      <c r="B1643" s="9">
        <f>VLOOKUP($A1643,referencia!$C$2:$Z$640,5,0)</f>
        <v>17</v>
      </c>
      <c r="C1643" s="9" t="str">
        <f>VLOOKUP($A1643,referencia!$C$2:$Z$640,6,0)</f>
        <v>Salta</v>
      </c>
      <c r="D1643" s="9">
        <f>VLOOKUP($A1643,referencia!$C$2:$Z$640,15,0)</f>
        <v>2018</v>
      </c>
      <c r="E1643" s="9" t="str">
        <f>VLOOKUP($A1643,referencia!$C$2:$Z$640,7,0)</f>
        <v>Juan Manuel Urtubey</v>
      </c>
      <c r="F1643" s="9" t="str">
        <f>VLOOKUP($A1643,referencia!$C$2:$Z$640,10,0)</f>
        <v>Frente Justicialista</v>
      </c>
      <c r="G1643" s="9" t="str">
        <f>VLOOKUP($A1643,referencia!$C$2:$Z$640,9,0)</f>
        <v>Emiliano Estrada</v>
      </c>
      <c r="H1643" s="9" t="str">
        <f>VLOOKUP($A1643,referencia!$C$2:$Z$640,19,0)</f>
        <v>M</v>
      </c>
      <c r="I1643" s="9">
        <f>VLOOKUP($A1643,referencia!$C$2:$Z$640,20,0)</f>
        <v>0</v>
      </c>
      <c r="J1643" s="9" t="str">
        <f>VLOOKUP($A1643,referencia!$C$2:$Z$640,21,0)</f>
        <v>Ministerio de Economía</v>
      </c>
      <c r="K1643" s="9">
        <f>VLOOKUP($A1643,referencia!$C$2:$Z$640,22,0)</f>
        <v>0</v>
      </c>
    </row>
    <row r="1644" spans="1:11" ht="15.75" customHeight="1">
      <c r="A1644" t="s">
        <v>2562</v>
      </c>
      <c r="B1644" s="9">
        <f>VLOOKUP($A1644,referencia!$B$2:$Z$640,6,0)</f>
        <v>17</v>
      </c>
      <c r="C1644" s="9" t="str">
        <f>VLOOKUP($A1644,referencia!$B$2:$Z$640,7,0)</f>
        <v>Salta</v>
      </c>
      <c r="D1644" s="9">
        <f>VLOOKUP($A1644,referencia!$B$2:$Z$640,17,0)</f>
        <v>2019</v>
      </c>
      <c r="E1644" s="9" t="str">
        <f>VLOOKUP($A1644,referencia!$B$2:$Z$640,8,0)</f>
        <v>Juan Manuel Urtubey</v>
      </c>
      <c r="F1644" s="9" t="str">
        <f>VLOOKUP($A1644,referencia!$B$2:$Z$640,11,0)</f>
        <v>Frente Justicialista</v>
      </c>
      <c r="G1644" s="9" t="str">
        <f>VLOOKUP($A1644,referencia!$B$2:$Z$640,10,0)</f>
        <v>Analía Berruezo</v>
      </c>
      <c r="H1644" s="9" t="str">
        <f>VLOOKUP($A1644,referencia!$B$2:$Z$640,20,0)</f>
        <v>F</v>
      </c>
      <c r="I1644" s="9">
        <f>VLOOKUP($A1644,referencia!$B$2:$Z$640,21,0)</f>
        <v>1</v>
      </c>
      <c r="J1644" s="9" t="str">
        <f>VLOOKUP($A1644,referencia!$B$2:$Z$640,22,0)</f>
        <v>Ministerio de Educación, Ciencia y Tecnología</v>
      </c>
      <c r="K1644" s="9">
        <f>VLOOKUP($A1644,referencia!$B$2:$Z$640,23,0)</f>
        <v>0</v>
      </c>
    </row>
    <row r="1645" spans="1:11" ht="15.75" customHeight="1">
      <c r="A1645" t="s">
        <v>2563</v>
      </c>
      <c r="B1645" s="9">
        <f>VLOOKUP($A1645,referencia!$B$2:$Z$640,6,0)</f>
        <v>17</v>
      </c>
      <c r="C1645" s="9" t="str">
        <f>VLOOKUP($A1645,referencia!$B$2:$Z$640,7,0)</f>
        <v>Salta</v>
      </c>
      <c r="D1645" s="9">
        <f>VLOOKUP($A1645,referencia!$B$2:$Z$640,17,0)</f>
        <v>2019</v>
      </c>
      <c r="E1645" s="9" t="str">
        <f>VLOOKUP($A1645,referencia!$B$2:$Z$640,8,0)</f>
        <v>Juan Manuel Urtubey</v>
      </c>
      <c r="F1645" s="9" t="str">
        <f>VLOOKUP($A1645,referencia!$B$2:$Z$640,11,0)</f>
        <v>Frente Justicialista</v>
      </c>
      <c r="G1645" s="9" t="str">
        <f>VLOOKUP($A1645,referencia!$B$2:$Z$640,10,0)</f>
        <v>Roque Mascarello</v>
      </c>
      <c r="H1645" s="9" t="str">
        <f>VLOOKUP($A1645,referencia!$B$2:$Z$640,20,0)</f>
        <v>M</v>
      </c>
      <c r="I1645" s="9">
        <f>VLOOKUP($A1645,referencia!$B$2:$Z$640,21,0)</f>
        <v>0</v>
      </c>
      <c r="J1645" s="9" t="str">
        <f>VLOOKUP($A1645,referencia!$B$2:$Z$640,22,0)</f>
        <v>Ministerio de Salud Pública</v>
      </c>
      <c r="K1645" s="9">
        <f>VLOOKUP($A1645,referencia!$B$2:$Z$640,23,0)</f>
        <v>0</v>
      </c>
    </row>
    <row r="1646" spans="1:11" ht="15.75" customHeight="1">
      <c r="A1646" t="s">
        <v>2564</v>
      </c>
      <c r="B1646" s="9">
        <f>VLOOKUP($A1646,referencia!$B$2:$Z$640,6,0)</f>
        <v>17</v>
      </c>
      <c r="C1646" s="9" t="str">
        <f>VLOOKUP($A1646,referencia!$B$2:$Z$640,7,0)</f>
        <v>Salta</v>
      </c>
      <c r="D1646" s="9">
        <f>VLOOKUP($A1646,referencia!$B$2:$Z$640,17,0)</f>
        <v>2019</v>
      </c>
      <c r="E1646" s="9" t="str">
        <f>VLOOKUP($A1646,referencia!$B$2:$Z$640,8,0)</f>
        <v>Juan Manuel Urtubey</v>
      </c>
      <c r="F1646" s="9" t="str">
        <f>VLOOKUP($A1646,referencia!$B$2:$Z$640,11,0)</f>
        <v>Frente Justicialista</v>
      </c>
      <c r="G1646" s="9" t="str">
        <f>VLOOKUP($A1646,referencia!$B$2:$Z$640,10,0)</f>
        <v>Baltasar Saravia</v>
      </c>
      <c r="H1646" s="9" t="str">
        <f>VLOOKUP($A1646,referencia!$B$2:$Z$640,20,0)</f>
        <v>M</v>
      </c>
      <c r="I1646" s="9">
        <f>VLOOKUP($A1646,referencia!$B$2:$Z$640,21,0)</f>
        <v>0</v>
      </c>
      <c r="J1646" s="9" t="str">
        <f>VLOOKUP($A1646,referencia!$B$2:$Z$640,22,0)</f>
        <v>Ministerio de Infraestructura, Tierra y Vivienda</v>
      </c>
      <c r="K1646" s="9">
        <f>VLOOKUP($A1646,referencia!$B$2:$Z$640,23,0)</f>
        <v>1</v>
      </c>
    </row>
    <row r="1647" spans="1:11" ht="15.75" customHeight="1">
      <c r="A1647" t="s">
        <v>2565</v>
      </c>
      <c r="B1647" s="9">
        <f>VLOOKUP($A1647,referencia!$B$2:$Z$640,6,0)</f>
        <v>17</v>
      </c>
      <c r="C1647" s="9" t="str">
        <f>VLOOKUP($A1647,referencia!$B$2:$Z$640,7,0)</f>
        <v>Salta</v>
      </c>
      <c r="D1647" s="9">
        <f>VLOOKUP($A1647,referencia!$B$2:$Z$640,17,0)</f>
        <v>2019</v>
      </c>
      <c r="E1647" s="9" t="str">
        <f>VLOOKUP($A1647,referencia!$B$2:$Z$640,8,0)</f>
        <v>Juan Manuel Urtubey</v>
      </c>
      <c r="F1647" s="9" t="str">
        <f>VLOOKUP($A1647,referencia!$B$2:$Z$640,11,0)</f>
        <v>Frente Justicialista</v>
      </c>
      <c r="G1647" s="9" t="str">
        <f>VLOOKUP($A1647,referencia!$B$2:$Z$640,10,0)</f>
        <v>Ramiro Simón Padrós</v>
      </c>
      <c r="H1647" s="9" t="str">
        <f>VLOOKUP($A1647,referencia!$B$2:$Z$640,20,0)</f>
        <v>M</v>
      </c>
      <c r="I1647" s="9">
        <f>VLOOKUP($A1647,referencia!$B$2:$Z$640,21,0)</f>
        <v>0</v>
      </c>
      <c r="J1647" s="9" t="str">
        <f>VLOOKUP($A1647,referencia!$B$2:$Z$640,22,0)</f>
        <v>Secretario General de la Gobernación</v>
      </c>
      <c r="K1647" s="9">
        <f>VLOOKUP($A1647,referencia!$B$2:$Z$640,23,0)</f>
        <v>0</v>
      </c>
    </row>
    <row r="1648" spans="1:11" ht="15.75" customHeight="1">
      <c r="A1648" t="s">
        <v>2566</v>
      </c>
      <c r="B1648" s="9">
        <f>VLOOKUP($A1648,referencia!$B$2:$Z$640,6,0)</f>
        <v>17</v>
      </c>
      <c r="C1648" s="9" t="str">
        <f>VLOOKUP($A1648,referencia!$B$2:$Z$640,7,0)</f>
        <v>Salta</v>
      </c>
      <c r="D1648" s="9">
        <f>VLOOKUP($A1648,referencia!$B$2:$Z$640,17,0)</f>
        <v>2019</v>
      </c>
      <c r="E1648" s="9" t="str">
        <f>VLOOKUP($A1648,referencia!$B$2:$Z$640,8,0)</f>
        <v>Juan Manuel Urtubey</v>
      </c>
      <c r="F1648" s="9" t="str">
        <f>VLOOKUP($A1648,referencia!$B$2:$Z$640,11,0)</f>
        <v>Frente Justicialista</v>
      </c>
      <c r="G1648" s="9" t="str">
        <f>VLOOKUP($A1648,referencia!$B$2:$Z$640,10,0)</f>
        <v>Fernando Yarade</v>
      </c>
      <c r="H1648" s="9" t="str">
        <f>VLOOKUP($A1648,referencia!$B$2:$Z$640,20,0)</f>
        <v>M</v>
      </c>
      <c r="I1648" s="9">
        <f>VLOOKUP($A1648,referencia!$B$2:$Z$640,21,0)</f>
        <v>0</v>
      </c>
      <c r="J1648" s="9" t="str">
        <f>VLOOKUP($A1648,referencia!$B$2:$Z$640,22,0)</f>
        <v>Jefatura de Gabinete</v>
      </c>
      <c r="K1648" s="9">
        <f>VLOOKUP($A1648,referencia!$B$2:$Z$640,23,0)</f>
        <v>1</v>
      </c>
    </row>
    <row r="1649" spans="1:11" ht="15.75" customHeight="1">
      <c r="A1649" t="s">
        <v>2567</v>
      </c>
      <c r="B1649" s="9">
        <f>VLOOKUP($A1649,referencia!$B$2:$Z$640,6,0)</f>
        <v>17</v>
      </c>
      <c r="C1649" s="9" t="str">
        <f>VLOOKUP($A1649,referencia!$B$2:$Z$640,7,0)</f>
        <v>Salta</v>
      </c>
      <c r="D1649" s="9">
        <f>VLOOKUP($A1649,referencia!$B$2:$Z$640,17,0)</f>
        <v>2019</v>
      </c>
      <c r="E1649" s="9" t="str">
        <f>VLOOKUP($A1649,referencia!$B$2:$Z$640,8,0)</f>
        <v>Juan Manuel Urtubey</v>
      </c>
      <c r="F1649" s="9" t="str">
        <f>VLOOKUP($A1649,referencia!$B$2:$Z$640,11,0)</f>
        <v>Frente Justicialista</v>
      </c>
      <c r="G1649" s="9" t="str">
        <f>VLOOKUP($A1649,referencia!$B$2:$Z$640,10,0)</f>
        <v>Marcelo López Arias</v>
      </c>
      <c r="H1649" s="9" t="str">
        <f>VLOOKUP($A1649,referencia!$B$2:$Z$640,20,0)</f>
        <v>M</v>
      </c>
      <c r="I1649" s="9">
        <f>VLOOKUP($A1649,referencia!$B$2:$Z$640,21,0)</f>
        <v>0</v>
      </c>
      <c r="J1649" s="9" t="str">
        <f>VLOOKUP($A1649,referencia!$B$2:$Z$640,22,0)</f>
        <v>Ministerio de Gobierno, Derechos Humanos y Justicia</v>
      </c>
      <c r="K1649" s="9">
        <f>VLOOKUP($A1649,referencia!$B$2:$Z$640,23,0)</f>
        <v>0</v>
      </c>
    </row>
    <row r="1650" spans="1:11" ht="15.75" customHeight="1">
      <c r="A1650" t="s">
        <v>2568</v>
      </c>
      <c r="B1650" s="9">
        <f>VLOOKUP($A1650,referencia!$B$2:$Z$640,6,0)</f>
        <v>17</v>
      </c>
      <c r="C1650" s="9" t="str">
        <f>VLOOKUP($A1650,referencia!$B$2:$Z$640,7,0)</f>
        <v>Salta</v>
      </c>
      <c r="D1650" s="9">
        <f>VLOOKUP($A1650,referencia!$B$2:$Z$640,17,0)</f>
        <v>2019</v>
      </c>
      <c r="E1650" s="9" t="str">
        <f>VLOOKUP($A1650,referencia!$B$2:$Z$640,8,0)</f>
        <v>Juan Manuel Urtubey</v>
      </c>
      <c r="F1650" s="9" t="str">
        <f>VLOOKUP($A1650,referencia!$B$2:$Z$640,11,0)</f>
        <v>Frente Justicialista</v>
      </c>
      <c r="G1650" s="9" t="str">
        <f>VLOOKUP($A1650,referencia!$B$2:$Z$640,10,0)</f>
        <v>Carlos Abeleira</v>
      </c>
      <c r="H1650" s="9" t="str">
        <f>VLOOKUP($A1650,referencia!$B$2:$Z$640,20,0)</f>
        <v>M</v>
      </c>
      <c r="I1650" s="9">
        <f>VLOOKUP($A1650,referencia!$B$2:$Z$640,21,0)</f>
        <v>0</v>
      </c>
      <c r="J1650" s="9" t="str">
        <f>VLOOKUP($A1650,referencia!$B$2:$Z$640,22,0)</f>
        <v>Ministerio de Primera Infancia</v>
      </c>
      <c r="K1650" s="9">
        <f>VLOOKUP($A1650,referencia!$B$2:$Z$640,23,0)</f>
        <v>0</v>
      </c>
    </row>
    <row r="1651" spans="1:11" ht="15.75" customHeight="1">
      <c r="A1651" t="s">
        <v>2569</v>
      </c>
      <c r="B1651" s="9">
        <f>VLOOKUP($A1651,referencia!$B$2:$Z$640,6,0)</f>
        <v>17</v>
      </c>
      <c r="C1651" s="9" t="str">
        <f>VLOOKUP($A1651,referencia!$B$2:$Z$640,7,0)</f>
        <v>Salta</v>
      </c>
      <c r="D1651" s="9">
        <f>VLOOKUP($A1651,referencia!$B$2:$Z$640,17,0)</f>
        <v>2019</v>
      </c>
      <c r="E1651" s="9" t="str">
        <f>VLOOKUP($A1651,referencia!$B$2:$Z$640,8,0)</f>
        <v>Juan Manuel Urtubey</v>
      </c>
      <c r="F1651" s="9" t="str">
        <f>VLOOKUP($A1651,referencia!$B$2:$Z$640,11,0)</f>
        <v>Frente Justicialista</v>
      </c>
      <c r="G1651" s="9" t="str">
        <f>VLOOKUP($A1651,referencia!$B$2:$Z$640,10,0)</f>
        <v>Juan Manuel Lavallén</v>
      </c>
      <c r="H1651" s="9" t="str">
        <f>VLOOKUP($A1651,referencia!$B$2:$Z$640,20,0)</f>
        <v>M</v>
      </c>
      <c r="I1651" s="9">
        <f>VLOOKUP($A1651,referencia!$B$2:$Z$640,21,0)</f>
        <v>0</v>
      </c>
      <c r="J1651" s="9" t="str">
        <f>VLOOKUP($A1651,referencia!$B$2:$Z$640,22,0)</f>
        <v>Ministerio de Cultura, Turismo y Deportes</v>
      </c>
      <c r="K1651" s="9">
        <f>VLOOKUP($A1651,referencia!$B$2:$Z$640,23,0)</f>
        <v>0</v>
      </c>
    </row>
    <row r="1652" spans="1:11" ht="15.75" customHeight="1">
      <c r="A1652" t="s">
        <v>2570</v>
      </c>
      <c r="B1652" s="9">
        <f>VLOOKUP($A1652,referencia!$B$2:$Z$640,6,0)</f>
        <v>17</v>
      </c>
      <c r="C1652" s="9" t="str">
        <f>VLOOKUP($A1652,referencia!$B$2:$Z$640,7,0)</f>
        <v>Salta</v>
      </c>
      <c r="D1652" s="9">
        <f>VLOOKUP($A1652,referencia!$B$2:$Z$640,17,0)</f>
        <v>2019</v>
      </c>
      <c r="E1652" s="9" t="str">
        <f>VLOOKUP($A1652,referencia!$B$2:$Z$640,8,0)</f>
        <v>Juan Manuel Urtubey</v>
      </c>
      <c r="F1652" s="9" t="str">
        <f>VLOOKUP($A1652,referencia!$B$2:$Z$640,11,0)</f>
        <v>Frente Justicialista</v>
      </c>
      <c r="G1652" s="9" t="str">
        <f>VLOOKUP($A1652,referencia!$B$2:$Z$640,10,0)</f>
        <v>Paula Bibini</v>
      </c>
      <c r="H1652" s="9" t="str">
        <f>VLOOKUP($A1652,referencia!$B$2:$Z$640,20,0)</f>
        <v>F</v>
      </c>
      <c r="I1652" s="9">
        <f>VLOOKUP($A1652,referencia!$B$2:$Z$640,21,0)</f>
        <v>1</v>
      </c>
      <c r="J1652" s="9" t="str">
        <f>VLOOKUP($A1652,referencia!$B$2:$Z$640,22,0)</f>
        <v>Ministerio de Ambiente, Trabajo y producción</v>
      </c>
      <c r="K1652" s="9">
        <f>VLOOKUP($A1652,referencia!$B$2:$Z$640,23,0)</f>
        <v>0</v>
      </c>
    </row>
    <row r="1653" spans="1:11" ht="15.75" customHeight="1">
      <c r="A1653" t="s">
        <v>2571</v>
      </c>
      <c r="B1653" s="9">
        <f>VLOOKUP($A1653,referencia!$B$2:$Z$640,6,0)</f>
        <v>17</v>
      </c>
      <c r="C1653" s="9" t="str">
        <f>VLOOKUP($A1653,referencia!$B$2:$Z$640,7,0)</f>
        <v>Salta</v>
      </c>
      <c r="D1653" s="9">
        <f>VLOOKUP($A1653,referencia!$B$2:$Z$640,17,0)</f>
        <v>2019</v>
      </c>
      <c r="E1653" s="9" t="str">
        <f>VLOOKUP($A1653,referencia!$B$2:$Z$640,8,0)</f>
        <v>Juan Manuel Urtubey</v>
      </c>
      <c r="F1653" s="9" t="str">
        <f>VLOOKUP($A1653,referencia!$B$2:$Z$640,11,0)</f>
        <v>Frente Justicialista</v>
      </c>
      <c r="G1653" s="9" t="str">
        <f>VLOOKUP($A1653,referencia!$B$2:$Z$640,10,0)</f>
        <v>Edith Cruz</v>
      </c>
      <c r="H1653" s="9" t="str">
        <f>VLOOKUP($A1653,referencia!$B$2:$Z$640,20,0)</f>
        <v>F</v>
      </c>
      <c r="I1653" s="9">
        <f>VLOOKUP($A1653,referencia!$B$2:$Z$640,21,0)</f>
        <v>1</v>
      </c>
      <c r="J1653" s="9" t="str">
        <f>VLOOKUP($A1653,referencia!$B$2:$Z$640,22,0)</f>
        <v>Ministerio de Asuntos Indígenas y Desarrollo Social</v>
      </c>
      <c r="K1653" s="9">
        <f>VLOOKUP($A1653,referencia!$B$2:$Z$640,23,0)</f>
        <v>0</v>
      </c>
    </row>
    <row r="1654" spans="1:11" ht="15.75" customHeight="1">
      <c r="A1654" t="s">
        <v>2572</v>
      </c>
      <c r="B1654" s="9">
        <f>VLOOKUP($A1654,referencia!$B$2:$Z$640,6,0)</f>
        <v>17</v>
      </c>
      <c r="C1654" s="9" t="str">
        <f>VLOOKUP($A1654,referencia!$B$2:$Z$640,7,0)</f>
        <v>Salta</v>
      </c>
      <c r="D1654" s="9">
        <f>VLOOKUP($A1654,referencia!$B$2:$Z$640,17,0)</f>
        <v>2019</v>
      </c>
      <c r="E1654" s="9" t="str">
        <f>VLOOKUP($A1654,referencia!$B$2:$Z$640,8,0)</f>
        <v>Juan Manuel Urtubey</v>
      </c>
      <c r="F1654" s="9" t="str">
        <f>VLOOKUP($A1654,referencia!$B$2:$Z$640,11,0)</f>
        <v>Frente Justicialista</v>
      </c>
      <c r="G1654" s="9" t="str">
        <f>VLOOKUP($A1654,referencia!$B$2:$Z$640,10,0)</f>
        <v>Carlos Oliver</v>
      </c>
      <c r="H1654" s="9" t="str">
        <f>VLOOKUP($A1654,referencia!$B$2:$Z$640,20,0)</f>
        <v>M</v>
      </c>
      <c r="I1654" s="9">
        <f>VLOOKUP($A1654,referencia!$B$2:$Z$640,21,0)</f>
        <v>0</v>
      </c>
      <c r="J1654" s="9" t="str">
        <f>VLOOKUP($A1654,referencia!$B$2:$Z$640,22,0)</f>
        <v>Ministerio de Seguridad</v>
      </c>
      <c r="K1654" s="9">
        <f>VLOOKUP($A1654,referencia!$B$2:$Z$640,23,0)</f>
        <v>0</v>
      </c>
    </row>
    <row r="1655" spans="1:11" ht="15.75" customHeight="1">
      <c r="A1655" t="s">
        <v>2573</v>
      </c>
      <c r="B1655" s="9">
        <f>VLOOKUP($A1655,referencia!$B$2:$Z$640,6,0)</f>
        <v>17</v>
      </c>
      <c r="C1655" s="9" t="str">
        <f>VLOOKUP($A1655,referencia!$B$2:$Z$640,7,0)</f>
        <v>Salta</v>
      </c>
      <c r="D1655" s="9">
        <f>VLOOKUP($A1655,referencia!$B$2:$Z$640,17,0)</f>
        <v>2019</v>
      </c>
      <c r="E1655" s="9" t="str">
        <f>VLOOKUP($A1655,referencia!$B$2:$Z$640,8,0)</f>
        <v>Juan Manuel Urtubey</v>
      </c>
      <c r="F1655" s="9" t="str">
        <f>VLOOKUP($A1655,referencia!$B$2:$Z$640,11,0)</f>
        <v>Frente Justicialista</v>
      </c>
      <c r="G1655" s="9" t="str">
        <f>VLOOKUP($A1655,referencia!$B$2:$Z$640,10,0)</f>
        <v>Emiliano Estrada</v>
      </c>
      <c r="H1655" s="9" t="str">
        <f>VLOOKUP($A1655,referencia!$B$2:$Z$640,20,0)</f>
        <v>M</v>
      </c>
      <c r="I1655" s="9">
        <f>VLOOKUP($A1655,referencia!$B$2:$Z$640,21,0)</f>
        <v>0</v>
      </c>
      <c r="J1655" s="9" t="str">
        <f>VLOOKUP($A1655,referencia!$B$2:$Z$640,22,0)</f>
        <v>Ministerio de Economía</v>
      </c>
      <c r="K1655" s="9">
        <f>VLOOKUP($A1655,referencia!$B$2:$Z$640,23,0)</f>
        <v>0</v>
      </c>
    </row>
    <row r="1656" spans="1:11" ht="15.75" customHeight="1">
      <c r="B1656" s="9">
        <v>17</v>
      </c>
      <c r="C1656" s="9" t="s">
        <v>637</v>
      </c>
      <c r="D1656" s="9">
        <v>2019</v>
      </c>
      <c r="E1656" s="9" t="s">
        <v>638</v>
      </c>
      <c r="F1656" s="9" t="s">
        <v>640</v>
      </c>
      <c r="G1656" s="9" t="s">
        <v>658</v>
      </c>
      <c r="H1656" s="9" t="s">
        <v>18</v>
      </c>
      <c r="I1656" s="9">
        <v>0</v>
      </c>
      <c r="J1656" s="14" t="s">
        <v>45</v>
      </c>
      <c r="K1656" s="9">
        <v>0</v>
      </c>
    </row>
    <row r="1657" spans="1:11" ht="15.75" customHeight="1">
      <c r="A1657" t="s">
        <v>2293</v>
      </c>
      <c r="B1657" s="9">
        <f>VLOOKUP($A1657,referencia!$B$2:$Z$640,6,0)</f>
        <v>17</v>
      </c>
      <c r="C1657" s="9" t="str">
        <f>VLOOKUP($A1657,referencia!$B$2:$Z$640,7,0)</f>
        <v>Salta</v>
      </c>
      <c r="D1657" s="9" t="str">
        <f>VLOOKUP($A1657,referencia!$B$2:$Z$640,17,0)</f>
        <v>no</v>
      </c>
      <c r="E1657" s="9" t="str">
        <f>VLOOKUP($A1657,referencia!$B$2:$Z$640,8,0)</f>
        <v>Juan Manuel Urtubey</v>
      </c>
      <c r="F1657" s="9" t="str">
        <f>VLOOKUP($A1657,referencia!$B$2:$Z$640,11,0)</f>
        <v>Frente Justicialista</v>
      </c>
      <c r="G1657" s="9" t="str">
        <f>VLOOKUP($A1657,referencia!$B$2:$Z$640,10,0)</f>
        <v>Carlos Parodi</v>
      </c>
      <c r="H1657" s="9" t="str">
        <f>VLOOKUP($A1657,referencia!$B$2:$Z$640,20,0)</f>
        <v>M</v>
      </c>
      <c r="I1657" s="9">
        <f>VLOOKUP($A1657,referencia!$B$2:$Z$640,21,0)</f>
        <v>0</v>
      </c>
      <c r="J1657" s="9" t="str">
        <f>VLOOKUP($A1657,referencia!$B$2:$Z$640,22,0)</f>
        <v>Jefatura de Gabinete de Ministerios</v>
      </c>
      <c r="K1657" s="9">
        <f>VLOOKUP($A1657,referencia!$B$2:$Z$640,23,0)</f>
        <v>1</v>
      </c>
    </row>
    <row r="1658" spans="1:11" ht="15.75" customHeight="1">
      <c r="A1658" t="s">
        <v>2294</v>
      </c>
      <c r="B1658" s="9">
        <f>VLOOKUP($A1658,referencia!$B$2:$Z$640,6,0)</f>
        <v>17</v>
      </c>
      <c r="C1658" s="9" t="str">
        <f>VLOOKUP($A1658,referencia!$B$2:$Z$640,7,0)</f>
        <v>Salta</v>
      </c>
      <c r="D1658" s="9" t="str">
        <f>VLOOKUP($A1658,referencia!$B$2:$Z$640,17,0)</f>
        <v>no</v>
      </c>
      <c r="E1658" s="9" t="str">
        <f>VLOOKUP($A1658,referencia!$B$2:$Z$640,8,0)</f>
        <v>Juan Manuel Urtubey</v>
      </c>
      <c r="F1658" s="9" t="str">
        <f>VLOOKUP($A1658,referencia!$B$2:$Z$640,11,0)</f>
        <v>Frente Justicialista</v>
      </c>
      <c r="G1658" s="9" t="str">
        <f>VLOOKUP($A1658,referencia!$B$2:$Z$640,10,0)</f>
        <v>Juan Pablo Rodríguez</v>
      </c>
      <c r="H1658" s="9" t="str">
        <f>VLOOKUP($A1658,referencia!$B$2:$Z$640,20,0)</f>
        <v>M</v>
      </c>
      <c r="I1658" s="9">
        <f>VLOOKUP($A1658,referencia!$B$2:$Z$640,21,0)</f>
        <v>0</v>
      </c>
      <c r="J1658" s="9" t="str">
        <f>VLOOKUP($A1658,referencia!$B$2:$Z$640,22,0)</f>
        <v>Ministerio de Gobierno</v>
      </c>
      <c r="K1658" s="9">
        <f>VLOOKUP($A1658,referencia!$B$2:$Z$640,23,0)</f>
        <v>1</v>
      </c>
    </row>
    <row r="1659" spans="1:11" ht="15.75" customHeight="1">
      <c r="A1659" t="s">
        <v>2295</v>
      </c>
      <c r="B1659" s="9">
        <f>VLOOKUP($A1659,referencia!$B$2:$Z$640,6,0)</f>
        <v>17</v>
      </c>
      <c r="C1659" s="9" t="str">
        <f>VLOOKUP($A1659,referencia!$B$2:$Z$640,7,0)</f>
        <v>Salta</v>
      </c>
      <c r="D1659" s="9" t="str">
        <f>VLOOKUP($A1659,referencia!$B$2:$Z$640,17,0)</f>
        <v>no</v>
      </c>
      <c r="E1659" s="9" t="str">
        <f>VLOOKUP($A1659,referencia!$B$2:$Z$640,8,0)</f>
        <v>Juan Manuel Urtubey</v>
      </c>
      <c r="F1659" s="9" t="str">
        <f>VLOOKUP($A1659,referencia!$B$2:$Z$640,11,0)</f>
        <v>Frente Justicialista</v>
      </c>
      <c r="G1659" s="9" t="str">
        <f>VLOOKUP($A1659,referencia!$B$2:$Z$640,10,0)</f>
        <v>Pamela Calletti</v>
      </c>
      <c r="H1659" s="9" t="str">
        <f>VLOOKUP($A1659,referencia!$B$2:$Z$640,20,0)</f>
        <v>F</v>
      </c>
      <c r="I1659" s="9">
        <f>VLOOKUP($A1659,referencia!$B$2:$Z$640,21,0)</f>
        <v>1</v>
      </c>
      <c r="J1659" s="9" t="str">
        <f>VLOOKUP($A1659,referencia!$B$2:$Z$640,22,0)</f>
        <v>Ministerio de Derechos Humanos y Justicia</v>
      </c>
      <c r="K1659" s="9">
        <f>VLOOKUP($A1659,referencia!$B$2:$Z$640,23,0)</f>
        <v>1</v>
      </c>
    </row>
    <row r="1660" spans="1:11" ht="15.75" customHeight="1">
      <c r="A1660" t="s">
        <v>1358</v>
      </c>
      <c r="B1660" s="9">
        <f>VLOOKUP($A1660,referencia!$B$2:$Z$640,6,0)</f>
        <v>17</v>
      </c>
      <c r="C1660" s="9" t="str">
        <f>VLOOKUP($A1660,referencia!$B$2:$Z$640,7,0)</f>
        <v>Salta</v>
      </c>
      <c r="D1660" s="9" t="str">
        <f>VLOOKUP($A1660,referencia!$B$2:$Z$640,17,0)</f>
        <v>no</v>
      </c>
      <c r="E1660" s="9" t="str">
        <f>VLOOKUP($A1660,referencia!$B$2:$Z$640,8,0)</f>
        <v>Juan Manuel Urtubey</v>
      </c>
      <c r="F1660" s="9" t="str">
        <f>VLOOKUP($A1660,referencia!$B$2:$Z$640,11,0)</f>
        <v>Frente Justicialista</v>
      </c>
      <c r="G1660" s="9" t="str">
        <f>VLOOKUP($A1660,referencia!$B$2:$Z$640,10,0)</f>
        <v>Carlos Abeleira</v>
      </c>
      <c r="H1660" s="9" t="str">
        <f>VLOOKUP($A1660,referencia!$B$2:$Z$640,20,0)</f>
        <v>M</v>
      </c>
      <c r="I1660" s="9">
        <f>VLOOKUP($A1660,referencia!$B$2:$Z$640,21,0)</f>
        <v>0</v>
      </c>
      <c r="J1660" s="9" t="str">
        <f>VLOOKUP($A1660,referencia!$B$2:$Z$640,22,0)</f>
        <v>Ministerio de Primera Infancia</v>
      </c>
      <c r="K1660" s="9">
        <f>VLOOKUP($A1660,referencia!$B$2:$Z$640,23,0)</f>
        <v>1</v>
      </c>
    </row>
    <row r="1661" spans="1:11" ht="15.75" customHeight="1">
      <c r="A1661" t="s">
        <v>2296</v>
      </c>
      <c r="B1661" s="9">
        <f>VLOOKUP($A1661,referencia!$B$2:$Z$640,6,0)</f>
        <v>17</v>
      </c>
      <c r="C1661" s="9" t="str">
        <f>VLOOKUP($A1661,referencia!$B$2:$Z$640,7,0)</f>
        <v>Salta</v>
      </c>
      <c r="D1661" s="9" t="str">
        <f>VLOOKUP($A1661,referencia!$B$2:$Z$640,17,0)</f>
        <v>no</v>
      </c>
      <c r="E1661" s="9" t="str">
        <f>VLOOKUP($A1661,referencia!$B$2:$Z$640,8,0)</f>
        <v>Juan Manuel Urtubey</v>
      </c>
      <c r="F1661" s="9" t="str">
        <f>VLOOKUP($A1661,referencia!$B$2:$Z$640,11,0)</f>
        <v>Frente Justicialista</v>
      </c>
      <c r="G1661" s="9" t="str">
        <f>VLOOKUP($A1661,referencia!$B$2:$Z$640,10,0)</f>
        <v>Luis Gómez Almarás</v>
      </c>
      <c r="H1661" s="9" t="str">
        <f>VLOOKUP($A1661,referencia!$B$2:$Z$640,20,0)</f>
        <v>M</v>
      </c>
      <c r="I1661" s="9">
        <f>VLOOKUP($A1661,referencia!$B$2:$Z$640,21,0)</f>
        <v>0</v>
      </c>
      <c r="J1661" s="9" t="str">
        <f>VLOOKUP($A1661,referencia!$B$2:$Z$640,22,0)</f>
        <v>Ministerio de Asuntos Indígenas y Desarrollo Comunitario</v>
      </c>
      <c r="K1661" s="9">
        <f>VLOOKUP($A1661,referencia!$B$2:$Z$640,23,0)</f>
        <v>1</v>
      </c>
    </row>
    <row r="1662" spans="1:11" ht="15.75" customHeight="1">
      <c r="A1662" t="s">
        <v>1370</v>
      </c>
      <c r="B1662" s="9">
        <f>VLOOKUP($A1662,referencia!$B$2:$Z$640,6,0)</f>
        <v>17</v>
      </c>
      <c r="C1662" s="9" t="str">
        <f>VLOOKUP($A1662,referencia!$B$2:$Z$640,7,0)</f>
        <v>Salta</v>
      </c>
      <c r="D1662" s="9" t="str">
        <f>VLOOKUP($A1662,referencia!$B$2:$Z$640,17,0)</f>
        <v>no</v>
      </c>
      <c r="E1662" s="9" t="str">
        <f>VLOOKUP($A1662,referencia!$B$2:$Z$640,8,0)</f>
        <v>Juan Manuel Urtubey</v>
      </c>
      <c r="F1662" s="9" t="str">
        <f>VLOOKUP($A1662,referencia!$B$2:$Z$640,11,0)</f>
        <v>Frente Justicialista</v>
      </c>
      <c r="G1662" s="9" t="str">
        <f>VLOOKUP($A1662,referencia!$B$2:$Z$640,10,0)</f>
        <v>Roberto Dib Ashur</v>
      </c>
      <c r="H1662" s="9" t="str">
        <f>VLOOKUP($A1662,referencia!$B$2:$Z$640,20,0)</f>
        <v>M</v>
      </c>
      <c r="I1662" s="9">
        <f>VLOOKUP($A1662,referencia!$B$2:$Z$640,21,0)</f>
        <v>0</v>
      </c>
      <c r="J1662" s="9" t="str">
        <f>VLOOKUP($A1662,referencia!$B$2:$Z$640,22,0)</f>
        <v>Ministerio de Educación, Ciencia y Tecnología</v>
      </c>
      <c r="K1662" s="9">
        <f>VLOOKUP($A1662,referencia!$B$2:$Z$640,23,0)</f>
        <v>1</v>
      </c>
    </row>
    <row r="1663" spans="1:11" ht="15.75" customHeight="1">
      <c r="A1663" t="s">
        <v>2298</v>
      </c>
      <c r="B1663" s="9">
        <f>VLOOKUP($A1663,referencia!$B$2:$Z$640,6,0)</f>
        <v>17</v>
      </c>
      <c r="C1663" s="9" t="str">
        <f>VLOOKUP($A1663,referencia!$B$2:$Z$640,7,0)</f>
        <v>Salta</v>
      </c>
      <c r="D1663" s="9" t="str">
        <f>VLOOKUP($A1663,referencia!$B$2:$Z$640,17,0)</f>
        <v>no</v>
      </c>
      <c r="E1663" s="9" t="str">
        <f>VLOOKUP($A1663,referencia!$B$2:$Z$640,8,0)</f>
        <v>Juan Manuel Urtubey</v>
      </c>
      <c r="F1663" s="9" t="str">
        <f>VLOOKUP($A1663,referencia!$B$2:$Z$640,11,0)</f>
        <v>Frente Justicialista</v>
      </c>
      <c r="G1663" s="9" t="str">
        <f>VLOOKUP($A1663,referencia!$B$2:$Z$640,10,0)</f>
        <v>Mariano Ovejero</v>
      </c>
      <c r="H1663" s="9" t="str">
        <f>VLOOKUP($A1663,referencia!$B$2:$Z$640,20,0)</f>
        <v>M</v>
      </c>
      <c r="I1663" s="9">
        <f>VLOOKUP($A1663,referencia!$B$2:$Z$640,21,0)</f>
        <v>0</v>
      </c>
      <c r="J1663" s="9" t="str">
        <f>VLOOKUP($A1663,referencia!$B$2:$Z$640,22,0)</f>
        <v>Ministerio de Cultura y Turismo</v>
      </c>
      <c r="K1663" s="9">
        <f>VLOOKUP($A1663,referencia!$B$2:$Z$640,23,0)</f>
        <v>1</v>
      </c>
    </row>
    <row r="1664" spans="1:11" ht="15.75" customHeight="1">
      <c r="A1664" t="s">
        <v>1997</v>
      </c>
      <c r="B1664" s="9">
        <f>VLOOKUP($A1664,referencia!$B$2:$Z$640,6,0)</f>
        <v>17</v>
      </c>
      <c r="C1664" s="9" t="str">
        <f>VLOOKUP($A1664,referencia!$B$2:$Z$640,7,0)</f>
        <v>Salta</v>
      </c>
      <c r="D1664" s="9" t="str">
        <f>VLOOKUP($A1664,referencia!$B$2:$Z$640,17,0)</f>
        <v>no</v>
      </c>
      <c r="E1664" s="9" t="str">
        <f>VLOOKUP($A1664,referencia!$B$2:$Z$640,8,0)</f>
        <v>Juan Manuel Urtubey</v>
      </c>
      <c r="F1664" s="9" t="str">
        <f>VLOOKUP($A1664,referencia!$B$2:$Z$640,11,0)</f>
        <v>Frente Justicialista</v>
      </c>
      <c r="G1664" s="9" t="str">
        <f>VLOOKUP($A1664,referencia!$B$2:$Z$640,10,0)</f>
        <v>Oscar Villa Nougués</v>
      </c>
      <c r="H1664" s="9" t="str">
        <f>VLOOKUP($A1664,referencia!$B$2:$Z$640,20,0)</f>
        <v>M</v>
      </c>
      <c r="I1664" s="9">
        <f>VLOOKUP($A1664,referencia!$B$2:$Z$640,21,0)</f>
        <v>0</v>
      </c>
      <c r="J1664" s="9" t="str">
        <f>VLOOKUP($A1664,referencia!$B$2:$Z$640,22,0)</f>
        <v>Ministerio de Salud Pública</v>
      </c>
      <c r="K1664" s="9">
        <f>VLOOKUP($A1664,referencia!$B$2:$Z$640,23,0)</f>
        <v>1</v>
      </c>
    </row>
    <row r="1665" spans="1:11" ht="15.75" customHeight="1">
      <c r="A1665" t="s">
        <v>2300</v>
      </c>
      <c r="B1665" s="9">
        <f>VLOOKUP($A1665,referencia!$B$2:$Z$640,6,0)</f>
        <v>17</v>
      </c>
      <c r="C1665" s="9" t="str">
        <f>VLOOKUP($A1665,referencia!$B$2:$Z$640,7,0)</f>
        <v>Salta</v>
      </c>
      <c r="D1665" s="9" t="str">
        <f>VLOOKUP($A1665,referencia!$B$2:$Z$640,17,0)</f>
        <v>no</v>
      </c>
      <c r="E1665" s="9" t="str">
        <f>VLOOKUP($A1665,referencia!$B$2:$Z$640,8,0)</f>
        <v>Juan Manuel Urtubey</v>
      </c>
      <c r="F1665" s="9" t="str">
        <f>VLOOKUP($A1665,referencia!$B$2:$Z$640,11,0)</f>
        <v>Frente Justicialista</v>
      </c>
      <c r="G1665" s="9" t="str">
        <f>VLOOKUP($A1665,referencia!$B$2:$Z$640,10,0)</f>
        <v>Eduardo Costello</v>
      </c>
      <c r="H1665" s="9" t="str">
        <f>VLOOKUP($A1665,referencia!$B$2:$Z$640,20,0)</f>
        <v>M</v>
      </c>
      <c r="I1665" s="9">
        <f>VLOOKUP($A1665,referencia!$B$2:$Z$640,21,0)</f>
        <v>0</v>
      </c>
      <c r="J1665" s="9" t="str">
        <f>VLOOKUP($A1665,referencia!$B$2:$Z$640,22,0)</f>
        <v>Ministerio de Trabajo</v>
      </c>
      <c r="K1665" s="9">
        <f>VLOOKUP($A1665,referencia!$B$2:$Z$640,23,0)</f>
        <v>1</v>
      </c>
    </row>
    <row r="1666" spans="1:11" ht="15.75" customHeight="1">
      <c r="A1666" t="s">
        <v>2301</v>
      </c>
      <c r="B1666" s="9">
        <f>VLOOKUP($A1666,referencia!$B$2:$Z$640,6,0)</f>
        <v>17</v>
      </c>
      <c r="C1666" s="9" t="str">
        <f>VLOOKUP($A1666,referencia!$B$2:$Z$640,7,0)</f>
        <v>Salta</v>
      </c>
      <c r="D1666" s="9" t="str">
        <f>VLOOKUP($A1666,referencia!$B$2:$Z$640,17,0)</f>
        <v>no</v>
      </c>
      <c r="E1666" s="9" t="str">
        <f>VLOOKUP($A1666,referencia!$B$2:$Z$640,8,0)</f>
        <v>Juan Manuel Urtubey</v>
      </c>
      <c r="F1666" s="9" t="str">
        <f>VLOOKUP($A1666,referencia!$B$2:$Z$640,11,0)</f>
        <v>Frente Justicialista</v>
      </c>
      <c r="G1666" s="9" t="str">
        <f>VLOOKUP($A1666,referencia!$B$2:$Z$640,10,0)</f>
        <v>Javier Montero</v>
      </c>
      <c r="H1666" s="9" t="str">
        <f>VLOOKUP($A1666,referencia!$B$2:$Z$640,20,0)</f>
        <v>M</v>
      </c>
      <c r="I1666" s="9">
        <f>VLOOKUP($A1666,referencia!$B$2:$Z$640,21,0)</f>
        <v>0</v>
      </c>
      <c r="J1666" s="9" t="str">
        <f>VLOOKUP($A1666,referencia!$B$2:$Z$640,22,0)</f>
        <v>Ministerio de Ambiente y Producción Sustentable</v>
      </c>
      <c r="K1666" s="9">
        <f>VLOOKUP($A1666,referencia!$B$2:$Z$640,23,0)</f>
        <v>1</v>
      </c>
    </row>
    <row r="1667" spans="1:11" ht="15.75" customHeight="1">
      <c r="A1667" t="s">
        <v>2302</v>
      </c>
      <c r="B1667" s="9">
        <f>VLOOKUP($A1667,referencia!$B$2:$Z$640,6,0)</f>
        <v>17</v>
      </c>
      <c r="C1667" s="9" t="str">
        <f>VLOOKUP($A1667,referencia!$B$2:$Z$640,7,0)</f>
        <v>Salta</v>
      </c>
      <c r="D1667" s="9" t="str">
        <f>VLOOKUP($A1667,referencia!$B$2:$Z$640,17,0)</f>
        <v>no</v>
      </c>
      <c r="E1667" s="9" t="str">
        <f>VLOOKUP($A1667,referencia!$B$2:$Z$640,8,0)</f>
        <v>Juan Manuel Urtubey</v>
      </c>
      <c r="F1667" s="9" t="str">
        <f>VLOOKUP($A1667,referencia!$B$2:$Z$640,11,0)</f>
        <v>Frente Justicialista</v>
      </c>
      <c r="G1667" s="9" t="str">
        <f>VLOOKUP($A1667,referencia!$B$2:$Z$640,10,0)</f>
        <v>Alejandro Cornejo</v>
      </c>
      <c r="H1667" s="9" t="str">
        <f>VLOOKUP($A1667,referencia!$B$2:$Z$640,20,0)</f>
        <v>M</v>
      </c>
      <c r="I1667" s="9">
        <f>VLOOKUP($A1667,referencia!$B$2:$Z$640,21,0)</f>
        <v>0</v>
      </c>
      <c r="J1667" s="9" t="str">
        <f>VLOOKUP($A1667,referencia!$B$2:$Z$640,22,0)</f>
        <v>Ministerio de Seguridad</v>
      </c>
      <c r="K1667" s="9">
        <f>VLOOKUP($A1667,referencia!$B$2:$Z$640,23,0)</f>
        <v>1</v>
      </c>
    </row>
    <row r="1668" spans="1:11" ht="15.75" customHeight="1">
      <c r="A1668" t="s">
        <v>2304</v>
      </c>
      <c r="B1668" s="9">
        <f>VLOOKUP($A1668,referencia!$B$2:$Z$640,6,0)</f>
        <v>17</v>
      </c>
      <c r="C1668" s="9" t="str">
        <f>VLOOKUP($A1668,referencia!$B$2:$Z$640,7,0)</f>
        <v>Salta</v>
      </c>
      <c r="D1668" s="9" t="str">
        <f>VLOOKUP($A1668,referencia!$B$2:$Z$640,17,0)</f>
        <v>no</v>
      </c>
      <c r="E1668" s="9" t="str">
        <f>VLOOKUP($A1668,referencia!$B$2:$Z$640,8,0)</f>
        <v>Juan Manuel Urtubey</v>
      </c>
      <c r="F1668" s="9" t="str">
        <f>VLOOKUP($A1668,referencia!$B$2:$Z$640,11,0)</f>
        <v>Frente Justicialista</v>
      </c>
      <c r="G1668" s="9" t="str">
        <f>VLOOKUP($A1668,referencia!$B$2:$Z$640,10,0)</f>
        <v>Sebastián Gomeza</v>
      </c>
      <c r="H1668" s="9" t="str">
        <f>VLOOKUP($A1668,referencia!$B$2:$Z$640,20,0)</f>
        <v>M</v>
      </c>
      <c r="I1668" s="9">
        <f>VLOOKUP($A1668,referencia!$B$2:$Z$640,21,0)</f>
        <v>0</v>
      </c>
      <c r="J1668" s="9" t="str">
        <f>VLOOKUP($A1668,referencia!$B$2:$Z$640,22,0)</f>
        <v>Ministerio de Hacienda y Finanzas</v>
      </c>
      <c r="K1668" s="9">
        <f>VLOOKUP($A1668,referencia!$B$2:$Z$640,23,0)</f>
        <v>1</v>
      </c>
    </row>
    <row r="1669" spans="1:11" ht="15.75" customHeight="1">
      <c r="A1669" t="s">
        <v>1356</v>
      </c>
      <c r="B1669" s="9">
        <f>VLOOKUP($A1669,referencia!$B$2:$Z$640,6,0)</f>
        <v>17</v>
      </c>
      <c r="C1669" s="9" t="str">
        <f>VLOOKUP($A1669,referencia!$B$2:$Z$640,7,0)</f>
        <v>Salta</v>
      </c>
      <c r="D1669" s="9" t="str">
        <f>VLOOKUP($A1669,referencia!$B$2:$Z$640,17,0)</f>
        <v>no</v>
      </c>
      <c r="E1669" s="9" t="str">
        <f>VLOOKUP($A1669,referencia!$B$2:$Z$640,8,0)</f>
        <v>Juan Manuel Urtubey</v>
      </c>
      <c r="F1669" s="9" t="str">
        <f>VLOOKUP($A1669,referencia!$B$2:$Z$640,11,0)</f>
        <v>Frente Justicialista</v>
      </c>
      <c r="G1669" s="9" t="str">
        <f>VLOOKUP($A1669,referencia!$B$2:$Z$640,10,0)</f>
        <v>Baltasar Saravia</v>
      </c>
      <c r="H1669" s="9" t="str">
        <f>VLOOKUP($A1669,referencia!$B$2:$Z$640,20,0)</f>
        <v>M</v>
      </c>
      <c r="I1669" s="9">
        <f>VLOOKUP($A1669,referencia!$B$2:$Z$640,21,0)</f>
        <v>0</v>
      </c>
      <c r="J1669" s="9" t="str">
        <f>VLOOKUP($A1669,referencia!$B$2:$Z$640,22,0)</f>
        <v>Jefatura de Gabinete</v>
      </c>
      <c r="K1669" s="9">
        <f>VLOOKUP($A1669,referencia!$B$2:$Z$640,23,0)</f>
        <v>0</v>
      </c>
    </row>
    <row r="1670" spans="1:11" ht="15.75" customHeight="1">
      <c r="A1670" t="s">
        <v>1364</v>
      </c>
      <c r="B1670" s="9">
        <f>VLOOKUP($A1670,referencia!$B$2:$Z$640,6,0)</f>
        <v>17</v>
      </c>
      <c r="C1670" s="9" t="str">
        <f>VLOOKUP($A1670,referencia!$B$2:$Z$640,7,0)</f>
        <v>Salta</v>
      </c>
      <c r="D1670" s="9" t="str">
        <f>VLOOKUP($A1670,referencia!$B$2:$Z$640,17,0)</f>
        <v>no</v>
      </c>
      <c r="E1670" s="9" t="str">
        <f>VLOOKUP($A1670,referencia!$B$2:$Z$640,8,0)</f>
        <v>Gustavo Sáenz</v>
      </c>
      <c r="F1670" s="9" t="str">
        <f>VLOOKUP($A1670,referencia!$B$2:$Z$640,11,0)</f>
        <v>Sáenz Gobernador</v>
      </c>
      <c r="G1670" s="9" t="str">
        <f>VLOOKUP($A1670,referencia!$B$2:$Z$640,10,0)</f>
        <v>Ricardo Villada</v>
      </c>
      <c r="H1670" s="9" t="str">
        <f>VLOOKUP($A1670,referencia!$B$2:$Z$640,20,0)</f>
        <v>M</v>
      </c>
      <c r="I1670" s="9">
        <f>VLOOKUP($A1670,referencia!$B$2:$Z$640,21,0)</f>
        <v>0</v>
      </c>
      <c r="J1670" s="9" t="str">
        <f>VLOOKUP($A1670,referencia!$B$2:$Z$640,22,0)</f>
        <v>Ministerio de Gobierno, Derechos Humanos, Trabajo y Justicia</v>
      </c>
      <c r="K1670" s="9">
        <f>VLOOKUP($A1670,referencia!$B$2:$Z$640,23,0)</f>
        <v>0</v>
      </c>
    </row>
    <row r="1671" spans="1:11" ht="15.75" customHeight="1">
      <c r="A1671" t="s">
        <v>1365</v>
      </c>
      <c r="B1671" s="9">
        <f>VLOOKUP($A1671,referencia!$B$2:$Z$640,6,0)</f>
        <v>17</v>
      </c>
      <c r="C1671" s="9" t="str">
        <f>VLOOKUP($A1671,referencia!$B$2:$Z$640,7,0)</f>
        <v>Salta</v>
      </c>
      <c r="D1671" s="9" t="str">
        <f>VLOOKUP($A1671,referencia!$B$2:$Z$640,17,0)</f>
        <v>no</v>
      </c>
      <c r="E1671" s="9" t="str">
        <f>VLOOKUP($A1671,referencia!$B$2:$Z$640,8,0)</f>
        <v>Gustavo Sáenz</v>
      </c>
      <c r="F1671" s="9" t="str">
        <f>VLOOKUP($A1671,referencia!$B$2:$Z$640,11,0)</f>
        <v>Sáenz Gobernador</v>
      </c>
      <c r="G1671" s="9" t="str">
        <f>VLOOKUP($A1671,referencia!$B$2:$Z$640,10,0)</f>
        <v>Juan Manuel Pulleiro</v>
      </c>
      <c r="H1671" s="9" t="str">
        <f>VLOOKUP($A1671,referencia!$B$2:$Z$640,20,0)</f>
        <v>M</v>
      </c>
      <c r="I1671" s="9">
        <f>VLOOKUP($A1671,referencia!$B$2:$Z$640,21,0)</f>
        <v>0</v>
      </c>
      <c r="J1671" s="9" t="str">
        <f>VLOOKUP($A1671,referencia!$B$2:$Z$640,22,0)</f>
        <v>Ministerio de Seguridad</v>
      </c>
      <c r="K1671" s="9">
        <f>VLOOKUP($A1671,referencia!$B$2:$Z$640,23,0)</f>
        <v>0</v>
      </c>
    </row>
    <row r="1672" spans="1:11" ht="15.75" customHeight="1">
      <c r="A1672" t="s">
        <v>1366</v>
      </c>
      <c r="B1672" s="9">
        <f>VLOOKUP($A1672,referencia!$B$2:$Z$640,6,0)</f>
        <v>17</v>
      </c>
      <c r="C1672" s="9" t="str">
        <f>VLOOKUP($A1672,referencia!$B$2:$Z$640,7,0)</f>
        <v>Salta</v>
      </c>
      <c r="D1672" s="9" t="str">
        <f>VLOOKUP($A1672,referencia!$B$2:$Z$640,17,0)</f>
        <v>no</v>
      </c>
      <c r="E1672" s="9" t="str">
        <f>VLOOKUP($A1672,referencia!$B$2:$Z$640,8,0)</f>
        <v>Gustavo Sáenz</v>
      </c>
      <c r="F1672" s="9" t="str">
        <f>VLOOKUP($A1672,referencia!$B$2:$Z$640,11,0)</f>
        <v>Sáenz Gobernador</v>
      </c>
      <c r="G1672" s="9" t="str">
        <f>VLOOKUP($A1672,referencia!$B$2:$Z$640,10,0)</f>
        <v>Matías Canepa</v>
      </c>
      <c r="H1672" s="9" t="str">
        <f>VLOOKUP($A1672,referencia!$B$2:$Z$640,20,0)</f>
        <v>M</v>
      </c>
      <c r="I1672" s="9">
        <f>VLOOKUP($A1672,referencia!$B$2:$Z$640,21,0)</f>
        <v>0</v>
      </c>
      <c r="J1672" s="9" t="str">
        <f>VLOOKUP($A1672,referencia!$B$2:$Z$640,22,0)</f>
        <v>Ministerio de Educación, Cultura, Ciencia y Tecnología</v>
      </c>
      <c r="K1672" s="9">
        <f>VLOOKUP($A1672,referencia!$B$2:$Z$640,23,0)</f>
        <v>0</v>
      </c>
    </row>
    <row r="1673" spans="1:11" ht="15.75" customHeight="1">
      <c r="A1673" t="s">
        <v>1367</v>
      </c>
      <c r="B1673" s="9">
        <f>VLOOKUP($A1673,referencia!$B$2:$Z$640,6,0)</f>
        <v>17</v>
      </c>
      <c r="C1673" s="9" t="str">
        <f>VLOOKUP($A1673,referencia!$B$2:$Z$640,7,0)</f>
        <v>Salta</v>
      </c>
      <c r="D1673" s="9" t="str">
        <f>VLOOKUP($A1673,referencia!$B$2:$Z$640,17,0)</f>
        <v>no</v>
      </c>
      <c r="E1673" s="9" t="str">
        <f>VLOOKUP($A1673,referencia!$B$2:$Z$640,8,0)</f>
        <v>Gustavo Sáenz</v>
      </c>
      <c r="F1673" s="9" t="str">
        <f>VLOOKUP($A1673,referencia!$B$2:$Z$640,11,0)</f>
        <v>Sáenz Gobernador</v>
      </c>
      <c r="G1673" s="9" t="str">
        <f>VLOOKUP($A1673,referencia!$B$2:$Z$640,10,0)</f>
        <v>Juan José Esteban Quinteros</v>
      </c>
      <c r="H1673" s="9" t="str">
        <f>VLOOKUP($A1673,referencia!$B$2:$Z$640,20,0)</f>
        <v>M</v>
      </c>
      <c r="I1673" s="9">
        <f>VLOOKUP($A1673,referencia!$B$2:$Z$640,21,0)</f>
        <v>0</v>
      </c>
      <c r="J1673" s="9" t="str">
        <f>VLOOKUP($A1673,referencia!$B$2:$Z$640,22,0)</f>
        <v>Ministerio de Salud Pública</v>
      </c>
      <c r="K1673" s="9">
        <f>VLOOKUP($A1673,referencia!$B$2:$Z$640,23,0)</f>
        <v>0</v>
      </c>
    </row>
    <row r="1674" spans="1:11" ht="15.75" customHeight="1">
      <c r="A1674" t="s">
        <v>1368</v>
      </c>
      <c r="B1674" s="9">
        <f>VLOOKUP($A1674,referencia!$B$2:$Z$640,6,0)</f>
        <v>17</v>
      </c>
      <c r="C1674" s="9" t="str">
        <f>VLOOKUP($A1674,referencia!$B$2:$Z$640,7,0)</f>
        <v>Salta</v>
      </c>
      <c r="D1674" s="9" t="str">
        <f>VLOOKUP($A1674,referencia!$B$2:$Z$640,17,0)</f>
        <v>no</v>
      </c>
      <c r="E1674" s="9" t="str">
        <f>VLOOKUP($A1674,referencia!$B$2:$Z$640,8,0)</f>
        <v>Gustavo Sáenz</v>
      </c>
      <c r="F1674" s="9" t="str">
        <f>VLOOKUP($A1674,referencia!$B$2:$Z$640,11,0)</f>
        <v>Sáenz Gobernador</v>
      </c>
      <c r="G1674" s="9" t="str">
        <f>VLOOKUP($A1674,referencia!$B$2:$Z$640,10,0)</f>
        <v>Josefina Medrano</v>
      </c>
      <c r="H1674" s="9" t="str">
        <f>VLOOKUP($A1674,referencia!$B$2:$Z$640,20,0)</f>
        <v>F</v>
      </c>
      <c r="I1674" s="9">
        <f>VLOOKUP($A1674,referencia!$B$2:$Z$640,21,0)</f>
        <v>1</v>
      </c>
      <c r="J1674" s="9" t="str">
        <f>VLOOKUP($A1674,referencia!$B$2:$Z$640,22,0)</f>
        <v>Ministerio de Salud Pública</v>
      </c>
      <c r="K1674" s="9">
        <f>VLOOKUP($A1674,referencia!$B$2:$Z$640,23,0)</f>
        <v>1</v>
      </c>
    </row>
    <row r="1675" spans="1:11" ht="15.75" customHeight="1">
      <c r="A1675" t="s">
        <v>1369</v>
      </c>
      <c r="B1675" s="9">
        <f>VLOOKUP($A1675,referencia!$B$2:$Z$640,6,0)</f>
        <v>17</v>
      </c>
      <c r="C1675" s="9" t="str">
        <f>VLOOKUP($A1675,referencia!$B$2:$Z$640,7,0)</f>
        <v>Salta</v>
      </c>
      <c r="D1675" s="9" t="str">
        <f>VLOOKUP($A1675,referencia!$B$2:$Z$640,17,0)</f>
        <v>no</v>
      </c>
      <c r="E1675" s="9" t="str">
        <f>VLOOKUP($A1675,referencia!$B$2:$Z$640,8,0)</f>
        <v>Gustavo Sáenz</v>
      </c>
      <c r="F1675" s="9" t="str">
        <f>VLOOKUP($A1675,referencia!$B$2:$Z$640,11,0)</f>
        <v>Sáenz Gobernador</v>
      </c>
      <c r="G1675" s="9" t="str">
        <f>VLOOKUP($A1675,referencia!$B$2:$Z$640,10,0)</f>
        <v>Martín de los Ríos</v>
      </c>
      <c r="H1675" s="9" t="str">
        <f>VLOOKUP($A1675,referencia!$B$2:$Z$640,20,0)</f>
        <v>M</v>
      </c>
      <c r="I1675" s="9">
        <f>VLOOKUP($A1675,referencia!$B$2:$Z$640,21,0)</f>
        <v>0</v>
      </c>
      <c r="J1675" s="9" t="str">
        <f>VLOOKUP($A1675,referencia!$B$2:$Z$640,22,0)</f>
        <v>Ministerio de Producción y Desarrollo Sustentable</v>
      </c>
      <c r="K1675" s="9">
        <f>VLOOKUP($A1675,referencia!$B$2:$Z$640,23,0)</f>
        <v>0</v>
      </c>
    </row>
    <row r="1676" spans="1:11" ht="15.75" customHeight="1">
      <c r="A1676" t="s">
        <v>1370</v>
      </c>
      <c r="B1676" s="9">
        <f>VLOOKUP($A1676,referencia!$B$2:$Z$640,6,0)</f>
        <v>17</v>
      </c>
      <c r="C1676" s="9" t="str">
        <f>VLOOKUP($A1676,referencia!$B$2:$Z$640,7,0)</f>
        <v>Salta</v>
      </c>
      <c r="D1676" s="9" t="str">
        <f>VLOOKUP($A1676,referencia!$B$2:$Z$640,17,0)</f>
        <v>no</v>
      </c>
      <c r="E1676" s="9" t="str">
        <f>VLOOKUP($A1676,referencia!$B$2:$Z$640,8,0)</f>
        <v>Juan Manuel Urtubey</v>
      </c>
      <c r="F1676" s="9" t="str">
        <f>VLOOKUP($A1676,referencia!$B$2:$Z$640,11,0)</f>
        <v>Frente Justicialista</v>
      </c>
      <c r="G1676" s="9" t="str">
        <f>VLOOKUP($A1676,referencia!$B$2:$Z$640,10,0)</f>
        <v>Roberto Dib Ashur</v>
      </c>
      <c r="H1676" s="9" t="str">
        <f>VLOOKUP($A1676,referencia!$B$2:$Z$640,20,0)</f>
        <v>M</v>
      </c>
      <c r="I1676" s="9">
        <f>VLOOKUP($A1676,referencia!$B$2:$Z$640,21,0)</f>
        <v>0</v>
      </c>
      <c r="J1676" s="9" t="str">
        <f>VLOOKUP($A1676,referencia!$B$2:$Z$640,22,0)</f>
        <v>Ministerio de Educación, Ciencia y Tecnología</v>
      </c>
      <c r="K1676" s="9">
        <f>VLOOKUP($A1676,referencia!$B$2:$Z$640,23,0)</f>
        <v>1</v>
      </c>
    </row>
    <row r="1677" spans="1:11" ht="15.75" customHeight="1">
      <c r="A1677" t="s">
        <v>1371</v>
      </c>
      <c r="B1677" s="9">
        <f>VLOOKUP($A1677,referencia!$B$2:$Z$640,6,0)</f>
        <v>17</v>
      </c>
      <c r="C1677" s="9" t="str">
        <f>VLOOKUP($A1677,referencia!$B$2:$Z$640,7,0)</f>
        <v>Salta</v>
      </c>
      <c r="D1677" s="9" t="str">
        <f>VLOOKUP($A1677,referencia!$B$2:$Z$640,17,0)</f>
        <v>no</v>
      </c>
      <c r="E1677" s="9" t="str">
        <f>VLOOKUP($A1677,referencia!$B$2:$Z$640,8,0)</f>
        <v>Gustavo Sáenz</v>
      </c>
      <c r="F1677" s="9" t="str">
        <f>VLOOKUP($A1677,referencia!$B$2:$Z$640,11,0)</f>
        <v>Sáenz Gobernador</v>
      </c>
      <c r="G1677" s="9" t="str">
        <f>VLOOKUP($A1677,referencia!$B$2:$Z$640,10,0)</f>
        <v>Sergio Camacho</v>
      </c>
      <c r="H1677" s="9" t="str">
        <f>VLOOKUP($A1677,referencia!$B$2:$Z$640,20,0)</f>
        <v>M</v>
      </c>
      <c r="I1677" s="9">
        <f>VLOOKUP($A1677,referencia!$B$2:$Z$640,21,0)</f>
        <v>0</v>
      </c>
      <c r="J1677" s="9" t="str">
        <f>VLOOKUP($A1677,referencia!$B$2:$Z$640,22,0)</f>
        <v>Ministerio de Infraestructura</v>
      </c>
      <c r="K1677" s="9">
        <f>VLOOKUP($A1677,referencia!$B$2:$Z$640,23,0)</f>
        <v>0</v>
      </c>
    </row>
    <row r="1678" spans="1:11" ht="15.75" customHeight="1">
      <c r="A1678" t="s">
        <v>1372</v>
      </c>
      <c r="B1678" s="9">
        <f>VLOOKUP($A1678,referencia!$B$2:$Z$640,6,0)</f>
        <v>17</v>
      </c>
      <c r="C1678" s="9" t="str">
        <f>VLOOKUP($A1678,referencia!$B$2:$Z$640,7,0)</f>
        <v>Salta</v>
      </c>
      <c r="D1678" s="9" t="str">
        <f>VLOOKUP($A1678,referencia!$B$2:$Z$640,17,0)</f>
        <v>no</v>
      </c>
      <c r="E1678" s="9" t="str">
        <f>VLOOKUP($A1678,referencia!$B$2:$Z$640,8,0)</f>
        <v>Gustavo Sáenz</v>
      </c>
      <c r="F1678" s="9" t="str">
        <f>VLOOKUP($A1678,referencia!$B$2:$Z$640,11,0)</f>
        <v>Sáenz Gobernador</v>
      </c>
      <c r="G1678" s="9" t="str">
        <f>VLOOKUP($A1678,referencia!$B$2:$Z$640,10,0)</f>
        <v>Verónica Figueroa</v>
      </c>
      <c r="H1678" s="9" t="str">
        <f>VLOOKUP($A1678,referencia!$B$2:$Z$640,20,0)</f>
        <v>F</v>
      </c>
      <c r="I1678" s="9">
        <f>VLOOKUP($A1678,referencia!$B$2:$Z$640,21,0)</f>
        <v>1</v>
      </c>
      <c r="J1678" s="9" t="str">
        <f>VLOOKUP($A1678,referencia!$B$2:$Z$640,22,0)</f>
        <v>Ministerio de Desarrollo Social</v>
      </c>
      <c r="K1678" s="9">
        <f>VLOOKUP($A1678,referencia!$B$2:$Z$640,23,0)</f>
        <v>0</v>
      </c>
    </row>
    <row r="1679" spans="1:11" ht="15.75" customHeight="1">
      <c r="A1679" t="s">
        <v>1373</v>
      </c>
      <c r="B1679" s="9">
        <f>VLOOKUP($A1679,referencia!$B$2:$Z$640,6,0)</f>
        <v>17</v>
      </c>
      <c r="C1679" s="9" t="str">
        <f>VLOOKUP($A1679,referencia!$B$2:$Z$640,7,0)</f>
        <v>Salta</v>
      </c>
      <c r="D1679" s="9" t="str">
        <f>VLOOKUP($A1679,referencia!$B$2:$Z$640,17,0)</f>
        <v>no</v>
      </c>
      <c r="E1679" s="9" t="str">
        <f>VLOOKUP($A1679,referencia!$B$2:$Z$640,8,0)</f>
        <v>Gustavo Sáenz</v>
      </c>
      <c r="F1679" s="9" t="str">
        <f>VLOOKUP($A1679,referencia!$B$2:$Z$640,11,0)</f>
        <v>Sáenz Gobernador</v>
      </c>
      <c r="G1679" s="9" t="str">
        <f>VLOOKUP($A1679,referencia!$B$2:$Z$640,10,0)</f>
        <v>Mario Peña</v>
      </c>
      <c r="H1679" s="9" t="str">
        <f>VLOOKUP($A1679,referencia!$B$2:$Z$640,20,0)</f>
        <v>M</v>
      </c>
      <c r="I1679" s="9">
        <f>VLOOKUP($A1679,referencia!$B$2:$Z$640,21,0)</f>
        <v>0</v>
      </c>
      <c r="J1679" s="9" t="str">
        <f>VLOOKUP($A1679,referencia!$B$2:$Z$640,22,0)</f>
        <v>Ministerio de Turismo y Deportes</v>
      </c>
      <c r="K1679" s="9">
        <f>VLOOKUP($A1679,referencia!$B$2:$Z$640,23,0)</f>
        <v>0</v>
      </c>
    </row>
    <row r="1680" spans="1:11" ht="15.75" customHeight="1">
      <c r="A1680" t="s">
        <v>1374</v>
      </c>
      <c r="B1680" s="9">
        <f>VLOOKUP($A1680,referencia!$B$2:$Z$640,6,0)</f>
        <v>17</v>
      </c>
      <c r="C1680" s="9" t="str">
        <f>VLOOKUP($A1680,referencia!$B$2:$Z$640,7,0)</f>
        <v>Salta</v>
      </c>
      <c r="D1680" s="9" t="str">
        <f>VLOOKUP($A1680,referencia!$B$2:$Z$640,17,0)</f>
        <v>no</v>
      </c>
      <c r="E1680" s="9" t="str">
        <f>VLOOKUP($A1680,referencia!$B$2:$Z$640,8,0)</f>
        <v>Gustavo Sáenz</v>
      </c>
      <c r="F1680" s="9" t="str">
        <f>VLOOKUP($A1680,referencia!$B$2:$Z$640,11,0)</f>
        <v>Sáenz Gobernador</v>
      </c>
      <c r="G1680" s="9" t="str">
        <f>VLOOKUP($A1680,referencia!$B$2:$Z$640,10,0)</f>
        <v>Matías Posadas</v>
      </c>
      <c r="H1680" s="9" t="str">
        <f>VLOOKUP($A1680,referencia!$B$2:$Z$640,20,0)</f>
        <v>M</v>
      </c>
      <c r="I1680" s="9">
        <f>VLOOKUP($A1680,referencia!$B$2:$Z$640,21,0)</f>
        <v>0</v>
      </c>
      <c r="J1680" s="9" t="str">
        <f>VLOOKUP($A1680,referencia!$B$2:$Z$640,22,0)</f>
        <v>Secretaria General de la Gobernación</v>
      </c>
      <c r="K1680" s="9">
        <f>VLOOKUP($A1680,referencia!$B$2:$Z$640,23,0)</f>
        <v>0</v>
      </c>
    </row>
    <row r="1681" spans="1:11" ht="15.75" customHeight="1">
      <c r="A1681" t="s">
        <v>2293</v>
      </c>
      <c r="B1681" s="9">
        <f>VLOOKUP($A1681,referencia!$A$2:$Z$640,7,0)</f>
        <v>17</v>
      </c>
      <c r="C1681" s="9" t="str">
        <f>VLOOKUP($A1681,referencia!$A$2:$Z$640,8,0)</f>
        <v>Salta</v>
      </c>
      <c r="D1681" s="9" t="str">
        <f>VLOOKUP($A1681,referencia!$A$2:$Z$640,19,0)</f>
        <v>no</v>
      </c>
      <c r="E1681" s="9" t="str">
        <f>VLOOKUP($A1681,referencia!$A$2:$Z$640,9,0)</f>
        <v>Juan Manuel Urtubey</v>
      </c>
      <c r="F1681" s="9" t="str">
        <f>VLOOKUP($A1681,referencia!$A$2:$Z$640,12,0)</f>
        <v>Frente Justicialista</v>
      </c>
      <c r="G1681" s="9" t="str">
        <f>VLOOKUP($A1681,referencia!$A$2:$Z$640,11,0)</f>
        <v>Carlos Parodi</v>
      </c>
      <c r="H1681" s="9" t="str">
        <f>VLOOKUP($A1681,referencia!$A$2:$Z$640,21,0)</f>
        <v>M</v>
      </c>
      <c r="I1681" s="9">
        <f>VLOOKUP($A1681,referencia!$A$2:$Z$640,22,0)</f>
        <v>0</v>
      </c>
      <c r="J1681" s="9" t="str">
        <f>VLOOKUP($A1681,referencia!$A$2:$Z$640,23,0)</f>
        <v>Jefatura de Gabinete de Ministerios</v>
      </c>
      <c r="K1681" s="9">
        <f>VLOOKUP($A1681,referencia!$A$2:$Z$640,24,0)</f>
        <v>1</v>
      </c>
    </row>
    <row r="1682" spans="1:11" ht="15.75" customHeight="1">
      <c r="A1682" t="s">
        <v>2294</v>
      </c>
      <c r="B1682" s="9">
        <f>VLOOKUP($A1682,referencia!$A$2:$Z$640,7,0)</f>
        <v>17</v>
      </c>
      <c r="C1682" s="9" t="str">
        <f>VLOOKUP($A1682,referencia!$A$2:$Z$640,8,0)</f>
        <v>Salta</v>
      </c>
      <c r="D1682" s="9" t="str">
        <f>VLOOKUP($A1682,referencia!$A$2:$Z$640,19,0)</f>
        <v>no</v>
      </c>
      <c r="E1682" s="9" t="str">
        <f>VLOOKUP($A1682,referencia!$A$2:$Z$640,9,0)</f>
        <v>Juan Manuel Urtubey</v>
      </c>
      <c r="F1682" s="9" t="str">
        <f>VLOOKUP($A1682,referencia!$A$2:$Z$640,12,0)</f>
        <v>Frente Justicialista</v>
      </c>
      <c r="G1682" s="9" t="str">
        <f>VLOOKUP($A1682,referencia!$A$2:$Z$640,11,0)</f>
        <v>Juan Pablo Rodríguez</v>
      </c>
      <c r="H1682" s="9" t="str">
        <f>VLOOKUP($A1682,referencia!$A$2:$Z$640,21,0)</f>
        <v>M</v>
      </c>
      <c r="I1682" s="9">
        <f>VLOOKUP($A1682,referencia!$A$2:$Z$640,22,0)</f>
        <v>0</v>
      </c>
      <c r="J1682" s="9" t="str">
        <f>VLOOKUP($A1682,referencia!$A$2:$Z$640,23,0)</f>
        <v>Ministerio de Gobierno</v>
      </c>
      <c r="K1682" s="9">
        <f>VLOOKUP($A1682,referencia!$A$2:$Z$640,24,0)</f>
        <v>1</v>
      </c>
    </row>
    <row r="1683" spans="1:11" ht="15.75" customHeight="1">
      <c r="A1683" t="s">
        <v>2295</v>
      </c>
      <c r="B1683" s="9">
        <f>VLOOKUP($A1683,referencia!$A$2:$Z$640,7,0)</f>
        <v>17</v>
      </c>
      <c r="C1683" s="9" t="str">
        <f>VLOOKUP($A1683,referencia!$A$2:$Z$640,8,0)</f>
        <v>Salta</v>
      </c>
      <c r="D1683" s="9" t="str">
        <f>VLOOKUP($A1683,referencia!$A$2:$Z$640,19,0)</f>
        <v>no</v>
      </c>
      <c r="E1683" s="9" t="str">
        <f>VLOOKUP($A1683,referencia!$A$2:$Z$640,9,0)</f>
        <v>Juan Manuel Urtubey</v>
      </c>
      <c r="F1683" s="9" t="str">
        <f>VLOOKUP($A1683,referencia!$A$2:$Z$640,12,0)</f>
        <v>Frente Justicialista</v>
      </c>
      <c r="G1683" s="9" t="str">
        <f>VLOOKUP($A1683,referencia!$A$2:$Z$640,11,0)</f>
        <v>Pamela Calletti</v>
      </c>
      <c r="H1683" s="9" t="str">
        <f>VLOOKUP($A1683,referencia!$A$2:$Z$640,21,0)</f>
        <v>F</v>
      </c>
      <c r="I1683" s="9">
        <f>VLOOKUP($A1683,referencia!$A$2:$Z$640,22,0)</f>
        <v>1</v>
      </c>
      <c r="J1683" s="9" t="str">
        <f>VLOOKUP($A1683,referencia!$A$2:$Z$640,23,0)</f>
        <v>Ministerio de Derechos Humanos y Justicia</v>
      </c>
      <c r="K1683" s="9">
        <f>VLOOKUP($A1683,referencia!$A$2:$Z$640,24,0)</f>
        <v>1</v>
      </c>
    </row>
    <row r="1684" spans="1:11" ht="15.75" customHeight="1">
      <c r="A1684" t="s">
        <v>1358</v>
      </c>
      <c r="B1684" s="9">
        <f>VLOOKUP($A1684,referencia!$A$2:$Z$640,7,0)</f>
        <v>17</v>
      </c>
      <c r="C1684" s="9" t="str">
        <f>VLOOKUP($A1684,referencia!$A$2:$Z$640,8,0)</f>
        <v>Salta</v>
      </c>
      <c r="D1684" s="9" t="str">
        <f>VLOOKUP($A1684,referencia!$A$2:$Z$640,19,0)</f>
        <v>no</v>
      </c>
      <c r="E1684" s="9" t="str">
        <f>VLOOKUP($A1684,referencia!$A$2:$Z$640,9,0)</f>
        <v>Juan Manuel Urtubey</v>
      </c>
      <c r="F1684" s="9" t="str">
        <f>VLOOKUP($A1684,referencia!$A$2:$Z$640,12,0)</f>
        <v>Frente Justicialista</v>
      </c>
      <c r="G1684" s="9" t="str">
        <f>VLOOKUP($A1684,referencia!$A$2:$Z$640,11,0)</f>
        <v>Carlos Abeleira</v>
      </c>
      <c r="H1684" s="9" t="str">
        <f>VLOOKUP($A1684,referencia!$A$2:$Z$640,21,0)</f>
        <v>M</v>
      </c>
      <c r="I1684" s="9">
        <f>VLOOKUP($A1684,referencia!$A$2:$Z$640,22,0)</f>
        <v>0</v>
      </c>
      <c r="J1684" s="9" t="str">
        <f>VLOOKUP($A1684,referencia!$A$2:$Z$640,23,0)</f>
        <v>Ministerio de Primera Infancia</v>
      </c>
      <c r="K1684" s="9">
        <f>VLOOKUP($A1684,referencia!$A$2:$Z$640,24,0)</f>
        <v>1</v>
      </c>
    </row>
    <row r="1685" spans="1:11" ht="15.75" customHeight="1">
      <c r="A1685" t="s">
        <v>2296</v>
      </c>
      <c r="B1685" s="9">
        <f>VLOOKUP($A1685,referencia!$A$2:$Z$640,7,0)</f>
        <v>17</v>
      </c>
      <c r="C1685" s="9" t="str">
        <f>VLOOKUP($A1685,referencia!$A$2:$Z$640,8,0)</f>
        <v>Salta</v>
      </c>
      <c r="D1685" s="9" t="str">
        <f>VLOOKUP($A1685,referencia!$A$2:$Z$640,19,0)</f>
        <v>no</v>
      </c>
      <c r="E1685" s="9" t="str">
        <f>VLOOKUP($A1685,referencia!$A$2:$Z$640,9,0)</f>
        <v>Juan Manuel Urtubey</v>
      </c>
      <c r="F1685" s="9" t="str">
        <f>VLOOKUP($A1685,referencia!$A$2:$Z$640,12,0)</f>
        <v>Frente Justicialista</v>
      </c>
      <c r="G1685" s="9" t="str">
        <f>VLOOKUP($A1685,referencia!$A$2:$Z$640,11,0)</f>
        <v>Luis Gómez Almarás</v>
      </c>
      <c r="H1685" s="9" t="str">
        <f>VLOOKUP($A1685,referencia!$A$2:$Z$640,21,0)</f>
        <v>M</v>
      </c>
      <c r="I1685" s="9">
        <f>VLOOKUP($A1685,referencia!$A$2:$Z$640,22,0)</f>
        <v>0</v>
      </c>
      <c r="J1685" s="9" t="str">
        <f>VLOOKUP($A1685,referencia!$A$2:$Z$640,23,0)</f>
        <v>Ministerio de Asuntos Indígenas y Desarrollo Comunitario</v>
      </c>
      <c r="K1685" s="9">
        <f>VLOOKUP($A1685,referencia!$A$2:$Z$640,24,0)</f>
        <v>1</v>
      </c>
    </row>
    <row r="1686" spans="1:11" ht="15.75" customHeight="1">
      <c r="A1686" t="s">
        <v>1370</v>
      </c>
      <c r="B1686" s="9">
        <f>VLOOKUP($A1686,referencia!$A$2:$Z$640,7,0)</f>
        <v>17</v>
      </c>
      <c r="C1686" s="9" t="str">
        <f>VLOOKUP($A1686,referencia!$A$2:$Z$640,8,0)</f>
        <v>Salta</v>
      </c>
      <c r="D1686" s="9" t="str">
        <f>VLOOKUP($A1686,referencia!$A$2:$Z$640,19,0)</f>
        <v>no</v>
      </c>
      <c r="E1686" s="9" t="str">
        <f>VLOOKUP($A1686,referencia!$A$2:$Z$640,9,0)</f>
        <v>Juan Manuel Urtubey</v>
      </c>
      <c r="F1686" s="9" t="str">
        <f>VLOOKUP($A1686,referencia!$A$2:$Z$640,12,0)</f>
        <v>Frente Justicialista</v>
      </c>
      <c r="G1686" s="9" t="str">
        <f>VLOOKUP($A1686,referencia!$A$2:$Z$640,11,0)</f>
        <v>Roberto Dib Ashur</v>
      </c>
      <c r="H1686" s="9" t="str">
        <f>VLOOKUP($A1686,referencia!$A$2:$Z$640,21,0)</f>
        <v>M</v>
      </c>
      <c r="I1686" s="9">
        <f>VLOOKUP($A1686,referencia!$A$2:$Z$640,22,0)</f>
        <v>0</v>
      </c>
      <c r="J1686" s="9" t="str">
        <f>VLOOKUP($A1686,referencia!$A$2:$Z$640,23,0)</f>
        <v>Ministerio de Educación, Ciencia y Tecnología</v>
      </c>
      <c r="K1686" s="9">
        <f>VLOOKUP($A1686,referencia!$A$2:$Z$640,24,0)</f>
        <v>1</v>
      </c>
    </row>
    <row r="1687" spans="1:11" ht="15.75" customHeight="1">
      <c r="A1687" t="s">
        <v>1345</v>
      </c>
      <c r="B1687" s="9">
        <f>VLOOKUP($A1687,referencia!$A$2:$Z$640,7,0)</f>
        <v>17</v>
      </c>
      <c r="C1687" s="9" t="str">
        <f>VLOOKUP($A1687,referencia!$A$2:$Z$640,8,0)</f>
        <v>Salta</v>
      </c>
      <c r="D1687" s="9" t="str">
        <f>VLOOKUP($A1687,referencia!$A$2:$Z$640,19,0)</f>
        <v>no</v>
      </c>
      <c r="E1687" s="9" t="str">
        <f>VLOOKUP($A1687,referencia!$A$2:$Z$640,9,0)</f>
        <v>Juan Manuel Urtubey</v>
      </c>
      <c r="F1687" s="9" t="str">
        <f>VLOOKUP($A1687,referencia!$A$2:$Z$640,12,0)</f>
        <v>Frente Justicialista</v>
      </c>
      <c r="G1687" s="9" t="str">
        <f>VLOOKUP($A1687,referencia!$A$2:$Z$640,11,0)</f>
        <v>Analía Berruezo</v>
      </c>
      <c r="H1687" s="9" t="str">
        <f>VLOOKUP($A1687,referencia!$A$2:$Z$640,21,0)</f>
        <v>F</v>
      </c>
      <c r="I1687" s="9">
        <f>VLOOKUP($A1687,referencia!$A$2:$Z$640,22,0)</f>
        <v>1</v>
      </c>
      <c r="J1687" s="9" t="str">
        <f>VLOOKUP($A1687,referencia!$A$2:$Z$640,23,0)</f>
        <v>Ministerio de Educación, Ciencia y Tecnología</v>
      </c>
      <c r="K1687" s="9">
        <f>VLOOKUP($A1687,referencia!$A$2:$Z$640,24,0)</f>
        <v>0</v>
      </c>
    </row>
    <row r="1688" spans="1:11" ht="15.75" customHeight="1">
      <c r="A1688" t="s">
        <v>2298</v>
      </c>
      <c r="B1688" s="9">
        <f>VLOOKUP($A1688,referencia!$A$2:$Z$640,7,0)</f>
        <v>17</v>
      </c>
      <c r="C1688" s="9" t="str">
        <f>VLOOKUP($A1688,referencia!$A$2:$Z$640,8,0)</f>
        <v>Salta</v>
      </c>
      <c r="D1688" s="9" t="str">
        <f>VLOOKUP($A1688,referencia!$A$2:$Z$640,19,0)</f>
        <v>no</v>
      </c>
      <c r="E1688" s="9" t="str">
        <f>VLOOKUP($A1688,referencia!$A$2:$Z$640,9,0)</f>
        <v>Juan Manuel Urtubey</v>
      </c>
      <c r="F1688" s="9" t="str">
        <f>VLOOKUP($A1688,referencia!$A$2:$Z$640,12,0)</f>
        <v>Frente Justicialista</v>
      </c>
      <c r="G1688" s="9" t="str">
        <f>VLOOKUP($A1688,referencia!$A$2:$Z$640,11,0)</f>
        <v>Mariano Ovejero</v>
      </c>
      <c r="H1688" s="9" t="str">
        <f>VLOOKUP($A1688,referencia!$A$2:$Z$640,21,0)</f>
        <v>M</v>
      </c>
      <c r="I1688" s="9">
        <f>VLOOKUP($A1688,referencia!$A$2:$Z$640,22,0)</f>
        <v>0</v>
      </c>
      <c r="J1688" s="9" t="str">
        <f>VLOOKUP($A1688,referencia!$A$2:$Z$640,23,0)</f>
        <v>Ministerio de Cultura y Turismo</v>
      </c>
      <c r="K1688" s="9">
        <f>VLOOKUP($A1688,referencia!$A$2:$Z$640,24,0)</f>
        <v>1</v>
      </c>
    </row>
    <row r="1689" spans="1:11" ht="15.75" customHeight="1">
      <c r="A1689" t="s">
        <v>1997</v>
      </c>
      <c r="B1689" s="9">
        <f>VLOOKUP($A1689,referencia!$A$2:$Z$640,7,0)</f>
        <v>17</v>
      </c>
      <c r="C1689" s="9" t="str">
        <f>VLOOKUP($A1689,referencia!$A$2:$Z$640,8,0)</f>
        <v>Salta</v>
      </c>
      <c r="D1689" s="9" t="str">
        <f>VLOOKUP($A1689,referencia!$A$2:$Z$640,19,0)</f>
        <v>no</v>
      </c>
      <c r="E1689" s="9" t="str">
        <f>VLOOKUP($A1689,referencia!$A$2:$Z$640,9,0)</f>
        <v>Juan Manuel Urtubey</v>
      </c>
      <c r="F1689" s="9" t="str">
        <f>VLOOKUP($A1689,referencia!$A$2:$Z$640,12,0)</f>
        <v>Frente Justicialista</v>
      </c>
      <c r="G1689" s="9" t="str">
        <f>VLOOKUP($A1689,referencia!$A$2:$Z$640,11,0)</f>
        <v>Oscar Villa Nougués</v>
      </c>
      <c r="H1689" s="9" t="str">
        <f>VLOOKUP($A1689,referencia!$A$2:$Z$640,21,0)</f>
        <v>M</v>
      </c>
      <c r="I1689" s="9">
        <f>VLOOKUP($A1689,referencia!$A$2:$Z$640,22,0)</f>
        <v>0</v>
      </c>
      <c r="J1689" s="9" t="str">
        <f>VLOOKUP($A1689,referencia!$A$2:$Z$640,23,0)</f>
        <v>Ministerio de Salud Pública</v>
      </c>
      <c r="K1689" s="9">
        <f>VLOOKUP($A1689,referencia!$A$2:$Z$640,24,0)</f>
        <v>1</v>
      </c>
    </row>
    <row r="1690" spans="1:11" ht="15.75" customHeight="1">
      <c r="A1690" t="s">
        <v>1348</v>
      </c>
      <c r="B1690" s="9">
        <f>VLOOKUP($A1690,referencia!$A$2:$Z$640,7,0)</f>
        <v>17</v>
      </c>
      <c r="C1690" s="9" t="str">
        <f>VLOOKUP($A1690,referencia!$A$2:$Z$640,8,0)</f>
        <v>Salta</v>
      </c>
      <c r="D1690" s="9" t="str">
        <f>VLOOKUP($A1690,referencia!$A$2:$Z$640,19,0)</f>
        <v>no</v>
      </c>
      <c r="E1690" s="9" t="str">
        <f>VLOOKUP($A1690,referencia!$A$2:$Z$640,9,0)</f>
        <v>Juan Manuel Urtubey</v>
      </c>
      <c r="F1690" s="9" t="str">
        <f>VLOOKUP($A1690,referencia!$A$2:$Z$640,12,0)</f>
        <v>Frente Justicialista</v>
      </c>
      <c r="G1690" s="9" t="str">
        <f>VLOOKUP($A1690,referencia!$A$2:$Z$640,11,0)</f>
        <v>Roque Mascarello</v>
      </c>
      <c r="H1690" s="9" t="str">
        <f>VLOOKUP($A1690,referencia!$A$2:$Z$640,21,0)</f>
        <v>M</v>
      </c>
      <c r="I1690" s="9">
        <f>VLOOKUP($A1690,referencia!$A$2:$Z$640,22,0)</f>
        <v>0</v>
      </c>
      <c r="J1690" s="9" t="str">
        <f>VLOOKUP($A1690,referencia!$A$2:$Z$640,23,0)</f>
        <v>Ministerio de Salud Pública</v>
      </c>
      <c r="K1690" s="9">
        <f>VLOOKUP($A1690,referencia!$A$2:$Z$640,24,0)</f>
        <v>0</v>
      </c>
    </row>
    <row r="1691" spans="1:11" ht="15.75" customHeight="1">
      <c r="A1691" t="s">
        <v>2300</v>
      </c>
      <c r="B1691" s="9">
        <f>VLOOKUP($A1691,referencia!$A$2:$Z$640,7,0)</f>
        <v>17</v>
      </c>
      <c r="C1691" s="9" t="str">
        <f>VLOOKUP($A1691,referencia!$A$2:$Z$640,8,0)</f>
        <v>Salta</v>
      </c>
      <c r="D1691" s="9" t="str">
        <f>VLOOKUP($A1691,referencia!$A$2:$Z$640,19,0)</f>
        <v>no</v>
      </c>
      <c r="E1691" s="9" t="str">
        <f>VLOOKUP($A1691,referencia!$A$2:$Z$640,9,0)</f>
        <v>Juan Manuel Urtubey</v>
      </c>
      <c r="F1691" s="9" t="str">
        <f>VLOOKUP($A1691,referencia!$A$2:$Z$640,12,0)</f>
        <v>Frente Justicialista</v>
      </c>
      <c r="G1691" s="9" t="str">
        <f>VLOOKUP($A1691,referencia!$A$2:$Z$640,11,0)</f>
        <v>Eduardo Costello</v>
      </c>
      <c r="H1691" s="9" t="str">
        <f>VLOOKUP($A1691,referencia!$A$2:$Z$640,21,0)</f>
        <v>M</v>
      </c>
      <c r="I1691" s="9">
        <f>VLOOKUP($A1691,referencia!$A$2:$Z$640,22,0)</f>
        <v>0</v>
      </c>
      <c r="J1691" s="9" t="str">
        <f>VLOOKUP($A1691,referencia!$A$2:$Z$640,23,0)</f>
        <v>Ministerio de Trabajo</v>
      </c>
      <c r="K1691" s="9">
        <f>VLOOKUP($A1691,referencia!$A$2:$Z$640,24,0)</f>
        <v>1</v>
      </c>
    </row>
    <row r="1692" spans="1:11" ht="15.75" customHeight="1">
      <c r="A1692" t="s">
        <v>2301</v>
      </c>
      <c r="B1692" s="9">
        <f>VLOOKUP($A1692,referencia!$A$2:$Z$640,7,0)</f>
        <v>17</v>
      </c>
      <c r="C1692" s="9" t="str">
        <f>VLOOKUP($A1692,referencia!$A$2:$Z$640,8,0)</f>
        <v>Salta</v>
      </c>
      <c r="D1692" s="9" t="str">
        <f>VLOOKUP($A1692,referencia!$A$2:$Z$640,19,0)</f>
        <v>no</v>
      </c>
      <c r="E1692" s="9" t="str">
        <f>VLOOKUP($A1692,referencia!$A$2:$Z$640,9,0)</f>
        <v>Juan Manuel Urtubey</v>
      </c>
      <c r="F1692" s="9" t="str">
        <f>VLOOKUP($A1692,referencia!$A$2:$Z$640,12,0)</f>
        <v>Frente Justicialista</v>
      </c>
      <c r="G1692" s="9" t="str">
        <f>VLOOKUP($A1692,referencia!$A$2:$Z$640,11,0)</f>
        <v>Javier Montero</v>
      </c>
      <c r="H1692" s="9" t="str">
        <f>VLOOKUP($A1692,referencia!$A$2:$Z$640,21,0)</f>
        <v>M</v>
      </c>
      <c r="I1692" s="9">
        <f>VLOOKUP($A1692,referencia!$A$2:$Z$640,22,0)</f>
        <v>0</v>
      </c>
      <c r="J1692" s="9" t="str">
        <f>VLOOKUP($A1692,referencia!$A$2:$Z$640,23,0)</f>
        <v>Ministerio de Ambiente y Producción Sustentable</v>
      </c>
      <c r="K1692" s="9">
        <f>VLOOKUP($A1692,referencia!$A$2:$Z$640,24,0)</f>
        <v>1</v>
      </c>
    </row>
    <row r="1693" spans="1:11" ht="15.75" customHeight="1">
      <c r="A1693" t="s">
        <v>2302</v>
      </c>
      <c r="B1693" s="9">
        <f>VLOOKUP($A1693,referencia!$A$2:$Z$640,7,0)</f>
        <v>17</v>
      </c>
      <c r="C1693" s="9" t="str">
        <f>VLOOKUP($A1693,referencia!$A$2:$Z$640,8,0)</f>
        <v>Salta</v>
      </c>
      <c r="D1693" s="9" t="str">
        <f>VLOOKUP($A1693,referencia!$A$2:$Z$640,19,0)</f>
        <v>no</v>
      </c>
      <c r="E1693" s="9" t="str">
        <f>VLOOKUP($A1693,referencia!$A$2:$Z$640,9,0)</f>
        <v>Juan Manuel Urtubey</v>
      </c>
      <c r="F1693" s="9" t="str">
        <f>VLOOKUP($A1693,referencia!$A$2:$Z$640,12,0)</f>
        <v>Frente Justicialista</v>
      </c>
      <c r="G1693" s="9" t="str">
        <f>VLOOKUP($A1693,referencia!$A$2:$Z$640,11,0)</f>
        <v>Alejandro Cornejo</v>
      </c>
      <c r="H1693" s="9" t="str">
        <f>VLOOKUP($A1693,referencia!$A$2:$Z$640,21,0)</f>
        <v>M</v>
      </c>
      <c r="I1693" s="9">
        <f>VLOOKUP($A1693,referencia!$A$2:$Z$640,22,0)</f>
        <v>0</v>
      </c>
      <c r="J1693" s="9" t="str">
        <f>VLOOKUP($A1693,referencia!$A$2:$Z$640,23,0)</f>
        <v>Ministerio de Seguridad</v>
      </c>
      <c r="K1693" s="9">
        <f>VLOOKUP($A1693,referencia!$A$2:$Z$640,24,0)</f>
        <v>1</v>
      </c>
    </row>
    <row r="1694" spans="1:11" ht="15.75" customHeight="1">
      <c r="A1694" t="s">
        <v>1356</v>
      </c>
      <c r="B1694" s="9">
        <f>VLOOKUP($A1694,referencia!$A$2:$Z$640,7,0)</f>
        <v>17</v>
      </c>
      <c r="C1694" s="9" t="str">
        <f>VLOOKUP($A1694,referencia!$A$2:$Z$640,8,0)</f>
        <v>Salta</v>
      </c>
      <c r="D1694" s="9" t="str">
        <f>VLOOKUP($A1694,referencia!$A$2:$Z$640,19,0)</f>
        <v>no</v>
      </c>
      <c r="E1694" s="9" t="str">
        <f>VLOOKUP($A1694,referencia!$A$2:$Z$640,9,0)</f>
        <v>Juan Manuel Urtubey</v>
      </c>
      <c r="F1694" s="9" t="str">
        <f>VLOOKUP($A1694,referencia!$A$2:$Z$640,12,0)</f>
        <v>Frente Justicialista</v>
      </c>
      <c r="G1694" s="9" t="str">
        <f>VLOOKUP($A1694,referencia!$A$2:$Z$640,11,0)</f>
        <v>Baltasar Saravia</v>
      </c>
      <c r="H1694" s="9" t="str">
        <f>VLOOKUP($A1694,referencia!$A$2:$Z$640,21,0)</f>
        <v>M</v>
      </c>
      <c r="I1694" s="9">
        <f>VLOOKUP($A1694,referencia!$A$2:$Z$640,22,0)</f>
        <v>0</v>
      </c>
      <c r="J1694" s="9" t="str">
        <f>VLOOKUP($A1694,referencia!$A$2:$Z$640,23,0)</f>
        <v>Ministerio de Infraestructura, Tierra y Vivienda</v>
      </c>
      <c r="K1694" s="9">
        <f>VLOOKUP($A1694,referencia!$A$2:$Z$640,24,0)</f>
        <v>1</v>
      </c>
    </row>
    <row r="1695" spans="1:11" ht="15.75" customHeight="1">
      <c r="A1695" t="s">
        <v>2304</v>
      </c>
      <c r="B1695" s="9">
        <f>VLOOKUP($A1695,referencia!$A$2:$Z$640,7,0)</f>
        <v>17</v>
      </c>
      <c r="C1695" s="9" t="str">
        <f>VLOOKUP($A1695,referencia!$A$2:$Z$640,8,0)</f>
        <v>Salta</v>
      </c>
      <c r="D1695" s="9" t="str">
        <f>VLOOKUP($A1695,referencia!$A$2:$Z$640,19,0)</f>
        <v>no</v>
      </c>
      <c r="E1695" s="9" t="str">
        <f>VLOOKUP($A1695,referencia!$A$2:$Z$640,9,0)</f>
        <v>Juan Manuel Urtubey</v>
      </c>
      <c r="F1695" s="9" t="str">
        <f>VLOOKUP($A1695,referencia!$A$2:$Z$640,12,0)</f>
        <v>Frente Justicialista</v>
      </c>
      <c r="G1695" s="9" t="str">
        <f>VLOOKUP($A1695,referencia!$A$2:$Z$640,11,0)</f>
        <v>Sebastián Gomeza</v>
      </c>
      <c r="H1695" s="9" t="str">
        <f>VLOOKUP($A1695,referencia!$A$2:$Z$640,21,0)</f>
        <v>M</v>
      </c>
      <c r="I1695" s="9">
        <f>VLOOKUP($A1695,referencia!$A$2:$Z$640,22,0)</f>
        <v>0</v>
      </c>
      <c r="J1695" s="9" t="str">
        <f>VLOOKUP($A1695,referencia!$A$2:$Z$640,23,0)</f>
        <v>Ministerio de Hacienda y Finanzas</v>
      </c>
      <c r="K1695" s="9">
        <f>VLOOKUP($A1695,referencia!$A$2:$Z$640,24,0)</f>
        <v>1</v>
      </c>
    </row>
    <row r="1696" spans="1:11" ht="15.75" customHeight="1">
      <c r="A1696" t="s">
        <v>2875</v>
      </c>
      <c r="B1696" s="9">
        <f>VLOOKUP($A1696,referencia!$A$2:$Z$640,7,0)</f>
        <v>17</v>
      </c>
      <c r="C1696" s="9" t="str">
        <f>VLOOKUP($A1696,referencia!$A$2:$Z$640,8,0)</f>
        <v>Salta</v>
      </c>
      <c r="D1696" s="9" t="str">
        <f>VLOOKUP($A1696,referencia!$A$2:$Z$640,19,0)</f>
        <v>no</v>
      </c>
      <c r="E1696" s="9" t="str">
        <f>VLOOKUP($A1696,referencia!$A$2:$Z$640,9,0)</f>
        <v>Juan Manuel Urtubey</v>
      </c>
      <c r="F1696" s="9" t="str">
        <f>VLOOKUP($A1696,referencia!$A$2:$Z$640,12,0)</f>
        <v>Frente Justicialista</v>
      </c>
      <c r="G1696" s="9" t="str">
        <f>VLOOKUP($A1696,referencia!$A$2:$Z$640,11,0)</f>
        <v>Ramiro Simón Padrós</v>
      </c>
      <c r="H1696" s="9" t="str">
        <f>VLOOKUP($A1696,referencia!$A$2:$Z$640,21,0)</f>
        <v>M</v>
      </c>
      <c r="I1696" s="9">
        <f>VLOOKUP($A1696,referencia!$A$2:$Z$640,22,0)</f>
        <v>0</v>
      </c>
      <c r="J1696" s="9" t="str">
        <f>VLOOKUP($A1696,referencia!$A$2:$Z$640,23,0)</f>
        <v>Secretario General de la Gobernación</v>
      </c>
      <c r="K1696" s="9">
        <f>VLOOKUP($A1696,referencia!$A$2:$Z$640,24,0)</f>
        <v>0</v>
      </c>
    </row>
    <row r="1697" spans="1:11" ht="15.75" customHeight="1">
      <c r="A1697" t="s">
        <v>1355</v>
      </c>
      <c r="B1697" s="9">
        <f>VLOOKUP($A1697,referencia!$A$2:$Z$640,7,0)</f>
        <v>17</v>
      </c>
      <c r="C1697" s="9" t="str">
        <f>VLOOKUP($A1697,referencia!$A$2:$Z$640,8,0)</f>
        <v>Salta</v>
      </c>
      <c r="D1697" s="9" t="str">
        <f>VLOOKUP($A1697,referencia!$A$2:$Z$640,19,0)</f>
        <v>no</v>
      </c>
      <c r="E1697" s="9" t="str">
        <f>VLOOKUP($A1697,referencia!$A$2:$Z$640,9,0)</f>
        <v>Juan Manuel Urtubey</v>
      </c>
      <c r="F1697" s="9" t="str">
        <f>VLOOKUP($A1697,referencia!$A$2:$Z$640,12,0)</f>
        <v>Frente Justicialista</v>
      </c>
      <c r="G1697" s="9" t="str">
        <f>VLOOKUP($A1697,referencia!$A$2:$Z$640,11,0)</f>
        <v>Fernando Yarade</v>
      </c>
      <c r="H1697" s="9" t="str">
        <f>VLOOKUP($A1697,referencia!$A$2:$Z$640,21,0)</f>
        <v>M</v>
      </c>
      <c r="I1697" s="9">
        <f>VLOOKUP($A1697,referencia!$A$2:$Z$640,22,0)</f>
        <v>0</v>
      </c>
      <c r="J1697" s="9" t="str">
        <f>VLOOKUP($A1697,referencia!$A$2:$Z$640,23,0)</f>
        <v>Jefatura de Gabinete</v>
      </c>
      <c r="K1697" s="9">
        <f>VLOOKUP($A1697,referencia!$A$2:$Z$640,24,0)</f>
        <v>1</v>
      </c>
    </row>
    <row r="1698" spans="1:11" ht="15.75" customHeight="1">
      <c r="A1698" t="s">
        <v>1356</v>
      </c>
      <c r="B1698" s="9">
        <f>VLOOKUP($A1698,referencia!$A$2:$Z$640,7,0)</f>
        <v>17</v>
      </c>
      <c r="C1698" s="9" t="str">
        <f>VLOOKUP($A1698,referencia!$A$2:$Z$640,8,0)</f>
        <v>Salta</v>
      </c>
      <c r="D1698" s="9" t="str">
        <f>VLOOKUP($A1698,referencia!$A$2:$Z$640,19,0)</f>
        <v>no</v>
      </c>
      <c r="E1698" s="9" t="str">
        <f>VLOOKUP($A1698,referencia!$A$2:$Z$640,9,0)</f>
        <v>Juan Manuel Urtubey</v>
      </c>
      <c r="F1698" s="9" t="str">
        <f>VLOOKUP($A1698,referencia!$A$2:$Z$640,12,0)</f>
        <v>Frente Justicialista</v>
      </c>
      <c r="G1698" s="9" t="str">
        <f>VLOOKUP($A1698,referencia!$A$2:$Z$640,11,0)</f>
        <v>Baltasar Saravia</v>
      </c>
      <c r="H1698" s="9" t="str">
        <f>VLOOKUP($A1698,referencia!$A$2:$Z$640,21,0)</f>
        <v>M</v>
      </c>
      <c r="I1698" s="9">
        <f>VLOOKUP($A1698,referencia!$A$2:$Z$640,22,0)</f>
        <v>0</v>
      </c>
      <c r="J1698" s="9" t="str">
        <f>VLOOKUP($A1698,referencia!$A$2:$Z$640,23,0)</f>
        <v>Ministerio de Infraestructura, Tierra y Vivienda</v>
      </c>
      <c r="K1698" s="9">
        <f>VLOOKUP($A1698,referencia!$A$2:$Z$640,24,0)</f>
        <v>1</v>
      </c>
    </row>
    <row r="1699" spans="1:11" ht="15.75" customHeight="1">
      <c r="A1699" t="s">
        <v>1357</v>
      </c>
      <c r="B1699" s="9">
        <f>VLOOKUP($A1699,referencia!$A$2:$Z$640,7,0)</f>
        <v>17</v>
      </c>
      <c r="C1699" s="9" t="str">
        <f>VLOOKUP($A1699,referencia!$A$2:$Z$640,8,0)</f>
        <v>Salta</v>
      </c>
      <c r="D1699" s="9" t="str">
        <f>VLOOKUP($A1699,referencia!$A$2:$Z$640,19,0)</f>
        <v>no</v>
      </c>
      <c r="E1699" s="9" t="str">
        <f>VLOOKUP($A1699,referencia!$A$2:$Z$640,9,0)</f>
        <v>Juan Manuel Urtubey</v>
      </c>
      <c r="F1699" s="9" t="str">
        <f>VLOOKUP($A1699,referencia!$A$2:$Z$640,12,0)</f>
        <v>Frente Justicialista</v>
      </c>
      <c r="G1699" s="9" t="str">
        <f>VLOOKUP($A1699,referencia!$A$2:$Z$640,11,0)</f>
        <v>Marcelo López Arias</v>
      </c>
      <c r="H1699" s="9" t="str">
        <f>VLOOKUP($A1699,referencia!$A$2:$Z$640,21,0)</f>
        <v>M</v>
      </c>
      <c r="I1699" s="9">
        <f>VLOOKUP($A1699,referencia!$A$2:$Z$640,22,0)</f>
        <v>0</v>
      </c>
      <c r="J1699" s="9" t="str">
        <f>VLOOKUP($A1699,referencia!$A$2:$Z$640,23,0)</f>
        <v>Ministerio de Gobierno, Derechos Humanos y Justicia</v>
      </c>
      <c r="K1699" s="9">
        <f>VLOOKUP($A1699,referencia!$A$2:$Z$640,24,0)</f>
        <v>0</v>
      </c>
    </row>
    <row r="1700" spans="1:11" ht="15.75" customHeight="1">
      <c r="A1700" t="s">
        <v>1358</v>
      </c>
      <c r="B1700" s="9">
        <f>VLOOKUP($A1700,referencia!$A$2:$Z$640,7,0)</f>
        <v>17</v>
      </c>
      <c r="C1700" s="9" t="str">
        <f>VLOOKUP($A1700,referencia!$A$2:$Z$640,8,0)</f>
        <v>Salta</v>
      </c>
      <c r="D1700" s="9" t="str">
        <f>VLOOKUP($A1700,referencia!$A$2:$Z$640,19,0)</f>
        <v>no</v>
      </c>
      <c r="E1700" s="9" t="str">
        <f>VLOOKUP($A1700,referencia!$A$2:$Z$640,9,0)</f>
        <v>Juan Manuel Urtubey</v>
      </c>
      <c r="F1700" s="9" t="str">
        <f>VLOOKUP($A1700,referencia!$A$2:$Z$640,12,0)</f>
        <v>Frente Justicialista</v>
      </c>
      <c r="G1700" s="9" t="str">
        <f>VLOOKUP($A1700,referencia!$A$2:$Z$640,11,0)</f>
        <v>Carlos Abeleira</v>
      </c>
      <c r="H1700" s="9" t="str">
        <f>VLOOKUP($A1700,referencia!$A$2:$Z$640,21,0)</f>
        <v>M</v>
      </c>
      <c r="I1700" s="9">
        <f>VLOOKUP($A1700,referencia!$A$2:$Z$640,22,0)</f>
        <v>0</v>
      </c>
      <c r="J1700" s="9" t="str">
        <f>VLOOKUP($A1700,referencia!$A$2:$Z$640,23,0)</f>
        <v>Ministerio de Primera Infancia</v>
      </c>
      <c r="K1700" s="9">
        <f>VLOOKUP($A1700,referencia!$A$2:$Z$640,24,0)</f>
        <v>1</v>
      </c>
    </row>
    <row r="1701" spans="1:11" ht="15.75" customHeight="1">
      <c r="A1701" t="s">
        <v>1359</v>
      </c>
      <c r="B1701" s="9">
        <f>VLOOKUP($A1701,referencia!$A$2:$Z$640,7,0)</f>
        <v>17</v>
      </c>
      <c r="C1701" s="9" t="str">
        <f>VLOOKUP($A1701,referencia!$A$2:$Z$640,8,0)</f>
        <v>Salta</v>
      </c>
      <c r="D1701" s="9" t="str">
        <f>VLOOKUP($A1701,referencia!$A$2:$Z$640,19,0)</f>
        <v>no</v>
      </c>
      <c r="E1701" s="9" t="str">
        <f>VLOOKUP($A1701,referencia!$A$2:$Z$640,9,0)</f>
        <v>Juan Manuel Urtubey</v>
      </c>
      <c r="F1701" s="9" t="str">
        <f>VLOOKUP($A1701,referencia!$A$2:$Z$640,12,0)</f>
        <v>Frente Justicialista</v>
      </c>
      <c r="G1701" s="9" t="str">
        <f>VLOOKUP($A1701,referencia!$A$2:$Z$640,11,0)</f>
        <v>Juan Manuel Lavallén</v>
      </c>
      <c r="H1701" s="9" t="str">
        <f>VLOOKUP($A1701,referencia!$A$2:$Z$640,21,0)</f>
        <v>M</v>
      </c>
      <c r="I1701" s="9">
        <f>VLOOKUP($A1701,referencia!$A$2:$Z$640,22,0)</f>
        <v>0</v>
      </c>
      <c r="J1701" s="9" t="str">
        <f>VLOOKUP($A1701,referencia!$A$2:$Z$640,23,0)</f>
        <v>Ministerio de Cultura, Turismo y Deportes</v>
      </c>
      <c r="K1701" s="9">
        <f>VLOOKUP($A1701,referencia!$A$2:$Z$640,24,0)</f>
        <v>0</v>
      </c>
    </row>
    <row r="1702" spans="1:11" ht="15.75" customHeight="1">
      <c r="A1702" t="s">
        <v>1360</v>
      </c>
      <c r="B1702" s="9">
        <f>VLOOKUP($A1702,referencia!$A$2:$Z$640,7,0)</f>
        <v>17</v>
      </c>
      <c r="C1702" s="9" t="str">
        <f>VLOOKUP($A1702,referencia!$A$2:$Z$640,8,0)</f>
        <v>Salta</v>
      </c>
      <c r="D1702" s="9" t="str">
        <f>VLOOKUP($A1702,referencia!$A$2:$Z$640,19,0)</f>
        <v>no</v>
      </c>
      <c r="E1702" s="9" t="str">
        <f>VLOOKUP($A1702,referencia!$A$2:$Z$640,9,0)</f>
        <v>Juan Manuel Urtubey</v>
      </c>
      <c r="F1702" s="9" t="str">
        <f>VLOOKUP($A1702,referencia!$A$2:$Z$640,12,0)</f>
        <v>Frente Justicialista</v>
      </c>
      <c r="G1702" s="9" t="str">
        <f>VLOOKUP($A1702,referencia!$A$2:$Z$640,11,0)</f>
        <v>Paula Bibini</v>
      </c>
      <c r="H1702" s="9" t="str">
        <f>VLOOKUP($A1702,referencia!$A$2:$Z$640,21,0)</f>
        <v>F</v>
      </c>
      <c r="I1702" s="9">
        <f>VLOOKUP($A1702,referencia!$A$2:$Z$640,22,0)</f>
        <v>1</v>
      </c>
      <c r="J1702" s="9" t="str">
        <f>VLOOKUP($A1702,referencia!$A$2:$Z$640,23,0)</f>
        <v>Ministerio de Ambiente, Trabajo y producción</v>
      </c>
      <c r="K1702" s="9">
        <f>VLOOKUP($A1702,referencia!$A$2:$Z$640,24,0)</f>
        <v>0</v>
      </c>
    </row>
    <row r="1703" spans="1:11" ht="15.75" customHeight="1">
      <c r="A1703" t="s">
        <v>1361</v>
      </c>
      <c r="B1703" s="9">
        <f>VLOOKUP($A1703,referencia!$A$2:$Z$640,7,0)</f>
        <v>17</v>
      </c>
      <c r="C1703" s="9" t="str">
        <f>VLOOKUP($A1703,referencia!$A$2:$Z$640,8,0)</f>
        <v>Salta</v>
      </c>
      <c r="D1703" s="9" t="str">
        <f>VLOOKUP($A1703,referencia!$A$2:$Z$640,19,0)</f>
        <v>no</v>
      </c>
      <c r="E1703" s="9" t="str">
        <f>VLOOKUP($A1703,referencia!$A$2:$Z$640,9,0)</f>
        <v>Juan Manuel Urtubey</v>
      </c>
      <c r="F1703" s="9" t="str">
        <f>VLOOKUP($A1703,referencia!$A$2:$Z$640,12,0)</f>
        <v>Frente Justicialista</v>
      </c>
      <c r="G1703" s="9" t="str">
        <f>VLOOKUP($A1703,referencia!$A$2:$Z$640,11,0)</f>
        <v>Edith Cruz</v>
      </c>
      <c r="H1703" s="9" t="str">
        <f>VLOOKUP($A1703,referencia!$A$2:$Z$640,21,0)</f>
        <v>F</v>
      </c>
      <c r="I1703" s="9">
        <f>VLOOKUP($A1703,referencia!$A$2:$Z$640,22,0)</f>
        <v>1</v>
      </c>
      <c r="J1703" s="9" t="str">
        <f>VLOOKUP($A1703,referencia!$A$2:$Z$640,23,0)</f>
        <v>Ministerio de Asuntos Indígenas y Desarrollo Social</v>
      </c>
      <c r="K1703" s="9">
        <f>VLOOKUP($A1703,referencia!$A$2:$Z$640,24,0)</f>
        <v>0</v>
      </c>
    </row>
    <row r="1704" spans="1:11" ht="15.75" customHeight="1">
      <c r="A1704" t="s">
        <v>1362</v>
      </c>
      <c r="B1704" s="9">
        <f>VLOOKUP($A1704,referencia!$A$2:$Z$640,7,0)</f>
        <v>17</v>
      </c>
      <c r="C1704" s="9" t="str">
        <f>VLOOKUP($A1704,referencia!$A$2:$Z$640,8,0)</f>
        <v>Salta</v>
      </c>
      <c r="D1704" s="9" t="str">
        <f>VLOOKUP($A1704,referencia!$A$2:$Z$640,19,0)</f>
        <v>no</v>
      </c>
      <c r="E1704" s="9" t="str">
        <f>VLOOKUP($A1704,referencia!$A$2:$Z$640,9,0)</f>
        <v>Juan Manuel Urtubey</v>
      </c>
      <c r="F1704" s="9" t="str">
        <f>VLOOKUP($A1704,referencia!$A$2:$Z$640,12,0)</f>
        <v>Frente Justicialista</v>
      </c>
      <c r="G1704" s="9" t="str">
        <f>VLOOKUP($A1704,referencia!$A$2:$Z$640,11,0)</f>
        <v>Carlos Oliver</v>
      </c>
      <c r="H1704" s="9" t="str">
        <f>VLOOKUP($A1704,referencia!$A$2:$Z$640,21,0)</f>
        <v>M</v>
      </c>
      <c r="I1704" s="9">
        <f>VLOOKUP($A1704,referencia!$A$2:$Z$640,22,0)</f>
        <v>0</v>
      </c>
      <c r="J1704" s="9" t="str">
        <f>VLOOKUP($A1704,referencia!$A$2:$Z$640,23,0)</f>
        <v>Ministerio de Seguridad</v>
      </c>
      <c r="K1704" s="9">
        <f>VLOOKUP($A1704,referencia!$A$2:$Z$640,24,0)</f>
        <v>0</v>
      </c>
    </row>
    <row r="1705" spans="1:11" ht="15.75" customHeight="1">
      <c r="A1705" t="s">
        <v>1363</v>
      </c>
      <c r="B1705" s="9">
        <f>VLOOKUP($A1705,referencia!$A$2:$Z$640,7,0)</f>
        <v>17</v>
      </c>
      <c r="C1705" s="9" t="str">
        <f>VLOOKUP($A1705,referencia!$A$2:$Z$640,8,0)</f>
        <v>Salta</v>
      </c>
      <c r="D1705" s="9" t="str">
        <f>VLOOKUP($A1705,referencia!$A$2:$Z$640,19,0)</f>
        <v>no</v>
      </c>
      <c r="E1705" s="9" t="str">
        <f>VLOOKUP($A1705,referencia!$A$2:$Z$640,9,0)</f>
        <v>Juan Manuel Urtubey</v>
      </c>
      <c r="F1705" s="9" t="str">
        <f>VLOOKUP($A1705,referencia!$A$2:$Z$640,12,0)</f>
        <v>Frente Justicialista</v>
      </c>
      <c r="G1705" s="9" t="str">
        <f>VLOOKUP($A1705,referencia!$A$2:$Z$640,11,0)</f>
        <v>Emiliano Estrada</v>
      </c>
      <c r="H1705" s="9" t="str">
        <f>VLOOKUP($A1705,referencia!$A$2:$Z$640,21,0)</f>
        <v>M</v>
      </c>
      <c r="I1705" s="9">
        <f>VLOOKUP($A1705,referencia!$A$2:$Z$640,22,0)</f>
        <v>0</v>
      </c>
      <c r="J1705" s="9" t="str">
        <f>VLOOKUP($A1705,referencia!$A$2:$Z$640,23,0)</f>
        <v>Ministerio de Economía</v>
      </c>
      <c r="K1705" s="9">
        <f>VLOOKUP($A1705,referencia!$A$2:$Z$640,24,0)</f>
        <v>0</v>
      </c>
    </row>
    <row r="1706" spans="1:11" ht="15.75" customHeight="1">
      <c r="A1706" t="s">
        <v>2876</v>
      </c>
      <c r="B1706" s="9">
        <f>VLOOKUP($A1706,referencia!$A$2:$Z$640,7,0)</f>
        <v>17</v>
      </c>
      <c r="C1706" s="9" t="str">
        <f>VLOOKUP($A1706,referencia!$A$2:$Z$640,8,0)</f>
        <v>Salta</v>
      </c>
      <c r="D1706" s="9">
        <f>VLOOKUP($A1706,referencia!$A$2:$Z$640,19,0)</f>
        <v>2020</v>
      </c>
      <c r="E1706" s="9" t="str">
        <f>VLOOKUP($A1706,referencia!$A$2:$Z$640,9,0)</f>
        <v>Gustavo Sáenz</v>
      </c>
      <c r="F1706" s="9" t="str">
        <f>VLOOKUP($A1706,referencia!$A$2:$Z$640,12,0)</f>
        <v>Sáenz Gobernador</v>
      </c>
      <c r="G1706" s="9" t="str">
        <f>VLOOKUP($A1706,referencia!$A$2:$Z$640,11,0)</f>
        <v>Ricardo Villada</v>
      </c>
      <c r="H1706" s="9" t="str">
        <f>VLOOKUP($A1706,referencia!$A$2:$Z$640,21,0)</f>
        <v>M</v>
      </c>
      <c r="I1706" s="9">
        <f>VLOOKUP($A1706,referencia!$A$2:$Z$640,22,0)</f>
        <v>0</v>
      </c>
      <c r="J1706" s="9" t="str">
        <f>VLOOKUP($A1706,referencia!$A$2:$Z$640,23,0)</f>
        <v>Ministerio de Gobierno, Derechos Humanos, Trabajo y Justicia</v>
      </c>
      <c r="K1706" s="9">
        <f>VLOOKUP($A1706,referencia!$A$2:$Z$640,24,0)</f>
        <v>0</v>
      </c>
    </row>
    <row r="1707" spans="1:11" ht="15.75" customHeight="1">
      <c r="A1707" t="s">
        <v>2877</v>
      </c>
      <c r="B1707" s="9">
        <f>VLOOKUP($A1707,referencia!$A$2:$Z$640,7,0)</f>
        <v>17</v>
      </c>
      <c r="C1707" s="9" t="str">
        <f>VLOOKUP($A1707,referencia!$A$2:$Z$640,8,0)</f>
        <v>Salta</v>
      </c>
      <c r="D1707" s="9">
        <f>VLOOKUP($A1707,referencia!$A$2:$Z$640,19,0)</f>
        <v>2020</v>
      </c>
      <c r="E1707" s="9" t="str">
        <f>VLOOKUP($A1707,referencia!$A$2:$Z$640,9,0)</f>
        <v>Gustavo Sáenz</v>
      </c>
      <c r="F1707" s="9" t="str">
        <f>VLOOKUP($A1707,referencia!$A$2:$Z$640,12,0)</f>
        <v>Sáenz Gobernador</v>
      </c>
      <c r="G1707" s="9" t="str">
        <f>VLOOKUP($A1707,referencia!$A$2:$Z$640,11,0)</f>
        <v>Juan Manuel Pulleiro</v>
      </c>
      <c r="H1707" s="9" t="str">
        <f>VLOOKUP($A1707,referencia!$A$2:$Z$640,21,0)</f>
        <v>M</v>
      </c>
      <c r="I1707" s="9">
        <f>VLOOKUP($A1707,referencia!$A$2:$Z$640,22,0)</f>
        <v>0</v>
      </c>
      <c r="J1707" s="9" t="str">
        <f>VLOOKUP($A1707,referencia!$A$2:$Z$640,23,0)</f>
        <v>Ministerio de Seguridad</v>
      </c>
      <c r="K1707" s="9">
        <f>VLOOKUP($A1707,referencia!$A$2:$Z$640,24,0)</f>
        <v>0</v>
      </c>
    </row>
    <row r="1708" spans="1:11" ht="15.75" customHeight="1">
      <c r="A1708" t="s">
        <v>2878</v>
      </c>
      <c r="B1708" s="9">
        <f>VLOOKUP($A1708,referencia!$A$2:$Z$640,7,0)</f>
        <v>17</v>
      </c>
      <c r="C1708" s="9" t="str">
        <f>VLOOKUP($A1708,referencia!$A$2:$Z$640,8,0)</f>
        <v>Salta</v>
      </c>
      <c r="D1708" s="9">
        <f>VLOOKUP($A1708,referencia!$A$2:$Z$640,19,0)</f>
        <v>2020</v>
      </c>
      <c r="E1708" s="9" t="str">
        <f>VLOOKUP($A1708,referencia!$A$2:$Z$640,9,0)</f>
        <v>Gustavo Sáenz</v>
      </c>
      <c r="F1708" s="9" t="str">
        <f>VLOOKUP($A1708,referencia!$A$2:$Z$640,12,0)</f>
        <v>Sáenz Gobernador</v>
      </c>
      <c r="G1708" s="9" t="str">
        <f>VLOOKUP($A1708,referencia!$A$2:$Z$640,11,0)</f>
        <v>Matías Canepa</v>
      </c>
      <c r="H1708" s="9" t="str">
        <f>VLOOKUP($A1708,referencia!$A$2:$Z$640,21,0)</f>
        <v>M</v>
      </c>
      <c r="I1708" s="9">
        <f>VLOOKUP($A1708,referencia!$A$2:$Z$640,22,0)</f>
        <v>0</v>
      </c>
      <c r="J1708" s="9" t="str">
        <f>VLOOKUP($A1708,referencia!$A$2:$Z$640,23,0)</f>
        <v>Ministerio de Educación, Cultura, Ciencia y Tecnología</v>
      </c>
      <c r="K1708" s="9">
        <f>VLOOKUP($A1708,referencia!$A$2:$Z$640,24,0)</f>
        <v>0</v>
      </c>
    </row>
    <row r="1709" spans="1:11" ht="15.75" customHeight="1">
      <c r="A1709" t="s">
        <v>2879</v>
      </c>
      <c r="B1709" s="9">
        <f>VLOOKUP($A1709,referencia!$A$2:$Z$640,7,0)</f>
        <v>17</v>
      </c>
      <c r="C1709" s="9" t="str">
        <f>VLOOKUP($A1709,referencia!$A$2:$Z$640,8,0)</f>
        <v>Salta</v>
      </c>
      <c r="D1709" s="9">
        <f>VLOOKUP($A1709,referencia!$A$2:$Z$640,19,0)</f>
        <v>2020</v>
      </c>
      <c r="E1709" s="9" t="str">
        <f>VLOOKUP($A1709,referencia!$A$2:$Z$640,9,0)</f>
        <v>Gustavo Sáenz</v>
      </c>
      <c r="F1709" s="9" t="str">
        <f>VLOOKUP($A1709,referencia!$A$2:$Z$640,12,0)</f>
        <v>Sáenz Gobernador</v>
      </c>
      <c r="G1709" s="9" t="str">
        <f>VLOOKUP($A1709,referencia!$A$2:$Z$640,11,0)</f>
        <v>Juan José Esteban Quinteros</v>
      </c>
      <c r="H1709" s="9" t="str">
        <f>VLOOKUP($A1709,referencia!$A$2:$Z$640,21,0)</f>
        <v>M</v>
      </c>
      <c r="I1709" s="9">
        <f>VLOOKUP($A1709,referencia!$A$2:$Z$640,22,0)</f>
        <v>0</v>
      </c>
      <c r="J1709" s="9" t="str">
        <f>VLOOKUP($A1709,referencia!$A$2:$Z$640,23,0)</f>
        <v>Ministerio de Salud Pública</v>
      </c>
      <c r="K1709" s="9">
        <f>VLOOKUP($A1709,referencia!$A$2:$Z$640,24,0)</f>
        <v>0</v>
      </c>
    </row>
    <row r="1710" spans="1:11" ht="15.75" customHeight="1">
      <c r="A1710" t="s">
        <v>2880</v>
      </c>
      <c r="B1710" s="9">
        <f>VLOOKUP($A1710,referencia!$A$2:$Z$640,7,0)</f>
        <v>17</v>
      </c>
      <c r="C1710" s="9" t="str">
        <f>VLOOKUP($A1710,referencia!$A$2:$Z$640,8,0)</f>
        <v>Salta</v>
      </c>
      <c r="D1710" s="9">
        <f>VLOOKUP($A1710,referencia!$A$2:$Z$640,19,0)</f>
        <v>2020</v>
      </c>
      <c r="E1710" s="9" t="str">
        <f>VLOOKUP($A1710,referencia!$A$2:$Z$640,9,0)</f>
        <v>Gustavo Sáenz</v>
      </c>
      <c r="F1710" s="9" t="str">
        <f>VLOOKUP($A1710,referencia!$A$2:$Z$640,12,0)</f>
        <v>Sáenz Gobernador</v>
      </c>
      <c r="G1710" s="9" t="str">
        <f>VLOOKUP($A1710,referencia!$A$2:$Z$640,11,0)</f>
        <v>Josefina Medrano</v>
      </c>
      <c r="H1710" s="9" t="str">
        <f>VLOOKUP($A1710,referencia!$A$2:$Z$640,21,0)</f>
        <v>F</v>
      </c>
      <c r="I1710" s="9">
        <f>VLOOKUP($A1710,referencia!$A$2:$Z$640,22,0)</f>
        <v>1</v>
      </c>
      <c r="J1710" s="9" t="str">
        <f>VLOOKUP($A1710,referencia!$A$2:$Z$640,23,0)</f>
        <v>Ministerio de Salud Pública</v>
      </c>
      <c r="K1710" s="9">
        <f>VLOOKUP($A1710,referencia!$A$2:$Z$640,24,0)</f>
        <v>1</v>
      </c>
    </row>
    <row r="1711" spans="1:11" ht="15.75" customHeight="1">
      <c r="A1711" t="s">
        <v>2881</v>
      </c>
      <c r="B1711" s="9">
        <f>VLOOKUP($A1711,referencia!$A$2:$Z$640,7,0)</f>
        <v>17</v>
      </c>
      <c r="C1711" s="9" t="str">
        <f>VLOOKUP($A1711,referencia!$A$2:$Z$640,8,0)</f>
        <v>Salta</v>
      </c>
      <c r="D1711" s="9">
        <f>VLOOKUP($A1711,referencia!$A$2:$Z$640,19,0)</f>
        <v>2020</v>
      </c>
      <c r="E1711" s="9" t="str">
        <f>VLOOKUP($A1711,referencia!$A$2:$Z$640,9,0)</f>
        <v>Gustavo Sáenz</v>
      </c>
      <c r="F1711" s="9" t="str">
        <f>VLOOKUP($A1711,referencia!$A$2:$Z$640,12,0)</f>
        <v>Sáenz Gobernador</v>
      </c>
      <c r="G1711" s="9" t="str">
        <f>VLOOKUP($A1711,referencia!$A$2:$Z$640,11,0)</f>
        <v>Martín de los Ríos</v>
      </c>
      <c r="H1711" s="9" t="str">
        <f>VLOOKUP($A1711,referencia!$A$2:$Z$640,21,0)</f>
        <v>M</v>
      </c>
      <c r="I1711" s="9">
        <f>VLOOKUP($A1711,referencia!$A$2:$Z$640,22,0)</f>
        <v>0</v>
      </c>
      <c r="J1711" s="9" t="str">
        <f>VLOOKUP($A1711,referencia!$A$2:$Z$640,23,0)</f>
        <v>Ministerio de Producción y Desarrollo Sustentable</v>
      </c>
      <c r="K1711" s="9">
        <f>VLOOKUP($A1711,referencia!$A$2:$Z$640,24,0)</f>
        <v>0</v>
      </c>
    </row>
    <row r="1712" spans="1:11" ht="15.75" customHeight="1">
      <c r="A1712" t="s">
        <v>2882</v>
      </c>
      <c r="B1712" s="9">
        <f>VLOOKUP($A1712,referencia!$A$2:$Z$640,7,0)</f>
        <v>17</v>
      </c>
      <c r="C1712" s="9" t="str">
        <f>VLOOKUP($A1712,referencia!$A$2:$Z$640,8,0)</f>
        <v>Salta</v>
      </c>
      <c r="D1712" s="9">
        <f>VLOOKUP($A1712,referencia!$A$2:$Z$640,19,0)</f>
        <v>2020</v>
      </c>
      <c r="E1712" s="9" t="str">
        <f>VLOOKUP($A1712,referencia!$A$2:$Z$640,9,0)</f>
        <v>Gustavo Sáenz</v>
      </c>
      <c r="F1712" s="9" t="str">
        <f>VLOOKUP($A1712,referencia!$A$2:$Z$640,12,0)</f>
        <v>Sáenz Gobernador</v>
      </c>
      <c r="G1712" s="9" t="str">
        <f>VLOOKUP($A1712,referencia!$A$2:$Z$640,11,0)</f>
        <v>Roberto Dib Ashur</v>
      </c>
      <c r="H1712" s="9" t="str">
        <f>VLOOKUP($A1712,referencia!$A$2:$Z$640,21,0)</f>
        <v>M</v>
      </c>
      <c r="I1712" s="9">
        <f>VLOOKUP($A1712,referencia!$A$2:$Z$640,22,0)</f>
        <v>0</v>
      </c>
      <c r="J1712" s="9" t="str">
        <f>VLOOKUP($A1712,referencia!$A$2:$Z$640,23,0)</f>
        <v>Ministerio de Economía y Servicios Públicos</v>
      </c>
      <c r="K1712" s="9">
        <f>VLOOKUP($A1712,referencia!$A$2:$Z$640,24,0)</f>
        <v>0</v>
      </c>
    </row>
    <row r="1713" spans="1:11" ht="15.75" customHeight="1">
      <c r="A1713" t="s">
        <v>2883</v>
      </c>
      <c r="B1713" s="9">
        <f>VLOOKUP($A1713,referencia!$A$2:$Z$640,7,0)</f>
        <v>17</v>
      </c>
      <c r="C1713" s="9" t="str">
        <f>VLOOKUP($A1713,referencia!$A$2:$Z$640,8,0)</f>
        <v>Salta</v>
      </c>
      <c r="D1713" s="9">
        <f>VLOOKUP($A1713,referencia!$A$2:$Z$640,19,0)</f>
        <v>2020</v>
      </c>
      <c r="E1713" s="9" t="str">
        <f>VLOOKUP($A1713,referencia!$A$2:$Z$640,9,0)</f>
        <v>Gustavo Sáenz</v>
      </c>
      <c r="F1713" s="9" t="str">
        <f>VLOOKUP($A1713,referencia!$A$2:$Z$640,12,0)</f>
        <v>Sáenz Gobernador</v>
      </c>
      <c r="G1713" s="9" t="str">
        <f>VLOOKUP($A1713,referencia!$A$2:$Z$640,11,0)</f>
        <v>Sergio Camacho</v>
      </c>
      <c r="H1713" s="9" t="str">
        <f>VLOOKUP($A1713,referencia!$A$2:$Z$640,21,0)</f>
        <v>M</v>
      </c>
      <c r="I1713" s="9">
        <f>VLOOKUP($A1713,referencia!$A$2:$Z$640,22,0)</f>
        <v>0</v>
      </c>
      <c r="J1713" s="9" t="str">
        <f>VLOOKUP($A1713,referencia!$A$2:$Z$640,23,0)</f>
        <v>Ministerio de Infraestructura</v>
      </c>
      <c r="K1713" s="9">
        <f>VLOOKUP($A1713,referencia!$A$2:$Z$640,24,0)</f>
        <v>0</v>
      </c>
    </row>
    <row r="1714" spans="1:11" ht="15.75" customHeight="1">
      <c r="A1714" t="s">
        <v>2884</v>
      </c>
      <c r="B1714" s="9">
        <f>VLOOKUP($A1714,referencia!$A$2:$Z$640,7,0)</f>
        <v>17</v>
      </c>
      <c r="C1714" s="9" t="str">
        <f>VLOOKUP($A1714,referencia!$A$2:$Z$640,8,0)</f>
        <v>Salta</v>
      </c>
      <c r="D1714" s="9">
        <f>VLOOKUP($A1714,referencia!$A$2:$Z$640,19,0)</f>
        <v>2020</v>
      </c>
      <c r="E1714" s="9" t="str">
        <f>VLOOKUP($A1714,referencia!$A$2:$Z$640,9,0)</f>
        <v>Gustavo Sáenz</v>
      </c>
      <c r="F1714" s="9" t="str">
        <f>VLOOKUP($A1714,referencia!$A$2:$Z$640,12,0)</f>
        <v>Sáenz Gobernador</v>
      </c>
      <c r="G1714" s="9" t="str">
        <f>VLOOKUP($A1714,referencia!$A$2:$Z$640,11,0)</f>
        <v>Verónica Figueroa</v>
      </c>
      <c r="H1714" s="9" t="str">
        <f>VLOOKUP($A1714,referencia!$A$2:$Z$640,21,0)</f>
        <v>F</v>
      </c>
      <c r="I1714" s="9">
        <f>VLOOKUP($A1714,referencia!$A$2:$Z$640,22,0)</f>
        <v>1</v>
      </c>
      <c r="J1714" s="9" t="str">
        <f>VLOOKUP($A1714,referencia!$A$2:$Z$640,23,0)</f>
        <v>Ministerio de Desarrollo Social</v>
      </c>
      <c r="K1714" s="9">
        <f>VLOOKUP($A1714,referencia!$A$2:$Z$640,24,0)</f>
        <v>0</v>
      </c>
    </row>
    <row r="1715" spans="1:11" ht="15.75" customHeight="1">
      <c r="A1715" t="s">
        <v>2885</v>
      </c>
      <c r="B1715" s="9">
        <f>VLOOKUP($A1715,referencia!$A$2:$Z$640,7,0)</f>
        <v>17</v>
      </c>
      <c r="C1715" s="9" t="str">
        <f>VLOOKUP($A1715,referencia!$A$2:$Z$640,8,0)</f>
        <v>Salta</v>
      </c>
      <c r="D1715" s="9">
        <f>VLOOKUP($A1715,referencia!$A$2:$Z$640,19,0)</f>
        <v>2020</v>
      </c>
      <c r="E1715" s="9" t="str">
        <f>VLOOKUP($A1715,referencia!$A$2:$Z$640,9,0)</f>
        <v>Gustavo Sáenz</v>
      </c>
      <c r="F1715" s="9" t="str">
        <f>VLOOKUP($A1715,referencia!$A$2:$Z$640,12,0)</f>
        <v>Sáenz Gobernador</v>
      </c>
      <c r="G1715" s="9" t="str">
        <f>VLOOKUP($A1715,referencia!$A$2:$Z$640,11,0)</f>
        <v>Mario Peña</v>
      </c>
      <c r="H1715" s="9" t="str">
        <f>VLOOKUP($A1715,referencia!$A$2:$Z$640,21,0)</f>
        <v>M</v>
      </c>
      <c r="I1715" s="9">
        <f>VLOOKUP($A1715,referencia!$A$2:$Z$640,22,0)</f>
        <v>0</v>
      </c>
      <c r="J1715" s="9" t="str">
        <f>VLOOKUP($A1715,referencia!$A$2:$Z$640,23,0)</f>
        <v>Ministerio de Turismo y Deportes</v>
      </c>
      <c r="K1715" s="9">
        <f>VLOOKUP($A1715,referencia!$A$2:$Z$640,24,0)</f>
        <v>0</v>
      </c>
    </row>
    <row r="1716" spans="1:11" ht="15.75" customHeight="1">
      <c r="A1716" t="s">
        <v>2886</v>
      </c>
      <c r="B1716" s="9">
        <f>VLOOKUP($A1716,referencia!$A$2:$Z$640,7,0)</f>
        <v>17</v>
      </c>
      <c r="C1716" s="9" t="str">
        <f>VLOOKUP($A1716,referencia!$A$2:$Z$640,8,0)</f>
        <v>Salta</v>
      </c>
      <c r="D1716" s="9">
        <f>VLOOKUP($A1716,referencia!$A$2:$Z$640,19,0)</f>
        <v>2020</v>
      </c>
      <c r="E1716" s="9" t="str">
        <f>VLOOKUP($A1716,referencia!$A$2:$Z$640,9,0)</f>
        <v>Gustavo Sáenz</v>
      </c>
      <c r="F1716" s="9" t="str">
        <f>VLOOKUP($A1716,referencia!$A$2:$Z$640,12,0)</f>
        <v>Sáenz Gobernador</v>
      </c>
      <c r="G1716" s="9" t="str">
        <f>VLOOKUP($A1716,referencia!$A$2:$Z$640,11,0)</f>
        <v>Matías Posadas</v>
      </c>
      <c r="H1716" s="9" t="str">
        <f>VLOOKUP($A1716,referencia!$A$2:$Z$640,21,0)</f>
        <v>M</v>
      </c>
      <c r="I1716" s="9">
        <f>VLOOKUP($A1716,referencia!$A$2:$Z$640,22,0)</f>
        <v>0</v>
      </c>
      <c r="J1716" s="9" t="str">
        <f>VLOOKUP($A1716,referencia!$A$2:$Z$640,23,0)</f>
        <v>Secretaria General de la Gobernación</v>
      </c>
      <c r="K1716" s="9">
        <f>VLOOKUP($A1716,referencia!$A$2:$Z$640,24,0)</f>
        <v>0</v>
      </c>
    </row>
    <row r="1717" spans="1:11" ht="15.75" customHeight="1">
      <c r="A1717" t="s">
        <v>1384</v>
      </c>
      <c r="B1717" s="9">
        <f>VLOOKUP($A1717,referencia!$F$2:$Z$640,2,0)</f>
        <v>18</v>
      </c>
      <c r="C1717" s="9" t="str">
        <f>VLOOKUP($A1717,referencia!$F$2:$Z$640,3,0)</f>
        <v>San Juan</v>
      </c>
      <c r="D1717" s="9">
        <f>VLOOKUP($A1717,referencia!$F$2:$Z$640,9,0)</f>
        <v>2015</v>
      </c>
      <c r="E1717" s="9" t="str">
        <f>VLOOKUP($A1717,referencia!$F$2:$Z$640,4,0)</f>
        <v>Sergio Uñac</v>
      </c>
      <c r="F1717" s="9" t="str">
        <f>VLOOKUP($A1717,referencia!$F$2:$Z$640,7,0)</f>
        <v>Frente para la Victoria</v>
      </c>
      <c r="G1717" s="9" t="str">
        <f>VLOOKUP($A1717,referencia!$F$2:$Z$640,6,0)</f>
        <v>Alberto Hensel</v>
      </c>
      <c r="H1717" s="9" t="str">
        <f>VLOOKUP($A1717,referencia!$F$2:$Z$640,16,0)</f>
        <v>M</v>
      </c>
      <c r="I1717" s="9">
        <f>VLOOKUP($A1717,referencia!$F$2:$Z$640,17,0)</f>
        <v>0</v>
      </c>
      <c r="J1717" s="9" t="str">
        <f>VLOOKUP($A1717,referencia!$F$2:$Z$640,18,0)</f>
        <v>Ministerio de Minería</v>
      </c>
      <c r="K1717" s="9">
        <f>VLOOKUP($A1717,referencia!$F$2:$Z$640,19,0)</f>
        <v>0</v>
      </c>
    </row>
    <row r="1718" spans="1:11" ht="15.75" customHeight="1">
      <c r="A1718" t="s">
        <v>1377</v>
      </c>
      <c r="B1718" s="9">
        <f>VLOOKUP($A1718,referencia!$F$2:$Z$640,2,0)</f>
        <v>18</v>
      </c>
      <c r="C1718" s="9" t="str">
        <f>VLOOKUP($A1718,referencia!$F$2:$Z$640,3,0)</f>
        <v>San Juan</v>
      </c>
      <c r="D1718" s="9">
        <f>VLOOKUP($A1718,referencia!$F$2:$Z$640,9,0)</f>
        <v>2015</v>
      </c>
      <c r="E1718" s="9" t="str">
        <f>VLOOKUP($A1718,referencia!$F$2:$Z$640,4,0)</f>
        <v>Sergio Uñac</v>
      </c>
      <c r="F1718" s="9" t="str">
        <f>VLOOKUP($A1718,referencia!$F$2:$Z$640,7,0)</f>
        <v>Frente para la Victoria</v>
      </c>
      <c r="G1718" s="9" t="str">
        <f>VLOOKUP($A1718,referencia!$F$2:$Z$640,6,0)</f>
        <v>Andrés Díaz Cano</v>
      </c>
      <c r="H1718" s="9" t="str">
        <f>VLOOKUP($A1718,referencia!$F$2:$Z$640,16,0)</f>
        <v>M</v>
      </c>
      <c r="I1718" s="9">
        <f>VLOOKUP($A1718,referencia!$F$2:$Z$640,17,0)</f>
        <v>0</v>
      </c>
      <c r="J1718" s="9" t="str">
        <f>VLOOKUP($A1718,referencia!$F$2:$Z$640,18,0)</f>
        <v>Ministerio de Producción</v>
      </c>
      <c r="K1718" s="9">
        <f>VLOOKUP($A1718,referencia!$F$2:$Z$640,19,0)</f>
        <v>0</v>
      </c>
    </row>
    <row r="1719" spans="1:11" ht="15.75" customHeight="1">
      <c r="A1719" t="s">
        <v>1382</v>
      </c>
      <c r="B1719" s="9">
        <f>VLOOKUP($A1719,referencia!$F$2:$Z$640,2,0)</f>
        <v>18</v>
      </c>
      <c r="C1719" s="9" t="str">
        <f>VLOOKUP($A1719,referencia!$F$2:$Z$640,3,0)</f>
        <v>San Juan</v>
      </c>
      <c r="D1719" s="9">
        <f>VLOOKUP($A1719,referencia!$F$2:$Z$640,9,0)</f>
        <v>2015</v>
      </c>
      <c r="E1719" s="9" t="str">
        <f>VLOOKUP($A1719,referencia!$F$2:$Z$640,4,0)</f>
        <v>Sergio Uñac</v>
      </c>
      <c r="F1719" s="9" t="str">
        <f>VLOOKUP($A1719,referencia!$F$2:$Z$640,7,0)</f>
        <v>Frente para la Victoria</v>
      </c>
      <c r="G1719" s="9" t="str">
        <f>VLOOKUP($A1719,referencia!$F$2:$Z$640,6,0)</f>
        <v>Castor Sánchez</v>
      </c>
      <c r="H1719" s="9" t="str">
        <f>VLOOKUP($A1719,referencia!$F$2:$Z$640,16,0)</f>
        <v>M</v>
      </c>
      <c r="I1719" s="9">
        <f>VLOOKUP($A1719,referencia!$F$2:$Z$640,17,0)</f>
        <v>0</v>
      </c>
      <c r="J1719" s="9" t="str">
        <f>VLOOKUP($A1719,referencia!$F$2:$Z$640,18,0)</f>
        <v>Ministerio de Salud</v>
      </c>
      <c r="K1719" s="9">
        <f>VLOOKUP($A1719,referencia!$F$2:$Z$640,19,0)</f>
        <v>1</v>
      </c>
    </row>
    <row r="1720" spans="1:11" ht="15.75" customHeight="1">
      <c r="A1720" t="s">
        <v>1385</v>
      </c>
      <c r="B1720" s="9">
        <f>VLOOKUP($A1720,referencia!$F$2:$Z$640,2,0)</f>
        <v>18</v>
      </c>
      <c r="C1720" s="9" t="str">
        <f>VLOOKUP($A1720,referencia!$F$2:$Z$640,3,0)</f>
        <v>San Juan</v>
      </c>
      <c r="D1720" s="9">
        <f>VLOOKUP($A1720,referencia!$F$2:$Z$640,9,0)</f>
        <v>2015</v>
      </c>
      <c r="E1720" s="9" t="str">
        <f>VLOOKUP($A1720,referencia!$F$2:$Z$640,4,0)</f>
        <v>Sergio Uñac</v>
      </c>
      <c r="F1720" s="9" t="str">
        <f>VLOOKUP($A1720,referencia!$F$2:$Z$640,7,0)</f>
        <v>Frente para la Victoria</v>
      </c>
      <c r="G1720" s="9" t="str">
        <f>VLOOKUP($A1720,referencia!$F$2:$Z$640,6,0)</f>
        <v>Claudia Grynszpan</v>
      </c>
      <c r="H1720" s="9" t="str">
        <f>VLOOKUP($A1720,referencia!$F$2:$Z$640,16,0)</f>
        <v>F</v>
      </c>
      <c r="I1720" s="9">
        <f>VLOOKUP($A1720,referencia!$F$2:$Z$640,17,0)</f>
        <v>1</v>
      </c>
      <c r="J1720" s="9" t="str">
        <f>VLOOKUP($A1720,referencia!$F$2:$Z$640,18,0)</f>
        <v>Ministerio de Turismo</v>
      </c>
      <c r="K1720" s="9">
        <f>VLOOKUP($A1720,referencia!$F$2:$Z$640,19,0)</f>
        <v>0</v>
      </c>
    </row>
    <row r="1721" spans="1:11" ht="15.75" customHeight="1">
      <c r="A1721" t="s">
        <v>1375</v>
      </c>
      <c r="B1721" s="9">
        <f>VLOOKUP($A1721,referencia!$F$2:$Z$640,2,0)</f>
        <v>18</v>
      </c>
      <c r="C1721" s="9" t="str">
        <f>VLOOKUP($A1721,referencia!$F$2:$Z$640,3,0)</f>
        <v>San Juan</v>
      </c>
      <c r="D1721" s="9">
        <f>VLOOKUP($A1721,referencia!$F$2:$Z$640,9,0)</f>
        <v>2015</v>
      </c>
      <c r="E1721" s="9" t="str">
        <f>VLOOKUP($A1721,referencia!$F$2:$Z$640,4,0)</f>
        <v>Sergio Uñac</v>
      </c>
      <c r="F1721" s="9" t="str">
        <f>VLOOKUP($A1721,referencia!$F$2:$Z$640,7,0)</f>
        <v>Frente para la Victoria</v>
      </c>
      <c r="G1721" s="9" t="str">
        <f>VLOOKUP($A1721,referencia!$F$2:$Z$640,6,0)</f>
        <v>Emilio Javier Baistrocchi</v>
      </c>
      <c r="H1721" s="9" t="str">
        <f>VLOOKUP($A1721,referencia!$F$2:$Z$640,16,0)</f>
        <v>M</v>
      </c>
      <c r="I1721" s="9">
        <f>VLOOKUP($A1721,referencia!$F$2:$Z$640,17,0)</f>
        <v>0</v>
      </c>
      <c r="J1721" s="9" t="str">
        <f>VLOOKUP($A1721,referencia!$F$2:$Z$640,18,0)</f>
        <v>Ministerio de Gobierno</v>
      </c>
      <c r="K1721" s="9">
        <f>VLOOKUP($A1721,referencia!$F$2:$Z$640,19,0)</f>
        <v>0</v>
      </c>
    </row>
    <row r="1722" spans="1:11" ht="15.75" customHeight="1">
      <c r="A1722" t="s">
        <v>1376</v>
      </c>
      <c r="B1722" s="9">
        <f>VLOOKUP($A1722,referencia!$F$2:$Z$640,2,0)</f>
        <v>18</v>
      </c>
      <c r="C1722" s="9" t="str">
        <f>VLOOKUP($A1722,referencia!$F$2:$Z$640,3,0)</f>
        <v>San Juan</v>
      </c>
      <c r="D1722" s="9">
        <f>VLOOKUP($A1722,referencia!$F$2:$Z$640,9,0)</f>
        <v>2015</v>
      </c>
      <c r="E1722" s="9" t="str">
        <f>VLOOKUP($A1722,referencia!$F$2:$Z$640,4,0)</f>
        <v>Sergio Uñac</v>
      </c>
      <c r="F1722" s="9" t="str">
        <f>VLOOKUP($A1722,referencia!$F$2:$Z$640,7,0)</f>
        <v>Frente para la Victoria</v>
      </c>
      <c r="G1722" s="9" t="str">
        <f>VLOOKUP($A1722,referencia!$F$2:$Z$640,6,0)</f>
        <v>Felipe De los Ríos</v>
      </c>
      <c r="H1722" s="9" t="str">
        <f>VLOOKUP($A1722,referencia!$F$2:$Z$640,16,0)</f>
        <v>M</v>
      </c>
      <c r="I1722" s="9">
        <f>VLOOKUP($A1722,referencia!$F$2:$Z$640,17,0)</f>
        <v>0</v>
      </c>
      <c r="J1722" s="9" t="str">
        <f>VLOOKUP($A1722,referencia!$F$2:$Z$640,18,0)</f>
        <v>Ministerio de Educación</v>
      </c>
      <c r="K1722" s="9">
        <f>VLOOKUP($A1722,referencia!$F$2:$Z$640,19,0)</f>
        <v>0</v>
      </c>
    </row>
    <row r="1723" spans="1:11" ht="15.75" customHeight="1">
      <c r="A1723" t="s">
        <v>1378</v>
      </c>
      <c r="B1723" s="9">
        <f>VLOOKUP($A1723,referencia!$F$2:$Z$640,2,0)</f>
        <v>18</v>
      </c>
      <c r="C1723" s="9" t="str">
        <f>VLOOKUP($A1723,referencia!$F$2:$Z$640,3,0)</f>
        <v>San Juan</v>
      </c>
      <c r="D1723" s="9">
        <f>VLOOKUP($A1723,referencia!$F$2:$Z$640,9,0)</f>
        <v>2015</v>
      </c>
      <c r="E1723" s="9" t="str">
        <f>VLOOKUP($A1723,referencia!$F$2:$Z$640,4,0)</f>
        <v>Sergio Uñac</v>
      </c>
      <c r="F1723" s="9" t="str">
        <f>VLOOKUP($A1723,referencia!$F$2:$Z$640,7,0)</f>
        <v>Frente para la Victoria</v>
      </c>
      <c r="G1723" s="9" t="str">
        <f>VLOOKUP($A1723,referencia!$F$2:$Z$640,6,0)</f>
        <v>Julio Ortíz Andino</v>
      </c>
      <c r="H1723" s="9" t="str">
        <f>VLOOKUP($A1723,referencia!$F$2:$Z$640,16,0)</f>
        <v>M</v>
      </c>
      <c r="I1723" s="9">
        <f>VLOOKUP($A1723,referencia!$F$2:$Z$640,17,0)</f>
        <v>0</v>
      </c>
      <c r="J1723" s="9" t="str">
        <f>VLOOKUP($A1723,referencia!$F$2:$Z$640,18,0)</f>
        <v>Ministerio de Infraestructura</v>
      </c>
      <c r="K1723" s="9">
        <f>VLOOKUP($A1723,referencia!$F$2:$Z$640,19,0)</f>
        <v>0</v>
      </c>
    </row>
    <row r="1724" spans="1:11" ht="15.75" customHeight="1">
      <c r="A1724" t="s">
        <v>1381</v>
      </c>
      <c r="B1724" s="9">
        <f>VLOOKUP($A1724,referencia!$F$2:$Z$640,2,0)</f>
        <v>18</v>
      </c>
      <c r="C1724" s="9" t="str">
        <f>VLOOKUP($A1724,referencia!$F$2:$Z$640,3,0)</f>
        <v>San Juan</v>
      </c>
      <c r="D1724" s="9">
        <f>VLOOKUP($A1724,referencia!$F$2:$Z$640,9,0)</f>
        <v>2015</v>
      </c>
      <c r="E1724" s="9" t="str">
        <f>VLOOKUP($A1724,referencia!$F$2:$Z$640,4,0)</f>
        <v>Sergio Uñac</v>
      </c>
      <c r="F1724" s="9" t="str">
        <f>VLOOKUP($A1724,referencia!$F$2:$Z$640,7,0)</f>
        <v>Frente para la Victoria</v>
      </c>
      <c r="G1724" s="9" t="str">
        <f>VLOOKUP($A1724,referencia!$F$2:$Z$640,6,0)</f>
        <v>Roberto Gattoni</v>
      </c>
      <c r="H1724" s="9" t="str">
        <f>VLOOKUP($A1724,referencia!$F$2:$Z$640,16,0)</f>
        <v>M</v>
      </c>
      <c r="I1724" s="9">
        <f>VLOOKUP($A1724,referencia!$F$2:$Z$640,17,0)</f>
        <v>0</v>
      </c>
      <c r="J1724" s="9" t="str">
        <f>VLOOKUP($A1724,referencia!$F$2:$Z$640,18,0)</f>
        <v>Ministerio de Hacienda</v>
      </c>
      <c r="K1724" s="9">
        <f>VLOOKUP($A1724,referencia!$F$2:$Z$640,19,0)</f>
        <v>0</v>
      </c>
    </row>
    <row r="1725" spans="1:11" ht="15.75" customHeight="1">
      <c r="A1725" t="s">
        <v>1379</v>
      </c>
      <c r="B1725" s="9">
        <f>VLOOKUP($A1725,referencia!$F$2:$Z$640,2,0)</f>
        <v>18</v>
      </c>
      <c r="C1725" s="9" t="str">
        <f>VLOOKUP($A1725,referencia!$F$2:$Z$640,3,0)</f>
        <v>San Juan</v>
      </c>
      <c r="D1725" s="9">
        <f>VLOOKUP($A1725,referencia!$F$2:$Z$640,9,0)</f>
        <v>2015</v>
      </c>
      <c r="E1725" s="9" t="str">
        <f>VLOOKUP($A1725,referencia!$F$2:$Z$640,4,0)</f>
        <v>Sergio Uñac</v>
      </c>
      <c r="F1725" s="9" t="str">
        <f>VLOOKUP($A1725,referencia!$F$2:$Z$640,7,0)</f>
        <v>Frente para la Victoria</v>
      </c>
      <c r="G1725" s="9" t="str">
        <f>VLOOKUP($A1725,referencia!$F$2:$Z$640,6,0)</f>
        <v>Walberto Allende</v>
      </c>
      <c r="H1725" s="9" t="str">
        <f>VLOOKUP($A1725,referencia!$F$2:$Z$640,16,0)</f>
        <v>M</v>
      </c>
      <c r="I1725" s="9">
        <f>VLOOKUP($A1725,referencia!$F$2:$Z$640,17,0)</f>
        <v>0</v>
      </c>
      <c r="J1725" s="9" t="str">
        <f>VLOOKUP($A1725,referencia!$F$2:$Z$640,18,0)</f>
        <v>Ministerio de Desarrollo Humano</v>
      </c>
      <c r="K1725" s="9">
        <f>VLOOKUP($A1725,referencia!$F$2:$Z$640,19,0)</f>
        <v>1</v>
      </c>
    </row>
    <row r="1726" spans="1:11" ht="15.75" customHeight="1">
      <c r="A1726" t="s">
        <v>1723</v>
      </c>
      <c r="B1726" s="9">
        <f>VLOOKUP($A1726,referencia!$E$2:$Z$640,3,0)</f>
        <v>18</v>
      </c>
      <c r="C1726" s="9" t="str">
        <f>VLOOKUP($A1726,referencia!$E$2:$Z$640,4,0)</f>
        <v>San Juan</v>
      </c>
      <c r="D1726" s="9">
        <f>VLOOKUP($A1726,referencia!$E$2:$Z$640,11,0)</f>
        <v>2016</v>
      </c>
      <c r="E1726" s="9" t="str">
        <f>VLOOKUP($A1726,referencia!$E$2:$Z$640,5,0)</f>
        <v>Sergio Uñac</v>
      </c>
      <c r="F1726" s="9" t="str">
        <f>VLOOKUP($A1726,referencia!$E$2:$Z$640,8,0)</f>
        <v>Frente para la Victoria</v>
      </c>
      <c r="G1726" s="9" t="str">
        <f>VLOOKUP($A1726,referencia!$E$2:$Z$640,7,0)</f>
        <v>Walberto Allende</v>
      </c>
      <c r="H1726" s="9" t="str">
        <f>VLOOKUP($A1726,referencia!$E$2:$Z$640,17,0)</f>
        <v>M</v>
      </c>
      <c r="I1726" s="9">
        <f>VLOOKUP($A1726,referencia!$E$2:$Z$640,18,0)</f>
        <v>0</v>
      </c>
      <c r="J1726" s="9" t="str">
        <f>VLOOKUP($A1726,referencia!$E$2:$Z$640,19,0)</f>
        <v>Ministerio de Desarrollo Humano</v>
      </c>
      <c r="K1726" s="9">
        <f>VLOOKUP($A1726,referencia!$E$2:$Z$640,20,0)</f>
        <v>1</v>
      </c>
    </row>
    <row r="1727" spans="1:11" ht="15.75" customHeight="1">
      <c r="A1727" t="s">
        <v>1725</v>
      </c>
      <c r="B1727" s="9">
        <f>VLOOKUP($A1727,referencia!$E$2:$Z$640,3,0)</f>
        <v>18</v>
      </c>
      <c r="C1727" s="9" t="str">
        <f>VLOOKUP($A1727,referencia!$E$2:$Z$640,4,0)</f>
        <v>San Juan</v>
      </c>
      <c r="D1727" s="9">
        <f>VLOOKUP($A1727,referencia!$E$2:$Z$640,11,0)</f>
        <v>2016</v>
      </c>
      <c r="E1727" s="9" t="str">
        <f>VLOOKUP($A1727,referencia!$E$2:$Z$640,5,0)</f>
        <v>Sergio Uñac</v>
      </c>
      <c r="F1727" s="9" t="str">
        <f>VLOOKUP($A1727,referencia!$E$2:$Z$640,8,0)</f>
        <v>Frente para la Victoria</v>
      </c>
      <c r="G1727" s="9" t="str">
        <f>VLOOKUP($A1727,referencia!$E$2:$Z$640,7,0)</f>
        <v>Castor Sánchez</v>
      </c>
      <c r="H1727" s="9" t="str">
        <f>VLOOKUP($A1727,referencia!$E$2:$Z$640,17,0)</f>
        <v>M</v>
      </c>
      <c r="I1727" s="9">
        <f>VLOOKUP($A1727,referencia!$E$2:$Z$640,18,0)</f>
        <v>0</v>
      </c>
      <c r="J1727" s="9" t="str">
        <f>VLOOKUP($A1727,referencia!$E$2:$Z$640,19,0)</f>
        <v>Ministerio de Salud</v>
      </c>
      <c r="K1727" s="9">
        <f>VLOOKUP($A1727,referencia!$E$2:$Z$640,20,0)</f>
        <v>1</v>
      </c>
    </row>
    <row r="1728" spans="1:11" ht="15.75" customHeight="1">
      <c r="A1728" t="s">
        <v>2012</v>
      </c>
      <c r="B1728" s="9">
        <f>VLOOKUP($A1728,referencia!$D$2:$Z$640,4,0)</f>
        <v>18</v>
      </c>
      <c r="C1728" s="9" t="str">
        <f>VLOOKUP($A1728,referencia!$D$2:$Z$640,5,0)</f>
        <v>San Juan</v>
      </c>
      <c r="D1728" s="9">
        <f>VLOOKUP($A1728,referencia!$D$2:$Z$640,13,0)</f>
        <v>2017</v>
      </c>
      <c r="E1728" s="9" t="str">
        <f>VLOOKUP($A1728,referencia!$D$2:$Z$640,6,0)</f>
        <v>Sergio Uñac</v>
      </c>
      <c r="F1728" s="9" t="str">
        <f>VLOOKUP($A1728,referencia!$D$2:$Z$640,9,0)</f>
        <v>Frente para la Victoria</v>
      </c>
      <c r="G1728" s="9" t="str">
        <f>VLOOKUP($A1728,referencia!$D$2:$Z$640,8,0)</f>
        <v>Walberto Allende</v>
      </c>
      <c r="H1728" s="9" t="str">
        <f>VLOOKUP($A1728,referencia!$D$2:$Z$640,18,0)</f>
        <v>M</v>
      </c>
      <c r="I1728" s="9">
        <f>VLOOKUP($A1728,referencia!$D$2:$Z$640,19,0)</f>
        <v>0</v>
      </c>
      <c r="J1728" s="9" t="str">
        <f>VLOOKUP($A1728,referencia!$D$2:$Z$640,20,0)</f>
        <v>Ministerio de Desarrollo Humano</v>
      </c>
      <c r="K1728" s="9">
        <f>VLOOKUP($A1728,referencia!$D$2:$Z$640,21,0)</f>
        <v>1</v>
      </c>
    </row>
    <row r="1729" spans="1:11" ht="15.75" customHeight="1">
      <c r="A1729" t="s">
        <v>2013</v>
      </c>
      <c r="B1729" s="9">
        <f>VLOOKUP($A1729,referencia!$D$2:$Z$640,4,0)</f>
        <v>18</v>
      </c>
      <c r="C1729" s="9" t="str">
        <f>VLOOKUP($A1729,referencia!$D$2:$Z$640,5,0)</f>
        <v>San Juan</v>
      </c>
      <c r="D1729" s="9">
        <f>VLOOKUP($A1729,referencia!$D$2:$Z$640,13,0)</f>
        <v>2017</v>
      </c>
      <c r="E1729" s="9" t="str">
        <f>VLOOKUP($A1729,referencia!$D$2:$Z$640,6,0)</f>
        <v>Sergio Uñac</v>
      </c>
      <c r="F1729" s="9" t="str">
        <f>VLOOKUP($A1729,referencia!$D$2:$Z$640,9,0)</f>
        <v>Frente para la Victoria</v>
      </c>
      <c r="G1729" s="9" t="str">
        <f>VLOOKUP($A1729,referencia!$D$2:$Z$640,8,0)</f>
        <v>Castor Sánchez</v>
      </c>
      <c r="H1729" s="9" t="str">
        <f>VLOOKUP($A1729,referencia!$D$2:$Z$640,18,0)</f>
        <v>M</v>
      </c>
      <c r="I1729" s="9">
        <f>VLOOKUP($A1729,referencia!$D$2:$Z$640,19,0)</f>
        <v>0</v>
      </c>
      <c r="J1729" s="9" t="str">
        <f>VLOOKUP($A1729,referencia!$D$2:$Z$640,20,0)</f>
        <v>Ministerio de Salud</v>
      </c>
      <c r="K1729" s="9">
        <f>VLOOKUP($A1729,referencia!$D$2:$Z$640,21,0)</f>
        <v>1</v>
      </c>
    </row>
    <row r="1730" spans="1:11" ht="15.75" customHeight="1">
      <c r="A1730" t="s">
        <v>1720</v>
      </c>
      <c r="B1730" s="9">
        <f>VLOOKUP($A1730,referencia!$B$2:$Z$640,6,0)</f>
        <v>18</v>
      </c>
      <c r="C1730" s="9" t="str">
        <f>VLOOKUP($A1730,referencia!$B$2:$Z$640,7,0)</f>
        <v>San Juan</v>
      </c>
      <c r="D1730" s="9" t="str">
        <f>VLOOKUP($A1730,referencia!$B$2:$Z$640,17,0)</f>
        <v>no</v>
      </c>
      <c r="E1730" s="9" t="str">
        <f>VLOOKUP($A1730,referencia!$B$2:$Z$640,8,0)</f>
        <v>Sergio Uñac</v>
      </c>
      <c r="F1730" s="9" t="str">
        <f>VLOOKUP($A1730,referencia!$B$2:$Z$640,11,0)</f>
        <v>Frente para la Victoria</v>
      </c>
      <c r="G1730" s="9" t="str">
        <f>VLOOKUP($A1730,referencia!$B$2:$Z$640,10,0)</f>
        <v>Emilio Javier Baistrocchi</v>
      </c>
      <c r="H1730" s="9" t="str">
        <f>VLOOKUP($A1730,referencia!$B$2:$Z$640,20,0)</f>
        <v>M</v>
      </c>
      <c r="I1730" s="9">
        <f>VLOOKUP($A1730,referencia!$B$2:$Z$640,21,0)</f>
        <v>0</v>
      </c>
      <c r="J1730" s="9" t="str">
        <f>VLOOKUP($A1730,referencia!$B$2:$Z$640,22,0)</f>
        <v>Ministerio de Gobierno</v>
      </c>
      <c r="K1730" s="9">
        <f>VLOOKUP($A1730,referencia!$B$2:$Z$640,23,0)</f>
        <v>0</v>
      </c>
    </row>
    <row r="1731" spans="1:11" ht="15.75" customHeight="1">
      <c r="A1731" t="s">
        <v>1387</v>
      </c>
      <c r="B1731" s="9">
        <f>VLOOKUP($A1731,referencia!$B$2:$Z$640,6,0)</f>
        <v>18</v>
      </c>
      <c r="C1731" s="9" t="str">
        <f>VLOOKUP($A1731,referencia!$B$2:$Z$640,7,0)</f>
        <v>San Juan</v>
      </c>
      <c r="D1731" s="9" t="str">
        <f>VLOOKUP($A1731,referencia!$B$2:$Z$640,17,0)</f>
        <v>no</v>
      </c>
      <c r="E1731" s="9" t="str">
        <f>VLOOKUP($A1731,referencia!$B$2:$Z$640,8,0)</f>
        <v>Sergio Uñac</v>
      </c>
      <c r="F1731" s="9" t="str">
        <f>VLOOKUP($A1731,referencia!$B$2:$Z$640,11,0)</f>
        <v>Frente para la Victoria</v>
      </c>
      <c r="G1731" s="9" t="str">
        <f>VLOOKUP($A1731,referencia!$B$2:$Z$640,10,0)</f>
        <v>Felipe De los Ríos</v>
      </c>
      <c r="H1731" s="9" t="str">
        <f>VLOOKUP($A1731,referencia!$B$2:$Z$640,20,0)</f>
        <v>M</v>
      </c>
      <c r="I1731" s="9">
        <f>VLOOKUP($A1731,referencia!$B$2:$Z$640,21,0)</f>
        <v>0</v>
      </c>
      <c r="J1731" s="9" t="str">
        <f>VLOOKUP($A1731,referencia!$B$2:$Z$640,22,0)</f>
        <v>Ministerio de Educación</v>
      </c>
      <c r="K1731" s="9">
        <f>VLOOKUP($A1731,referencia!$B$2:$Z$640,23,0)</f>
        <v>0</v>
      </c>
    </row>
    <row r="1732" spans="1:11" ht="15.75" customHeight="1">
      <c r="A1732" t="s">
        <v>1721</v>
      </c>
      <c r="B1732" s="9">
        <f>VLOOKUP($A1732,referencia!$B$2:$Z$640,6,0)</f>
        <v>18</v>
      </c>
      <c r="C1732" s="9" t="str">
        <f>VLOOKUP($A1732,referencia!$B$2:$Z$640,7,0)</f>
        <v>San Juan</v>
      </c>
      <c r="D1732" s="9" t="str">
        <f>VLOOKUP($A1732,referencia!$B$2:$Z$640,17,0)</f>
        <v>no</v>
      </c>
      <c r="E1732" s="9" t="str">
        <f>VLOOKUP($A1732,referencia!$B$2:$Z$640,8,0)</f>
        <v>Sergio Uñac</v>
      </c>
      <c r="F1732" s="9" t="str">
        <f>VLOOKUP($A1732,referencia!$B$2:$Z$640,11,0)</f>
        <v>Frente para la Victoria</v>
      </c>
      <c r="G1732" s="9" t="str">
        <f>VLOOKUP($A1732,referencia!$B$2:$Z$640,10,0)</f>
        <v>Andrés Díaz Cano</v>
      </c>
      <c r="H1732" s="9" t="str">
        <f>VLOOKUP($A1732,referencia!$B$2:$Z$640,20,0)</f>
        <v>M</v>
      </c>
      <c r="I1732" s="9">
        <f>VLOOKUP($A1732,referencia!$B$2:$Z$640,21,0)</f>
        <v>0</v>
      </c>
      <c r="J1732" s="9" t="str">
        <f>VLOOKUP($A1732,referencia!$B$2:$Z$640,22,0)</f>
        <v>Ministerio de Producción</v>
      </c>
      <c r="K1732" s="9">
        <f>VLOOKUP($A1732,referencia!$B$2:$Z$640,23,0)</f>
        <v>0</v>
      </c>
    </row>
    <row r="1733" spans="1:11" ht="15.75" customHeight="1">
      <c r="A1733" t="s">
        <v>1722</v>
      </c>
      <c r="B1733" s="9">
        <f>VLOOKUP($A1733,referencia!$B$2:$Z$640,6,0)</f>
        <v>18</v>
      </c>
      <c r="C1733" s="9" t="str">
        <f>VLOOKUP($A1733,referencia!$B$2:$Z$640,7,0)</f>
        <v>San Juan</v>
      </c>
      <c r="D1733" s="9" t="str">
        <f>VLOOKUP($A1733,referencia!$B$2:$Z$640,17,0)</f>
        <v>no</v>
      </c>
      <c r="E1733" s="9" t="str">
        <f>VLOOKUP($A1733,referencia!$B$2:$Z$640,8,0)</f>
        <v>Sergio Uñac</v>
      </c>
      <c r="F1733" s="9" t="str">
        <f>VLOOKUP($A1733,referencia!$B$2:$Z$640,11,0)</f>
        <v>Frente para la Victoria</v>
      </c>
      <c r="G1733" s="9" t="str">
        <f>VLOOKUP($A1733,referencia!$B$2:$Z$640,10,0)</f>
        <v>Julio Ortíz Andino</v>
      </c>
      <c r="H1733" s="9" t="str">
        <f>VLOOKUP($A1733,referencia!$B$2:$Z$640,20,0)</f>
        <v>M</v>
      </c>
      <c r="I1733" s="9">
        <f>VLOOKUP($A1733,referencia!$B$2:$Z$640,21,0)</f>
        <v>0</v>
      </c>
      <c r="J1733" s="9" t="str">
        <f>VLOOKUP($A1733,referencia!$B$2:$Z$640,22,0)</f>
        <v>Ministerio de Infraestructura</v>
      </c>
      <c r="K1733" s="9">
        <f>VLOOKUP($A1733,referencia!$B$2:$Z$640,23,0)</f>
        <v>0</v>
      </c>
    </row>
    <row r="1734" spans="1:11" ht="15.75" customHeight="1">
      <c r="A1734" t="s">
        <v>2314</v>
      </c>
      <c r="B1734" s="9">
        <f>VLOOKUP($A1734,referencia!$B$2:$Z$640,6,0)</f>
        <v>18</v>
      </c>
      <c r="C1734" s="9" t="str">
        <f>VLOOKUP($A1734,referencia!$B$2:$Z$640,7,0)</f>
        <v>San Juan</v>
      </c>
      <c r="D1734" s="9" t="str">
        <f>VLOOKUP($A1734,referencia!$B$2:$Z$640,17,0)</f>
        <v>no</v>
      </c>
      <c r="E1734" s="9" t="str">
        <f>VLOOKUP($A1734,referencia!$B$2:$Z$640,8,0)</f>
        <v>Sergio Uñac</v>
      </c>
      <c r="F1734" s="9" t="str">
        <f>VLOOKUP($A1734,referencia!$B$2:$Z$640,11,0)</f>
        <v>Frente para la Victoria</v>
      </c>
      <c r="G1734" s="9" t="str">
        <f>VLOOKUP($A1734,referencia!$B$2:$Z$640,10,0)</f>
        <v>Walberto Allende</v>
      </c>
      <c r="H1734" s="9" t="str">
        <f>VLOOKUP($A1734,referencia!$B$2:$Z$640,20,0)</f>
        <v>M</v>
      </c>
      <c r="I1734" s="9">
        <f>VLOOKUP($A1734,referencia!$B$2:$Z$640,21,0)</f>
        <v>0</v>
      </c>
      <c r="J1734" s="9" t="str">
        <f>VLOOKUP($A1734,referencia!$B$2:$Z$640,22,0)</f>
        <v>Ministerio de Desarrollo Humano</v>
      </c>
      <c r="K1734" s="9">
        <f>VLOOKUP($A1734,referencia!$B$2:$Z$640,23,0)</f>
        <v>1</v>
      </c>
    </row>
    <row r="1735" spans="1:11" ht="15.75" customHeight="1">
      <c r="A1735" t="s">
        <v>1380</v>
      </c>
      <c r="B1735" s="9">
        <f>VLOOKUP($A1735,referencia!$B$2:$Z$640,6,0)</f>
        <v>18</v>
      </c>
      <c r="C1735" s="9" t="str">
        <f>VLOOKUP($A1735,referencia!$B$2:$Z$640,7,0)</f>
        <v>San Juan</v>
      </c>
      <c r="D1735" s="9" t="str">
        <f>VLOOKUP($A1735,referencia!$B$2:$Z$640,17,0)</f>
        <v>no</v>
      </c>
      <c r="E1735" s="9" t="str">
        <f>VLOOKUP($A1735,referencia!$B$2:$Z$640,8,0)</f>
        <v>Sergio Uñac</v>
      </c>
      <c r="F1735" s="9" t="str">
        <f>VLOOKUP($A1735,referencia!$B$2:$Z$640,11,0)</f>
        <v>Frente para la Victoria</v>
      </c>
      <c r="G1735" s="9" t="str">
        <f>VLOOKUP($A1735,referencia!$B$2:$Z$640,10,0)</f>
        <v>Armando Sánchez</v>
      </c>
      <c r="H1735" s="9" t="str">
        <f>VLOOKUP($A1735,referencia!$B$2:$Z$640,20,0)</f>
        <v>M</v>
      </c>
      <c r="I1735" s="9">
        <f>VLOOKUP($A1735,referencia!$B$2:$Z$640,21,0)</f>
        <v>0</v>
      </c>
      <c r="J1735" s="9" t="str">
        <f>VLOOKUP($A1735,referencia!$B$2:$Z$640,22,0)</f>
        <v>Ministerio de Desarrollo Humano</v>
      </c>
      <c r="K1735" s="9">
        <f>VLOOKUP($A1735,referencia!$B$2:$Z$640,23,0)</f>
        <v>0</v>
      </c>
    </row>
    <row r="1736" spans="1:11" ht="15.75" customHeight="1">
      <c r="A1736" t="s">
        <v>1724</v>
      </c>
      <c r="B1736" s="9">
        <f>VLOOKUP($A1736,referencia!$B$2:$Z$640,6,0)</f>
        <v>18</v>
      </c>
      <c r="C1736" s="9" t="str">
        <f>VLOOKUP($A1736,referencia!$B$2:$Z$640,7,0)</f>
        <v>San Juan</v>
      </c>
      <c r="D1736" s="9" t="str">
        <f>VLOOKUP($A1736,referencia!$B$2:$Z$640,17,0)</f>
        <v>no</v>
      </c>
      <c r="E1736" s="9" t="str">
        <f>VLOOKUP($A1736,referencia!$B$2:$Z$640,8,0)</f>
        <v>Sergio Uñac</v>
      </c>
      <c r="F1736" s="9" t="str">
        <f>VLOOKUP($A1736,referencia!$B$2:$Z$640,11,0)</f>
        <v>Frente para la Victoria</v>
      </c>
      <c r="G1736" s="9" t="str">
        <f>VLOOKUP($A1736,referencia!$B$2:$Z$640,10,0)</f>
        <v>Roberto Gattoni</v>
      </c>
      <c r="H1736" s="9" t="str">
        <f>VLOOKUP($A1736,referencia!$B$2:$Z$640,20,0)</f>
        <v>M</v>
      </c>
      <c r="I1736" s="9">
        <f>VLOOKUP($A1736,referencia!$B$2:$Z$640,21,0)</f>
        <v>0</v>
      </c>
      <c r="J1736" s="9" t="str">
        <f>VLOOKUP($A1736,referencia!$B$2:$Z$640,22,0)</f>
        <v>Ministerio de Hacienda</v>
      </c>
      <c r="K1736" s="9">
        <f>VLOOKUP($A1736,referencia!$B$2:$Z$640,23,0)</f>
        <v>0</v>
      </c>
    </row>
    <row r="1737" spans="1:11" ht="15.75" customHeight="1">
      <c r="A1737" t="s">
        <v>2315</v>
      </c>
      <c r="B1737" s="9">
        <f>VLOOKUP($A1737,referencia!$B$2:$Z$640,6,0)</f>
        <v>18</v>
      </c>
      <c r="C1737" s="9" t="str">
        <f>VLOOKUP($A1737,referencia!$B$2:$Z$640,7,0)</f>
        <v>San Juan</v>
      </c>
      <c r="D1737" s="9" t="str">
        <f>VLOOKUP($A1737,referencia!$B$2:$Z$640,17,0)</f>
        <v>no</v>
      </c>
      <c r="E1737" s="9" t="str">
        <f>VLOOKUP($A1737,referencia!$B$2:$Z$640,8,0)</f>
        <v>Sergio Uñac</v>
      </c>
      <c r="F1737" s="9" t="str">
        <f>VLOOKUP($A1737,referencia!$B$2:$Z$640,11,0)</f>
        <v>Frente para la Victoria</v>
      </c>
      <c r="G1737" s="9" t="str">
        <f>VLOOKUP($A1737,referencia!$B$2:$Z$640,10,0)</f>
        <v>Castor Sánchez</v>
      </c>
      <c r="H1737" s="9" t="str">
        <f>VLOOKUP($A1737,referencia!$B$2:$Z$640,20,0)</f>
        <v>M</v>
      </c>
      <c r="I1737" s="9">
        <f>VLOOKUP($A1737,referencia!$B$2:$Z$640,21,0)</f>
        <v>0</v>
      </c>
      <c r="J1737" s="9" t="str">
        <f>VLOOKUP($A1737,referencia!$B$2:$Z$640,22,0)</f>
        <v>Ministerio de Salud</v>
      </c>
      <c r="K1737" s="9">
        <f>VLOOKUP($A1737,referencia!$B$2:$Z$640,23,0)</f>
        <v>1</v>
      </c>
    </row>
    <row r="1738" spans="1:11" ht="15.75" customHeight="1">
      <c r="A1738" t="s">
        <v>1383</v>
      </c>
      <c r="B1738" s="9">
        <f>VLOOKUP($A1738,referencia!$B$2:$Z$640,6,0)</f>
        <v>18</v>
      </c>
      <c r="C1738" s="9" t="str">
        <f>VLOOKUP($A1738,referencia!$B$2:$Z$640,7,0)</f>
        <v>San Juan</v>
      </c>
      <c r="D1738" s="9" t="str">
        <f>VLOOKUP($A1738,referencia!$B$2:$Z$640,17,0)</f>
        <v>no</v>
      </c>
      <c r="E1738" s="9" t="str">
        <f>VLOOKUP($A1738,referencia!$B$2:$Z$640,8,0)</f>
        <v>Sergio Uñac</v>
      </c>
      <c r="F1738" s="9" t="str">
        <f>VLOOKUP($A1738,referencia!$B$2:$Z$640,11,0)</f>
        <v>Frente para la Victoria</v>
      </c>
      <c r="G1738" s="9" t="str">
        <f>VLOOKUP($A1738,referencia!$B$2:$Z$640,10,0)</f>
        <v>Alejandra Venerando</v>
      </c>
      <c r="H1738" s="9" t="str">
        <f>VLOOKUP($A1738,referencia!$B$2:$Z$640,20,0)</f>
        <v>F</v>
      </c>
      <c r="I1738" s="9">
        <f>VLOOKUP($A1738,referencia!$B$2:$Z$640,21,0)</f>
        <v>1</v>
      </c>
      <c r="J1738" s="9" t="str">
        <f>VLOOKUP($A1738,referencia!$B$2:$Z$640,22,0)</f>
        <v>Ministerio de Salud</v>
      </c>
      <c r="K1738" s="9">
        <f>VLOOKUP($A1738,referencia!$B$2:$Z$640,23,0)</f>
        <v>0</v>
      </c>
    </row>
    <row r="1739" spans="1:11" ht="15.75" customHeight="1">
      <c r="A1739" t="s">
        <v>1726</v>
      </c>
      <c r="B1739" s="9">
        <f>VLOOKUP($A1739,referencia!$B$2:$Z$640,6,0)</f>
        <v>18</v>
      </c>
      <c r="C1739" s="9" t="str">
        <f>VLOOKUP($A1739,referencia!$B$2:$Z$640,7,0)</f>
        <v>San Juan</v>
      </c>
      <c r="D1739" s="9" t="str">
        <f>VLOOKUP($A1739,referencia!$B$2:$Z$640,17,0)</f>
        <v>no</v>
      </c>
      <c r="E1739" s="9" t="str">
        <f>VLOOKUP($A1739,referencia!$B$2:$Z$640,8,0)</f>
        <v>Sergio Uñac</v>
      </c>
      <c r="F1739" s="9" t="str">
        <f>VLOOKUP($A1739,referencia!$B$2:$Z$640,11,0)</f>
        <v>Frente para la Victoria</v>
      </c>
      <c r="G1739" s="9" t="str">
        <f>VLOOKUP($A1739,referencia!$B$2:$Z$640,10,0)</f>
        <v>Alberto Hensel</v>
      </c>
      <c r="H1739" s="9" t="str">
        <f>VLOOKUP($A1739,referencia!$B$2:$Z$640,20,0)</f>
        <v>M</v>
      </c>
      <c r="I1739" s="9">
        <f>VLOOKUP($A1739,referencia!$B$2:$Z$640,21,0)</f>
        <v>0</v>
      </c>
      <c r="J1739" s="9" t="str">
        <f>VLOOKUP($A1739,referencia!$B$2:$Z$640,22,0)</f>
        <v>Ministerio de Minería</v>
      </c>
      <c r="K1739" s="9">
        <f>VLOOKUP($A1739,referencia!$B$2:$Z$640,23,0)</f>
        <v>0</v>
      </c>
    </row>
    <row r="1740" spans="1:11" ht="15.75" customHeight="1">
      <c r="A1740" t="s">
        <v>1393</v>
      </c>
      <c r="B1740" s="9">
        <f>VLOOKUP($A1740,referencia!$B$2:$Z$640,6,0)</f>
        <v>18</v>
      </c>
      <c r="C1740" s="9" t="str">
        <f>VLOOKUP($A1740,referencia!$B$2:$Z$640,7,0)</f>
        <v>San Juan</v>
      </c>
      <c r="D1740" s="9" t="str">
        <f>VLOOKUP($A1740,referencia!$B$2:$Z$640,17,0)</f>
        <v>no</v>
      </c>
      <c r="E1740" s="9" t="str">
        <f>VLOOKUP($A1740,referencia!$B$2:$Z$640,8,0)</f>
        <v>Sergio Uñac</v>
      </c>
      <c r="F1740" s="9" t="str">
        <f>VLOOKUP($A1740,referencia!$B$2:$Z$640,11,0)</f>
        <v>Frente para la Victoria</v>
      </c>
      <c r="G1740" s="9" t="str">
        <f>VLOOKUP($A1740,referencia!$B$2:$Z$640,10,0)</f>
        <v>Claudia Grynszpan</v>
      </c>
      <c r="H1740" s="9" t="str">
        <f>VLOOKUP($A1740,referencia!$B$2:$Z$640,20,0)</f>
        <v>F</v>
      </c>
      <c r="I1740" s="9">
        <f>VLOOKUP($A1740,referencia!$B$2:$Z$640,21,0)</f>
        <v>1</v>
      </c>
      <c r="J1740" s="9" t="str">
        <f>VLOOKUP($A1740,referencia!$B$2:$Z$640,22,0)</f>
        <v>Ministerio de Turismo</v>
      </c>
      <c r="K1740" s="9">
        <f>VLOOKUP($A1740,referencia!$B$2:$Z$640,23,0)</f>
        <v>0</v>
      </c>
    </row>
    <row r="1741" spans="1:11" ht="15.75" customHeight="1">
      <c r="A1741" t="s">
        <v>1386</v>
      </c>
      <c r="B1741" s="9">
        <f>VLOOKUP($A1741,referencia!$B$2:$Z$640,6,0)</f>
        <v>18</v>
      </c>
      <c r="C1741" s="9" t="str">
        <f>VLOOKUP($A1741,referencia!$B$2:$Z$640,7,0)</f>
        <v>San Juan</v>
      </c>
      <c r="D1741" s="9" t="str">
        <f>VLOOKUP($A1741,referencia!$B$2:$Z$640,17,0)</f>
        <v>no</v>
      </c>
      <c r="E1741" s="9" t="str">
        <f>VLOOKUP($A1741,referencia!$B$2:$Z$640,8,0)</f>
        <v>Sergio Uñac</v>
      </c>
      <c r="F1741" s="9" t="str">
        <f>VLOOKUP($A1741,referencia!$B$2:$Z$640,11,0)</f>
        <v>Frente de Todos</v>
      </c>
      <c r="G1741" s="9" t="str">
        <f>VLOOKUP($A1741,referencia!$B$2:$Z$640,10,0)</f>
        <v>Fabian Aballay</v>
      </c>
      <c r="H1741" s="9" t="str">
        <f>VLOOKUP($A1741,referencia!$B$2:$Z$640,20,0)</f>
        <v>M</v>
      </c>
      <c r="I1741" s="9">
        <f>VLOOKUP($A1741,referencia!$B$2:$Z$640,21,0)</f>
        <v>0</v>
      </c>
      <c r="J1741" s="9" t="str">
        <f>VLOOKUP($A1741,referencia!$B$2:$Z$640,22,0)</f>
        <v>Ministerio de Desarrollo Humano y Promoción Social</v>
      </c>
      <c r="K1741" s="9">
        <f>VLOOKUP($A1741,referencia!$B$2:$Z$640,23,0)</f>
        <v>0</v>
      </c>
    </row>
    <row r="1742" spans="1:11" ht="15.75" customHeight="1">
      <c r="A1742" t="s">
        <v>1387</v>
      </c>
      <c r="B1742" s="9">
        <f>VLOOKUP($A1742,referencia!$B$2:$Z$640,6,0)</f>
        <v>18</v>
      </c>
      <c r="C1742" s="9" t="str">
        <f>VLOOKUP($A1742,referencia!$B$2:$Z$640,7,0)</f>
        <v>San Juan</v>
      </c>
      <c r="D1742" s="9" t="str">
        <f>VLOOKUP($A1742,referencia!$B$2:$Z$640,17,0)</f>
        <v>no</v>
      </c>
      <c r="E1742" s="9" t="str">
        <f>VLOOKUP($A1742,referencia!$B$2:$Z$640,8,0)</f>
        <v>Sergio Uñac</v>
      </c>
      <c r="F1742" s="9" t="str">
        <f>VLOOKUP($A1742,referencia!$B$2:$Z$640,11,0)</f>
        <v>Frente para la Victoria</v>
      </c>
      <c r="G1742" s="9" t="str">
        <f>VLOOKUP($A1742,referencia!$B$2:$Z$640,10,0)</f>
        <v>Felipe De los Ríos</v>
      </c>
      <c r="H1742" s="9" t="str">
        <f>VLOOKUP($A1742,referencia!$B$2:$Z$640,20,0)</f>
        <v>M</v>
      </c>
      <c r="I1742" s="9">
        <f>VLOOKUP($A1742,referencia!$B$2:$Z$640,21,0)</f>
        <v>0</v>
      </c>
      <c r="J1742" s="9" t="str">
        <f>VLOOKUP($A1742,referencia!$B$2:$Z$640,22,0)</f>
        <v>Ministerio de Educación</v>
      </c>
      <c r="K1742" s="9">
        <f>VLOOKUP($A1742,referencia!$B$2:$Z$640,23,0)</f>
        <v>0</v>
      </c>
    </row>
    <row r="1743" spans="1:11" ht="15.75" customHeight="1">
      <c r="A1743" t="s">
        <v>1388</v>
      </c>
      <c r="B1743" s="9">
        <f>VLOOKUP($A1743,referencia!$B$2:$Z$640,6,0)</f>
        <v>18</v>
      </c>
      <c r="C1743" s="9" t="str">
        <f>VLOOKUP($A1743,referencia!$B$2:$Z$640,7,0)</f>
        <v>San Juan</v>
      </c>
      <c r="D1743" s="9" t="str">
        <f>VLOOKUP($A1743,referencia!$B$2:$Z$640,17,0)</f>
        <v>no</v>
      </c>
      <c r="E1743" s="9" t="str">
        <f>VLOOKUP($A1743,referencia!$B$2:$Z$640,8,0)</f>
        <v>Sergio Uñac</v>
      </c>
      <c r="F1743" s="9" t="str">
        <f>VLOOKUP($A1743,referencia!$B$2:$Z$640,11,0)</f>
        <v>Frente de Todos</v>
      </c>
      <c r="G1743" s="9" t="str">
        <f>VLOOKUP($A1743,referencia!$B$2:$Z$640,10,0)</f>
        <v>Ana Fabiola Aubone</v>
      </c>
      <c r="H1743" s="9" t="str">
        <f>VLOOKUP($A1743,referencia!$B$2:$Z$640,20,0)</f>
        <v>F</v>
      </c>
      <c r="I1743" s="9">
        <f>VLOOKUP($A1743,referencia!$B$2:$Z$640,21,0)</f>
        <v>1</v>
      </c>
      <c r="J1743" s="9" t="str">
        <f>VLOOKUP($A1743,referencia!$B$2:$Z$640,22,0)</f>
        <v>Ministerio de Gobierno</v>
      </c>
      <c r="K1743" s="9">
        <f>VLOOKUP($A1743,referencia!$B$2:$Z$640,23,0)</f>
        <v>0</v>
      </c>
    </row>
    <row r="1744" spans="1:11" ht="15.75" customHeight="1">
      <c r="A1744" t="s">
        <v>1389</v>
      </c>
      <c r="B1744" s="9">
        <f>VLOOKUP($A1744,referencia!$B$2:$Z$640,6,0)</f>
        <v>18</v>
      </c>
      <c r="C1744" s="9" t="str">
        <f>VLOOKUP($A1744,referencia!$B$2:$Z$640,7,0)</f>
        <v>San Juan</v>
      </c>
      <c r="D1744" s="9" t="str">
        <f>VLOOKUP($A1744,referencia!$B$2:$Z$640,17,0)</f>
        <v>no</v>
      </c>
      <c r="E1744" s="9" t="str">
        <f>VLOOKUP($A1744,referencia!$B$2:$Z$640,8,0)</f>
        <v>Sergio Uñac</v>
      </c>
      <c r="F1744" s="9" t="str">
        <f>VLOOKUP($A1744,referencia!$B$2:$Z$640,11,0)</f>
        <v>Frente de Todos</v>
      </c>
      <c r="G1744" s="9" t="str">
        <f>VLOOKUP($A1744,referencia!$B$2:$Z$640,10,0)</f>
        <v>Marisa Lopez</v>
      </c>
      <c r="H1744" s="9" t="str">
        <f>VLOOKUP($A1744,referencia!$B$2:$Z$640,20,0)</f>
        <v>F</v>
      </c>
      <c r="I1744" s="9">
        <f>VLOOKUP($A1744,referencia!$B$2:$Z$640,21,0)</f>
        <v>1</v>
      </c>
      <c r="J1744" s="9" t="str">
        <f>VLOOKUP($A1744,referencia!$B$2:$Z$640,22,0)</f>
        <v>Ministerio de Hacienda y Finanzas</v>
      </c>
      <c r="K1744" s="9">
        <f>VLOOKUP($A1744,referencia!$B$2:$Z$640,23,0)</f>
        <v>0</v>
      </c>
    </row>
    <row r="1745" spans="1:11" ht="15.75" customHeight="1">
      <c r="A1745" t="s">
        <v>1390</v>
      </c>
      <c r="B1745" s="9">
        <f>VLOOKUP($A1745,referencia!$B$2:$Z$640,6,0)</f>
        <v>18</v>
      </c>
      <c r="C1745" s="9" t="str">
        <f>VLOOKUP($A1745,referencia!$B$2:$Z$640,7,0)</f>
        <v>San Juan</v>
      </c>
      <c r="D1745" s="9" t="str">
        <f>VLOOKUP($A1745,referencia!$B$2:$Z$640,17,0)</f>
        <v>no</v>
      </c>
      <c r="E1745" s="9" t="str">
        <f>VLOOKUP($A1745,referencia!$B$2:$Z$640,8,0)</f>
        <v>Sergio Uñac</v>
      </c>
      <c r="F1745" s="9" t="str">
        <f>VLOOKUP($A1745,referencia!$B$2:$Z$640,11,0)</f>
        <v>Frente de Todos</v>
      </c>
      <c r="G1745" s="9" t="str">
        <f>VLOOKUP($A1745,referencia!$B$2:$Z$640,10,0)</f>
        <v>Carlos Astudillo</v>
      </c>
      <c r="H1745" s="9" t="str">
        <f>VLOOKUP($A1745,referencia!$B$2:$Z$640,20,0)</f>
        <v>M</v>
      </c>
      <c r="I1745" s="9">
        <f>VLOOKUP($A1745,referencia!$B$2:$Z$640,21,0)</f>
        <v>0</v>
      </c>
      <c r="J1745" s="9" t="str">
        <f>VLOOKUP($A1745,referencia!$B$2:$Z$640,22,0)</f>
        <v>Ministerio de Minería</v>
      </c>
      <c r="K1745" s="9">
        <f>VLOOKUP($A1745,referencia!$B$2:$Z$640,23,0)</f>
        <v>0</v>
      </c>
    </row>
    <row r="1746" spans="1:11" ht="15.75" customHeight="1">
      <c r="A1746" t="s">
        <v>1391</v>
      </c>
      <c r="B1746" s="9">
        <f>VLOOKUP($A1746,referencia!$B$2:$Z$640,6,0)</f>
        <v>18</v>
      </c>
      <c r="C1746" s="9" t="str">
        <f>VLOOKUP($A1746,referencia!$B$2:$Z$640,7,0)</f>
        <v>San Juan</v>
      </c>
      <c r="D1746" s="9" t="str">
        <f>VLOOKUP($A1746,referencia!$B$2:$Z$640,17,0)</f>
        <v>no</v>
      </c>
      <c r="E1746" s="9" t="str">
        <f>VLOOKUP($A1746,referencia!$B$2:$Z$640,8,0)</f>
        <v>Sergio Uñac</v>
      </c>
      <c r="F1746" s="9" t="str">
        <f>VLOOKUP($A1746,referencia!$B$2:$Z$640,11,0)</f>
        <v>Frente de Todos</v>
      </c>
      <c r="G1746" s="9" t="str">
        <f>VLOOKUP($A1746,referencia!$B$2:$Z$640,10,0)</f>
        <v>Julio Ortiz Andino</v>
      </c>
      <c r="H1746" s="9" t="str">
        <f>VLOOKUP($A1746,referencia!$B$2:$Z$640,20,0)</f>
        <v>M</v>
      </c>
      <c r="I1746" s="9">
        <f>VLOOKUP($A1746,referencia!$B$2:$Z$640,21,0)</f>
        <v>0</v>
      </c>
      <c r="J1746" s="9" t="str">
        <f>VLOOKUP($A1746,referencia!$B$2:$Z$640,22,0)</f>
        <v>Ministerio de Obras y Servicios Publicos</v>
      </c>
      <c r="K1746" s="9">
        <f>VLOOKUP($A1746,referencia!$B$2:$Z$640,23,0)</f>
        <v>0</v>
      </c>
    </row>
    <row r="1747" spans="1:11" ht="15.75" customHeight="1">
      <c r="A1747" t="s">
        <v>1392</v>
      </c>
      <c r="B1747" s="9">
        <f>VLOOKUP($A1747,referencia!$B$2:$Z$640,6,0)</f>
        <v>18</v>
      </c>
      <c r="C1747" s="9" t="str">
        <f>VLOOKUP($A1747,referencia!$B$2:$Z$640,7,0)</f>
        <v>San Juan</v>
      </c>
      <c r="D1747" s="9" t="str">
        <f>VLOOKUP($A1747,referencia!$B$2:$Z$640,17,0)</f>
        <v>no</v>
      </c>
      <c r="E1747" s="9" t="str">
        <f>VLOOKUP($A1747,referencia!$B$2:$Z$640,8,0)</f>
        <v>Sergio Uñac</v>
      </c>
      <c r="F1747" s="9" t="str">
        <f>VLOOKUP($A1747,referencia!$B$2:$Z$640,11,0)</f>
        <v>Frente de Todos</v>
      </c>
      <c r="G1747" s="9" t="str">
        <f>VLOOKUP($A1747,referencia!$B$2:$Z$640,10,0)</f>
        <v>Andres Diaz Cano</v>
      </c>
      <c r="H1747" s="9" t="str">
        <f>VLOOKUP($A1747,referencia!$B$2:$Z$640,20,0)</f>
        <v>M</v>
      </c>
      <c r="I1747" s="9">
        <f>VLOOKUP($A1747,referencia!$B$2:$Z$640,21,0)</f>
        <v>0</v>
      </c>
      <c r="J1747" s="9" t="str">
        <f>VLOOKUP($A1747,referencia!$B$2:$Z$640,22,0)</f>
        <v>Ministerio de Producción y Desarrollo Económico</v>
      </c>
      <c r="K1747" s="9">
        <f>VLOOKUP($A1747,referencia!$B$2:$Z$640,23,0)</f>
        <v>0</v>
      </c>
    </row>
    <row r="1748" spans="1:11" ht="15.75" customHeight="1">
      <c r="A1748" t="s">
        <v>1383</v>
      </c>
      <c r="B1748" s="9">
        <f>VLOOKUP($A1748,referencia!$B$2:$Z$640,6,0)</f>
        <v>18</v>
      </c>
      <c r="C1748" s="9" t="str">
        <f>VLOOKUP($A1748,referencia!$B$2:$Z$640,7,0)</f>
        <v>San Juan</v>
      </c>
      <c r="D1748" s="9" t="str">
        <f>VLOOKUP($A1748,referencia!$B$2:$Z$640,17,0)</f>
        <v>no</v>
      </c>
      <c r="E1748" s="9" t="str">
        <f>VLOOKUP($A1748,referencia!$B$2:$Z$640,8,0)</f>
        <v>Sergio Uñac</v>
      </c>
      <c r="F1748" s="9" t="str">
        <f>VLOOKUP($A1748,referencia!$B$2:$Z$640,11,0)</f>
        <v>Frente para la Victoria</v>
      </c>
      <c r="G1748" s="9" t="str">
        <f>VLOOKUP($A1748,referencia!$B$2:$Z$640,10,0)</f>
        <v>Alejandra Venerando</v>
      </c>
      <c r="H1748" s="9" t="str">
        <f>VLOOKUP($A1748,referencia!$B$2:$Z$640,20,0)</f>
        <v>F</v>
      </c>
      <c r="I1748" s="9">
        <f>VLOOKUP($A1748,referencia!$B$2:$Z$640,21,0)</f>
        <v>1</v>
      </c>
      <c r="J1748" s="9" t="str">
        <f>VLOOKUP($A1748,referencia!$B$2:$Z$640,22,0)</f>
        <v>Ministerio de Salud</v>
      </c>
      <c r="K1748" s="9">
        <f>VLOOKUP($A1748,referencia!$B$2:$Z$640,23,0)</f>
        <v>0</v>
      </c>
    </row>
    <row r="1749" spans="1:11" ht="15.75" customHeight="1">
      <c r="A1749" t="s">
        <v>1393</v>
      </c>
      <c r="B1749" s="9">
        <f>VLOOKUP($A1749,referencia!$B$2:$Z$640,6,0)</f>
        <v>18</v>
      </c>
      <c r="C1749" s="9" t="str">
        <f>VLOOKUP($A1749,referencia!$B$2:$Z$640,7,0)</f>
        <v>San Juan</v>
      </c>
      <c r="D1749" s="9" t="str">
        <f>VLOOKUP($A1749,referencia!$B$2:$Z$640,17,0)</f>
        <v>no</v>
      </c>
      <c r="E1749" s="9" t="str">
        <f>VLOOKUP($A1749,referencia!$B$2:$Z$640,8,0)</f>
        <v>Sergio Uñac</v>
      </c>
      <c r="F1749" s="9" t="str">
        <f>VLOOKUP($A1749,referencia!$B$2:$Z$640,11,0)</f>
        <v>Frente para la Victoria</v>
      </c>
      <c r="G1749" s="9" t="str">
        <f>VLOOKUP($A1749,referencia!$B$2:$Z$640,10,0)</f>
        <v>Claudia Grynszpan</v>
      </c>
      <c r="H1749" s="9" t="str">
        <f>VLOOKUP($A1749,referencia!$B$2:$Z$640,20,0)</f>
        <v>F</v>
      </c>
      <c r="I1749" s="9">
        <f>VLOOKUP($A1749,referencia!$B$2:$Z$640,21,0)</f>
        <v>1</v>
      </c>
      <c r="J1749" s="9" t="str">
        <f>VLOOKUP($A1749,referencia!$B$2:$Z$640,22,0)</f>
        <v>Ministerio de Turismo</v>
      </c>
      <c r="K1749" s="9">
        <f>VLOOKUP($A1749,referencia!$B$2:$Z$640,23,0)</f>
        <v>0</v>
      </c>
    </row>
    <row r="1750" spans="1:11" ht="15.75" customHeight="1">
      <c r="A1750" t="s">
        <v>1394</v>
      </c>
      <c r="B1750" s="9">
        <f>VLOOKUP($A1750,referencia!$B$2:$Z$640,6,0)</f>
        <v>18</v>
      </c>
      <c r="C1750" s="9" t="str">
        <f>VLOOKUP($A1750,referencia!$B$2:$Z$640,7,0)</f>
        <v>San Juan</v>
      </c>
      <c r="D1750" s="9" t="str">
        <f>VLOOKUP($A1750,referencia!$B$2:$Z$640,17,0)</f>
        <v>no</v>
      </c>
      <c r="E1750" s="9" t="str">
        <f>VLOOKUP($A1750,referencia!$B$2:$Z$640,8,0)</f>
        <v>Sergio Uñac</v>
      </c>
      <c r="F1750" s="9" t="str">
        <f>VLOOKUP($A1750,referencia!$B$2:$Z$640,11,0)</f>
        <v>Frente de Todos</v>
      </c>
      <c r="G1750" s="9" t="str">
        <f>VLOOKUP($A1750,referencia!$B$2:$Z$640,10,0)</f>
        <v>Juan Flores</v>
      </c>
      <c r="H1750" s="9" t="str">
        <f>VLOOKUP($A1750,referencia!$B$2:$Z$640,20,0)</f>
        <v>M</v>
      </c>
      <c r="I1750" s="9">
        <f>VLOOKUP($A1750,referencia!$B$2:$Z$640,21,0)</f>
        <v>0</v>
      </c>
      <c r="J1750" s="9" t="str">
        <f>VLOOKUP($A1750,referencia!$B$2:$Z$640,22,0)</f>
        <v>Secretaría General de la Gobernación</v>
      </c>
      <c r="K1750" s="9">
        <f>VLOOKUP($A1750,referencia!$B$2:$Z$640,23,0)</f>
        <v>0</v>
      </c>
    </row>
    <row r="1751" spans="1:11" ht="15.75" customHeight="1">
      <c r="A1751" t="s">
        <v>1720</v>
      </c>
      <c r="B1751" s="9">
        <f>VLOOKUP($A1751,referencia!$A$2:$Z$640,7,0)</f>
        <v>18</v>
      </c>
      <c r="C1751" s="9" t="str">
        <f>VLOOKUP($A1751,referencia!$A$2:$Z$640,8,0)</f>
        <v>San Juan</v>
      </c>
      <c r="D1751" s="9" t="str">
        <f>VLOOKUP($A1751,referencia!$A$2:$Z$640,19,0)</f>
        <v>no</v>
      </c>
      <c r="E1751" s="9" t="str">
        <f>VLOOKUP($A1751,referencia!$A$2:$Z$640,9,0)</f>
        <v>Sergio Uñac</v>
      </c>
      <c r="F1751" s="9" t="str">
        <f>VLOOKUP($A1751,referencia!$A$2:$Z$640,12,0)</f>
        <v>Frente para la Victoria</v>
      </c>
      <c r="G1751" s="9" t="str">
        <f>VLOOKUP($A1751,referencia!$A$2:$Z$640,11,0)</f>
        <v>Emilio Javier Baistrocchi</v>
      </c>
      <c r="H1751" s="9" t="str">
        <f>VLOOKUP($A1751,referencia!$A$2:$Z$640,21,0)</f>
        <v>M</v>
      </c>
      <c r="I1751" s="9">
        <f>VLOOKUP($A1751,referencia!$A$2:$Z$640,22,0)</f>
        <v>0</v>
      </c>
      <c r="J1751" s="9" t="str">
        <f>VLOOKUP($A1751,referencia!$A$2:$Z$640,23,0)</f>
        <v>Ministerio de Gobierno</v>
      </c>
      <c r="K1751" s="9">
        <f>VLOOKUP($A1751,referencia!$A$2:$Z$640,24,0)</f>
        <v>0</v>
      </c>
    </row>
    <row r="1752" spans="1:11" ht="15.75" customHeight="1">
      <c r="A1752" t="s">
        <v>1387</v>
      </c>
      <c r="B1752" s="9">
        <f>VLOOKUP($A1752,referencia!$A$2:$Z$640,7,0)</f>
        <v>18</v>
      </c>
      <c r="C1752" s="9" t="str">
        <f>VLOOKUP($A1752,referencia!$A$2:$Z$640,8,0)</f>
        <v>San Juan</v>
      </c>
      <c r="D1752" s="9" t="str">
        <f>VLOOKUP($A1752,referencia!$A$2:$Z$640,19,0)</f>
        <v>no</v>
      </c>
      <c r="E1752" s="9" t="str">
        <f>VLOOKUP($A1752,referencia!$A$2:$Z$640,9,0)</f>
        <v>Sergio Uñac</v>
      </c>
      <c r="F1752" s="9" t="str">
        <f>VLOOKUP($A1752,referencia!$A$2:$Z$640,12,0)</f>
        <v>Frente para la Victoria</v>
      </c>
      <c r="G1752" s="9" t="str">
        <f>VLOOKUP($A1752,referencia!$A$2:$Z$640,11,0)</f>
        <v>Felipe De los Ríos</v>
      </c>
      <c r="H1752" s="9" t="str">
        <f>VLOOKUP($A1752,referencia!$A$2:$Z$640,21,0)</f>
        <v>M</v>
      </c>
      <c r="I1752" s="9">
        <f>VLOOKUP($A1752,referencia!$A$2:$Z$640,22,0)</f>
        <v>0</v>
      </c>
      <c r="J1752" s="9" t="str">
        <f>VLOOKUP($A1752,referencia!$A$2:$Z$640,23,0)</f>
        <v>Ministerio de Educación</v>
      </c>
      <c r="K1752" s="9">
        <f>VLOOKUP($A1752,referencia!$A$2:$Z$640,24,0)</f>
        <v>0</v>
      </c>
    </row>
    <row r="1753" spans="1:11" ht="15.75" customHeight="1">
      <c r="A1753" t="s">
        <v>1721</v>
      </c>
      <c r="B1753" s="9">
        <f>VLOOKUP($A1753,referencia!$A$2:$Z$640,7,0)</f>
        <v>18</v>
      </c>
      <c r="C1753" s="9" t="str">
        <f>VLOOKUP($A1753,referencia!$A$2:$Z$640,8,0)</f>
        <v>San Juan</v>
      </c>
      <c r="D1753" s="9" t="str">
        <f>VLOOKUP($A1753,referencia!$A$2:$Z$640,19,0)</f>
        <v>no</v>
      </c>
      <c r="E1753" s="9" t="str">
        <f>VLOOKUP($A1753,referencia!$A$2:$Z$640,9,0)</f>
        <v>Sergio Uñac</v>
      </c>
      <c r="F1753" s="9" t="str">
        <f>VLOOKUP($A1753,referencia!$A$2:$Z$640,12,0)</f>
        <v>Frente para la Victoria</v>
      </c>
      <c r="G1753" s="9" t="str">
        <f>VLOOKUP($A1753,referencia!$A$2:$Z$640,11,0)</f>
        <v>Andrés Díaz Cano</v>
      </c>
      <c r="H1753" s="9" t="str">
        <f>VLOOKUP($A1753,referencia!$A$2:$Z$640,21,0)</f>
        <v>M</v>
      </c>
      <c r="I1753" s="9">
        <f>VLOOKUP($A1753,referencia!$A$2:$Z$640,22,0)</f>
        <v>0</v>
      </c>
      <c r="J1753" s="9" t="str">
        <f>VLOOKUP($A1753,referencia!$A$2:$Z$640,23,0)</f>
        <v>Ministerio de Producción</v>
      </c>
      <c r="K1753" s="9">
        <f>VLOOKUP($A1753,referencia!$A$2:$Z$640,24,0)</f>
        <v>0</v>
      </c>
    </row>
    <row r="1754" spans="1:11" ht="15.75" customHeight="1">
      <c r="A1754" t="s">
        <v>1722</v>
      </c>
      <c r="B1754" s="9">
        <f>VLOOKUP($A1754,referencia!$A$2:$Z$640,7,0)</f>
        <v>18</v>
      </c>
      <c r="C1754" s="9" t="str">
        <f>VLOOKUP($A1754,referencia!$A$2:$Z$640,8,0)</f>
        <v>San Juan</v>
      </c>
      <c r="D1754" s="9" t="str">
        <f>VLOOKUP($A1754,referencia!$A$2:$Z$640,19,0)</f>
        <v>no</v>
      </c>
      <c r="E1754" s="9" t="str">
        <f>VLOOKUP($A1754,referencia!$A$2:$Z$640,9,0)</f>
        <v>Sergio Uñac</v>
      </c>
      <c r="F1754" s="9" t="str">
        <f>VLOOKUP($A1754,referencia!$A$2:$Z$640,12,0)</f>
        <v>Frente para la Victoria</v>
      </c>
      <c r="G1754" s="9" t="str">
        <f>VLOOKUP($A1754,referencia!$A$2:$Z$640,11,0)</f>
        <v>Julio Ortíz Andino</v>
      </c>
      <c r="H1754" s="9" t="str">
        <f>VLOOKUP($A1754,referencia!$A$2:$Z$640,21,0)</f>
        <v>M</v>
      </c>
      <c r="I1754" s="9">
        <f>VLOOKUP($A1754,referencia!$A$2:$Z$640,22,0)</f>
        <v>0</v>
      </c>
      <c r="J1754" s="9" t="str">
        <f>VLOOKUP($A1754,referencia!$A$2:$Z$640,23,0)</f>
        <v>Ministerio de Infraestructura</v>
      </c>
      <c r="K1754" s="9">
        <f>VLOOKUP($A1754,referencia!$A$2:$Z$640,24,0)</f>
        <v>0</v>
      </c>
    </row>
    <row r="1755" spans="1:11" ht="15.75" customHeight="1">
      <c r="A1755" t="s">
        <v>2314</v>
      </c>
      <c r="B1755" s="9">
        <f>VLOOKUP($A1755,referencia!$A$2:$Z$640,7,0)</f>
        <v>18</v>
      </c>
      <c r="C1755" s="9" t="str">
        <f>VLOOKUP($A1755,referencia!$A$2:$Z$640,8,0)</f>
        <v>San Juan</v>
      </c>
      <c r="D1755" s="9" t="str">
        <f>VLOOKUP($A1755,referencia!$A$2:$Z$640,19,0)</f>
        <v>no</v>
      </c>
      <c r="E1755" s="9" t="str">
        <f>VLOOKUP($A1755,referencia!$A$2:$Z$640,9,0)</f>
        <v>Sergio Uñac</v>
      </c>
      <c r="F1755" s="9" t="str">
        <f>VLOOKUP($A1755,referencia!$A$2:$Z$640,12,0)</f>
        <v>Frente para la Victoria</v>
      </c>
      <c r="G1755" s="9" t="str">
        <f>VLOOKUP($A1755,referencia!$A$2:$Z$640,11,0)</f>
        <v>Walberto Allende</v>
      </c>
      <c r="H1755" s="9" t="str">
        <f>VLOOKUP($A1755,referencia!$A$2:$Z$640,21,0)</f>
        <v>M</v>
      </c>
      <c r="I1755" s="9">
        <f>VLOOKUP($A1755,referencia!$A$2:$Z$640,22,0)</f>
        <v>0</v>
      </c>
      <c r="J1755" s="9" t="str">
        <f>VLOOKUP($A1755,referencia!$A$2:$Z$640,23,0)</f>
        <v>Ministerio de Desarrollo Humano</v>
      </c>
      <c r="K1755" s="9">
        <f>VLOOKUP($A1755,referencia!$A$2:$Z$640,24,0)</f>
        <v>1</v>
      </c>
    </row>
    <row r="1756" spans="1:11" ht="15.75" customHeight="1">
      <c r="A1756" t="s">
        <v>1380</v>
      </c>
      <c r="B1756" s="9">
        <f>VLOOKUP($A1756,referencia!$A$2:$Z$640,7,0)</f>
        <v>18</v>
      </c>
      <c r="C1756" s="9" t="str">
        <f>VLOOKUP($A1756,referencia!$A$2:$Z$640,8,0)</f>
        <v>San Juan</v>
      </c>
      <c r="D1756" s="9" t="str">
        <f>VLOOKUP($A1756,referencia!$A$2:$Z$640,19,0)</f>
        <v>no</v>
      </c>
      <c r="E1756" s="9" t="str">
        <f>VLOOKUP($A1756,referencia!$A$2:$Z$640,9,0)</f>
        <v>Sergio Uñac</v>
      </c>
      <c r="F1756" s="9" t="str">
        <f>VLOOKUP($A1756,referencia!$A$2:$Z$640,12,0)</f>
        <v>Frente para la Victoria</v>
      </c>
      <c r="G1756" s="9" t="str">
        <f>VLOOKUP($A1756,referencia!$A$2:$Z$640,11,0)</f>
        <v>Armando Sánchez</v>
      </c>
      <c r="H1756" s="9" t="str">
        <f>VLOOKUP($A1756,referencia!$A$2:$Z$640,21,0)</f>
        <v>M</v>
      </c>
      <c r="I1756" s="9">
        <f>VLOOKUP($A1756,referencia!$A$2:$Z$640,22,0)</f>
        <v>0</v>
      </c>
      <c r="J1756" s="9" t="str">
        <f>VLOOKUP($A1756,referencia!$A$2:$Z$640,23,0)</f>
        <v>Ministerio de Desarrollo Humano</v>
      </c>
      <c r="K1756" s="9">
        <f>VLOOKUP($A1756,referencia!$A$2:$Z$640,24,0)</f>
        <v>0</v>
      </c>
    </row>
    <row r="1757" spans="1:11" ht="15.75" customHeight="1">
      <c r="A1757" t="s">
        <v>1724</v>
      </c>
      <c r="B1757" s="9">
        <f>VLOOKUP($A1757,referencia!$A$2:$Z$640,7,0)</f>
        <v>18</v>
      </c>
      <c r="C1757" s="9" t="str">
        <f>VLOOKUP($A1757,referencia!$A$2:$Z$640,8,0)</f>
        <v>San Juan</v>
      </c>
      <c r="D1757" s="9" t="str">
        <f>VLOOKUP($A1757,referencia!$A$2:$Z$640,19,0)</f>
        <v>no</v>
      </c>
      <c r="E1757" s="9" t="str">
        <f>VLOOKUP($A1757,referencia!$A$2:$Z$640,9,0)</f>
        <v>Sergio Uñac</v>
      </c>
      <c r="F1757" s="9" t="str">
        <f>VLOOKUP($A1757,referencia!$A$2:$Z$640,12,0)</f>
        <v>Frente para la Victoria</v>
      </c>
      <c r="G1757" s="9" t="str">
        <f>VLOOKUP($A1757,referencia!$A$2:$Z$640,11,0)</f>
        <v>Roberto Gattoni</v>
      </c>
      <c r="H1757" s="9" t="str">
        <f>VLOOKUP($A1757,referencia!$A$2:$Z$640,21,0)</f>
        <v>M</v>
      </c>
      <c r="I1757" s="9">
        <f>VLOOKUP($A1757,referencia!$A$2:$Z$640,22,0)</f>
        <v>0</v>
      </c>
      <c r="J1757" s="9" t="str">
        <f>VLOOKUP($A1757,referencia!$A$2:$Z$640,23,0)</f>
        <v>Ministerio de Hacienda</v>
      </c>
      <c r="K1757" s="9">
        <f>VLOOKUP($A1757,referencia!$A$2:$Z$640,24,0)</f>
        <v>0</v>
      </c>
    </row>
    <row r="1758" spans="1:11" ht="15.75" customHeight="1">
      <c r="A1758" t="s">
        <v>2315</v>
      </c>
      <c r="B1758" s="9">
        <f>VLOOKUP($A1758,referencia!$A$2:$Z$640,7,0)</f>
        <v>18</v>
      </c>
      <c r="C1758" s="9" t="str">
        <f>VLOOKUP($A1758,referencia!$A$2:$Z$640,8,0)</f>
        <v>San Juan</v>
      </c>
      <c r="D1758" s="9" t="str">
        <f>VLOOKUP($A1758,referencia!$A$2:$Z$640,19,0)</f>
        <v>no</v>
      </c>
      <c r="E1758" s="9" t="str">
        <f>VLOOKUP($A1758,referencia!$A$2:$Z$640,9,0)</f>
        <v>Sergio Uñac</v>
      </c>
      <c r="F1758" s="9" t="str">
        <f>VLOOKUP($A1758,referencia!$A$2:$Z$640,12,0)</f>
        <v>Frente para la Victoria</v>
      </c>
      <c r="G1758" s="9" t="str">
        <f>VLOOKUP($A1758,referencia!$A$2:$Z$640,11,0)</f>
        <v>Castor Sánchez</v>
      </c>
      <c r="H1758" s="9" t="str">
        <f>VLOOKUP($A1758,referencia!$A$2:$Z$640,21,0)</f>
        <v>M</v>
      </c>
      <c r="I1758" s="9">
        <f>VLOOKUP($A1758,referencia!$A$2:$Z$640,22,0)</f>
        <v>0</v>
      </c>
      <c r="J1758" s="9" t="str">
        <f>VLOOKUP($A1758,referencia!$A$2:$Z$640,23,0)</f>
        <v>Ministerio de Salud</v>
      </c>
      <c r="K1758" s="9">
        <f>VLOOKUP($A1758,referencia!$A$2:$Z$640,24,0)</f>
        <v>1</v>
      </c>
    </row>
    <row r="1759" spans="1:11" ht="15.75" customHeight="1">
      <c r="A1759" t="s">
        <v>1383</v>
      </c>
      <c r="B1759" s="9">
        <f>VLOOKUP($A1759,referencia!$A$2:$Z$640,7,0)</f>
        <v>18</v>
      </c>
      <c r="C1759" s="9" t="str">
        <f>VLOOKUP($A1759,referencia!$A$2:$Z$640,8,0)</f>
        <v>San Juan</v>
      </c>
      <c r="D1759" s="9" t="str">
        <f>VLOOKUP($A1759,referencia!$A$2:$Z$640,19,0)</f>
        <v>no</v>
      </c>
      <c r="E1759" s="9" t="str">
        <f>VLOOKUP($A1759,referencia!$A$2:$Z$640,9,0)</f>
        <v>Sergio Uñac</v>
      </c>
      <c r="F1759" s="9" t="str">
        <f>VLOOKUP($A1759,referencia!$A$2:$Z$640,12,0)</f>
        <v>Frente para la Victoria</v>
      </c>
      <c r="G1759" s="9" t="str">
        <f>VLOOKUP($A1759,referencia!$A$2:$Z$640,11,0)</f>
        <v>Alejandra Venerando</v>
      </c>
      <c r="H1759" s="9" t="str">
        <f>VLOOKUP($A1759,referencia!$A$2:$Z$640,21,0)</f>
        <v>F</v>
      </c>
      <c r="I1759" s="9">
        <f>VLOOKUP($A1759,referencia!$A$2:$Z$640,22,0)</f>
        <v>1</v>
      </c>
      <c r="J1759" s="9" t="str">
        <f>VLOOKUP($A1759,referencia!$A$2:$Z$640,23,0)</f>
        <v>Ministerio de Salud</v>
      </c>
      <c r="K1759" s="9">
        <f>VLOOKUP($A1759,referencia!$A$2:$Z$640,24,0)</f>
        <v>0</v>
      </c>
    </row>
    <row r="1760" spans="1:11" ht="15.75" customHeight="1">
      <c r="A1760" t="s">
        <v>1726</v>
      </c>
      <c r="B1760" s="9">
        <f>VLOOKUP($A1760,referencia!$A$2:$Z$640,7,0)</f>
        <v>18</v>
      </c>
      <c r="C1760" s="9" t="str">
        <f>VLOOKUP($A1760,referencia!$A$2:$Z$640,8,0)</f>
        <v>San Juan</v>
      </c>
      <c r="D1760" s="9" t="str">
        <f>VLOOKUP($A1760,referencia!$A$2:$Z$640,19,0)</f>
        <v>no</v>
      </c>
      <c r="E1760" s="9" t="str">
        <f>VLOOKUP($A1760,referencia!$A$2:$Z$640,9,0)</f>
        <v>Sergio Uñac</v>
      </c>
      <c r="F1760" s="9" t="str">
        <f>VLOOKUP($A1760,referencia!$A$2:$Z$640,12,0)</f>
        <v>Frente para la Victoria</v>
      </c>
      <c r="G1760" s="9" t="str">
        <f>VLOOKUP($A1760,referencia!$A$2:$Z$640,11,0)</f>
        <v>Alberto Hensel</v>
      </c>
      <c r="H1760" s="9" t="str">
        <f>VLOOKUP($A1760,referencia!$A$2:$Z$640,21,0)</f>
        <v>M</v>
      </c>
      <c r="I1760" s="9">
        <f>VLOOKUP($A1760,referencia!$A$2:$Z$640,22,0)</f>
        <v>0</v>
      </c>
      <c r="J1760" s="9" t="str">
        <f>VLOOKUP($A1760,referencia!$A$2:$Z$640,23,0)</f>
        <v>Ministerio de Minería</v>
      </c>
      <c r="K1760" s="9">
        <f>VLOOKUP($A1760,referencia!$A$2:$Z$640,24,0)</f>
        <v>0</v>
      </c>
    </row>
    <row r="1761" spans="1:11" ht="15.75" customHeight="1">
      <c r="A1761" t="s">
        <v>1393</v>
      </c>
      <c r="B1761" s="9">
        <f>VLOOKUP($A1761,referencia!$A$2:$Z$640,7,0)</f>
        <v>18</v>
      </c>
      <c r="C1761" s="9" t="str">
        <f>VLOOKUP($A1761,referencia!$A$2:$Z$640,8,0)</f>
        <v>San Juan</v>
      </c>
      <c r="D1761" s="9" t="str">
        <f>VLOOKUP($A1761,referencia!$A$2:$Z$640,19,0)</f>
        <v>no</v>
      </c>
      <c r="E1761" s="9" t="str">
        <f>VLOOKUP($A1761,referencia!$A$2:$Z$640,9,0)</f>
        <v>Sergio Uñac</v>
      </c>
      <c r="F1761" s="9" t="str">
        <f>VLOOKUP($A1761,referencia!$A$2:$Z$640,12,0)</f>
        <v>Frente para la Victoria</v>
      </c>
      <c r="G1761" s="9" t="str">
        <f>VLOOKUP($A1761,referencia!$A$2:$Z$640,11,0)</f>
        <v>Claudia Grynszpan</v>
      </c>
      <c r="H1761" s="9" t="str">
        <f>VLOOKUP($A1761,referencia!$A$2:$Z$640,21,0)</f>
        <v>F</v>
      </c>
      <c r="I1761" s="9">
        <f>VLOOKUP($A1761,referencia!$A$2:$Z$640,22,0)</f>
        <v>1</v>
      </c>
      <c r="J1761" s="9" t="str">
        <f>VLOOKUP($A1761,referencia!$A$2:$Z$640,23,0)</f>
        <v>Ministerio de Turismo</v>
      </c>
      <c r="K1761" s="9">
        <f>VLOOKUP($A1761,referencia!$A$2:$Z$640,24,0)</f>
        <v>0</v>
      </c>
    </row>
    <row r="1762" spans="1:11" ht="15.75" customHeight="1">
      <c r="A1762" t="s">
        <v>2887</v>
      </c>
      <c r="B1762" s="9">
        <f>VLOOKUP($A1762,referencia!$A$2:$Z$640,7,0)</f>
        <v>18</v>
      </c>
      <c r="C1762" s="9" t="str">
        <f>VLOOKUP($A1762,referencia!$A$2:$Z$640,8,0)</f>
        <v>San Juan</v>
      </c>
      <c r="D1762" s="9">
        <f>VLOOKUP($A1762,referencia!$A$2:$Z$640,19,0)</f>
        <v>2020</v>
      </c>
      <c r="E1762" s="9" t="str">
        <f>VLOOKUP($A1762,referencia!$A$2:$Z$640,9,0)</f>
        <v>Sergio Uñac</v>
      </c>
      <c r="F1762" s="9" t="str">
        <f>VLOOKUP($A1762,referencia!$A$2:$Z$640,12,0)</f>
        <v>Frente de Todos</v>
      </c>
      <c r="G1762" s="9" t="str">
        <f>VLOOKUP($A1762,referencia!$A$2:$Z$640,11,0)</f>
        <v>Fabian Aballay</v>
      </c>
      <c r="H1762" s="9" t="str">
        <f>VLOOKUP($A1762,referencia!$A$2:$Z$640,21,0)</f>
        <v>M</v>
      </c>
      <c r="I1762" s="9">
        <f>VLOOKUP($A1762,referencia!$A$2:$Z$640,22,0)</f>
        <v>0</v>
      </c>
      <c r="J1762" s="9" t="str">
        <f>VLOOKUP($A1762,referencia!$A$2:$Z$640,23,0)</f>
        <v>Ministerio de Desarrollo Humano y Promoción Social</v>
      </c>
      <c r="K1762" s="9">
        <f>VLOOKUP($A1762,referencia!$A$2:$Z$640,24,0)</f>
        <v>0</v>
      </c>
    </row>
    <row r="1763" spans="1:11" ht="15.75" customHeight="1">
      <c r="A1763" t="s">
        <v>2888</v>
      </c>
      <c r="B1763" s="9">
        <f>VLOOKUP($A1763,referencia!$A$2:$Z$640,7,0)</f>
        <v>18</v>
      </c>
      <c r="C1763" s="9" t="str">
        <f>VLOOKUP($A1763,referencia!$A$2:$Z$640,8,0)</f>
        <v>San Juan</v>
      </c>
      <c r="D1763" s="9">
        <f>VLOOKUP($A1763,referencia!$A$2:$Z$640,19,0)</f>
        <v>2020</v>
      </c>
      <c r="E1763" s="9" t="str">
        <f>VLOOKUP($A1763,referencia!$A$2:$Z$640,9,0)</f>
        <v>Sergio Uñac</v>
      </c>
      <c r="F1763" s="9" t="str">
        <f>VLOOKUP($A1763,referencia!$A$2:$Z$640,12,0)</f>
        <v>Frente de Todos</v>
      </c>
      <c r="G1763" s="9" t="str">
        <f>VLOOKUP($A1763,referencia!$A$2:$Z$640,11,0)</f>
        <v>Felipe De los Ríos</v>
      </c>
      <c r="H1763" s="9" t="str">
        <f>VLOOKUP($A1763,referencia!$A$2:$Z$640,21,0)</f>
        <v>M</v>
      </c>
      <c r="I1763" s="9">
        <f>VLOOKUP($A1763,referencia!$A$2:$Z$640,22,0)</f>
        <v>0</v>
      </c>
      <c r="J1763" s="9" t="str">
        <f>VLOOKUP($A1763,referencia!$A$2:$Z$640,23,0)</f>
        <v>Ministerio de Educación</v>
      </c>
      <c r="K1763" s="9">
        <f>VLOOKUP($A1763,referencia!$A$2:$Z$640,24,0)</f>
        <v>0</v>
      </c>
    </row>
    <row r="1764" spans="1:11" ht="15.75" customHeight="1">
      <c r="A1764" t="s">
        <v>2889</v>
      </c>
      <c r="B1764" s="9">
        <f>VLOOKUP($A1764,referencia!$A$2:$Z$640,7,0)</f>
        <v>18</v>
      </c>
      <c r="C1764" s="9" t="str">
        <f>VLOOKUP($A1764,referencia!$A$2:$Z$640,8,0)</f>
        <v>San Juan</v>
      </c>
      <c r="D1764" s="9">
        <f>VLOOKUP($A1764,referencia!$A$2:$Z$640,19,0)</f>
        <v>2020</v>
      </c>
      <c r="E1764" s="9" t="str">
        <f>VLOOKUP($A1764,referencia!$A$2:$Z$640,9,0)</f>
        <v>Sergio Uñac</v>
      </c>
      <c r="F1764" s="9" t="str">
        <f>VLOOKUP($A1764,referencia!$A$2:$Z$640,12,0)</f>
        <v>Frente de Todos</v>
      </c>
      <c r="G1764" s="9" t="str">
        <f>VLOOKUP($A1764,referencia!$A$2:$Z$640,11,0)</f>
        <v>Ana Fabiola Aubone</v>
      </c>
      <c r="H1764" s="9" t="str">
        <f>VLOOKUP($A1764,referencia!$A$2:$Z$640,21,0)</f>
        <v>F</v>
      </c>
      <c r="I1764" s="9">
        <f>VLOOKUP($A1764,referencia!$A$2:$Z$640,22,0)</f>
        <v>1</v>
      </c>
      <c r="J1764" s="9" t="str">
        <f>VLOOKUP($A1764,referencia!$A$2:$Z$640,23,0)</f>
        <v>Ministerio de Gobierno</v>
      </c>
      <c r="K1764" s="9">
        <f>VLOOKUP($A1764,referencia!$A$2:$Z$640,24,0)</f>
        <v>0</v>
      </c>
    </row>
    <row r="1765" spans="1:11" ht="15.75" customHeight="1">
      <c r="A1765" t="s">
        <v>2890</v>
      </c>
      <c r="B1765" s="9">
        <f>VLOOKUP($A1765,referencia!$A$2:$Z$640,7,0)</f>
        <v>18</v>
      </c>
      <c r="C1765" s="9" t="str">
        <f>VLOOKUP($A1765,referencia!$A$2:$Z$640,8,0)</f>
        <v>San Juan</v>
      </c>
      <c r="D1765" s="9">
        <f>VLOOKUP($A1765,referencia!$A$2:$Z$640,19,0)</f>
        <v>2020</v>
      </c>
      <c r="E1765" s="9" t="str">
        <f>VLOOKUP($A1765,referencia!$A$2:$Z$640,9,0)</f>
        <v>Sergio Uñac</v>
      </c>
      <c r="F1765" s="9" t="str">
        <f>VLOOKUP($A1765,referencia!$A$2:$Z$640,12,0)</f>
        <v>Frente de Todos</v>
      </c>
      <c r="G1765" s="9" t="str">
        <f>VLOOKUP($A1765,referencia!$A$2:$Z$640,11,0)</f>
        <v>Marisa Lopez</v>
      </c>
      <c r="H1765" s="9" t="str">
        <f>VLOOKUP($A1765,referencia!$A$2:$Z$640,21,0)</f>
        <v>F</v>
      </c>
      <c r="I1765" s="9">
        <f>VLOOKUP($A1765,referencia!$A$2:$Z$640,22,0)</f>
        <v>1</v>
      </c>
      <c r="J1765" s="9" t="str">
        <f>VLOOKUP($A1765,referencia!$A$2:$Z$640,23,0)</f>
        <v>Ministerio de Hacienda y Finanzas</v>
      </c>
      <c r="K1765" s="9">
        <f>VLOOKUP($A1765,referencia!$A$2:$Z$640,24,0)</f>
        <v>0</v>
      </c>
    </row>
    <row r="1766" spans="1:11" ht="15.75" customHeight="1">
      <c r="A1766" t="s">
        <v>2891</v>
      </c>
      <c r="B1766" s="9">
        <f>VLOOKUP($A1766,referencia!$A$2:$Z$640,7,0)</f>
        <v>18</v>
      </c>
      <c r="C1766" s="9" t="str">
        <f>VLOOKUP($A1766,referencia!$A$2:$Z$640,8,0)</f>
        <v>San Juan</v>
      </c>
      <c r="D1766" s="9">
        <f>VLOOKUP($A1766,referencia!$A$2:$Z$640,19,0)</f>
        <v>2020</v>
      </c>
      <c r="E1766" s="9" t="str">
        <f>VLOOKUP($A1766,referencia!$A$2:$Z$640,9,0)</f>
        <v>Sergio Uñac</v>
      </c>
      <c r="F1766" s="9" t="str">
        <f>VLOOKUP($A1766,referencia!$A$2:$Z$640,12,0)</f>
        <v>Frente de Todos</v>
      </c>
      <c r="G1766" s="9" t="str">
        <f>VLOOKUP($A1766,referencia!$A$2:$Z$640,11,0)</f>
        <v>Carlos Astudillo</v>
      </c>
      <c r="H1766" s="9" t="str">
        <f>VLOOKUP($A1766,referencia!$A$2:$Z$640,21,0)</f>
        <v>M</v>
      </c>
      <c r="I1766" s="9">
        <f>VLOOKUP($A1766,referencia!$A$2:$Z$640,22,0)</f>
        <v>0</v>
      </c>
      <c r="J1766" s="9" t="str">
        <f>VLOOKUP($A1766,referencia!$A$2:$Z$640,23,0)</f>
        <v>Ministerio de Minería</v>
      </c>
      <c r="K1766" s="9">
        <f>VLOOKUP($A1766,referencia!$A$2:$Z$640,24,0)</f>
        <v>0</v>
      </c>
    </row>
    <row r="1767" spans="1:11" ht="15.75" customHeight="1">
      <c r="A1767" t="s">
        <v>2892</v>
      </c>
      <c r="B1767" s="9">
        <f>VLOOKUP($A1767,referencia!$A$2:$Z$640,7,0)</f>
        <v>18</v>
      </c>
      <c r="C1767" s="9" t="str">
        <f>VLOOKUP($A1767,referencia!$A$2:$Z$640,8,0)</f>
        <v>San Juan</v>
      </c>
      <c r="D1767" s="9">
        <f>VLOOKUP($A1767,referencia!$A$2:$Z$640,19,0)</f>
        <v>2020</v>
      </c>
      <c r="E1767" s="9" t="str">
        <f>VLOOKUP($A1767,referencia!$A$2:$Z$640,9,0)</f>
        <v>Sergio Uñac</v>
      </c>
      <c r="F1767" s="9" t="str">
        <f>VLOOKUP($A1767,referencia!$A$2:$Z$640,12,0)</f>
        <v>Frente de Todos</v>
      </c>
      <c r="G1767" s="9" t="str">
        <f>VLOOKUP($A1767,referencia!$A$2:$Z$640,11,0)</f>
        <v>Julio Ortiz Andino</v>
      </c>
      <c r="H1767" s="9" t="str">
        <f>VLOOKUP($A1767,referencia!$A$2:$Z$640,21,0)</f>
        <v>M</v>
      </c>
      <c r="I1767" s="9">
        <f>VLOOKUP($A1767,referencia!$A$2:$Z$640,22,0)</f>
        <v>0</v>
      </c>
      <c r="J1767" s="9" t="str">
        <f>VLOOKUP($A1767,referencia!$A$2:$Z$640,23,0)</f>
        <v>Ministerio de Obras y Servicios Publicos</v>
      </c>
      <c r="K1767" s="9">
        <f>VLOOKUP($A1767,referencia!$A$2:$Z$640,24,0)</f>
        <v>0</v>
      </c>
    </row>
    <row r="1768" spans="1:11" ht="15.75" customHeight="1">
      <c r="A1768" t="s">
        <v>2893</v>
      </c>
      <c r="B1768" s="9">
        <f>VLOOKUP($A1768,referencia!$A$2:$Z$640,7,0)</f>
        <v>18</v>
      </c>
      <c r="C1768" s="9" t="str">
        <f>VLOOKUP($A1768,referencia!$A$2:$Z$640,8,0)</f>
        <v>San Juan</v>
      </c>
      <c r="D1768" s="9">
        <f>VLOOKUP($A1768,referencia!$A$2:$Z$640,19,0)</f>
        <v>2020</v>
      </c>
      <c r="E1768" s="9" t="str">
        <f>VLOOKUP($A1768,referencia!$A$2:$Z$640,9,0)</f>
        <v>Sergio Uñac</v>
      </c>
      <c r="F1768" s="9" t="str">
        <f>VLOOKUP($A1768,referencia!$A$2:$Z$640,12,0)</f>
        <v>Frente de Todos</v>
      </c>
      <c r="G1768" s="9" t="str">
        <f>VLOOKUP($A1768,referencia!$A$2:$Z$640,11,0)</f>
        <v>Andres Diaz Cano</v>
      </c>
      <c r="H1768" s="9" t="str">
        <f>VLOOKUP($A1768,referencia!$A$2:$Z$640,21,0)</f>
        <v>M</v>
      </c>
      <c r="I1768" s="9">
        <f>VLOOKUP($A1768,referencia!$A$2:$Z$640,22,0)</f>
        <v>0</v>
      </c>
      <c r="J1768" s="9" t="str">
        <f>VLOOKUP($A1768,referencia!$A$2:$Z$640,23,0)</f>
        <v>Ministerio de Producción y Desarrollo Económico</v>
      </c>
      <c r="K1768" s="9">
        <f>VLOOKUP($A1768,referencia!$A$2:$Z$640,24,0)</f>
        <v>0</v>
      </c>
    </row>
    <row r="1769" spans="1:11" ht="15.75" customHeight="1">
      <c r="A1769" t="s">
        <v>2894</v>
      </c>
      <c r="B1769" s="9">
        <f>VLOOKUP($A1769,referencia!$A$2:$Z$640,7,0)</f>
        <v>18</v>
      </c>
      <c r="C1769" s="9" t="str">
        <f>VLOOKUP($A1769,referencia!$A$2:$Z$640,8,0)</f>
        <v>San Juan</v>
      </c>
      <c r="D1769" s="9">
        <f>VLOOKUP($A1769,referencia!$A$2:$Z$640,19,0)</f>
        <v>2020</v>
      </c>
      <c r="E1769" s="9" t="str">
        <f>VLOOKUP($A1769,referencia!$A$2:$Z$640,9,0)</f>
        <v>Sergio Uñac</v>
      </c>
      <c r="F1769" s="9" t="str">
        <f>VLOOKUP($A1769,referencia!$A$2:$Z$640,12,0)</f>
        <v>Frente de Todos</v>
      </c>
      <c r="G1769" s="9" t="str">
        <f>VLOOKUP($A1769,referencia!$A$2:$Z$640,11,0)</f>
        <v>Alejandra Venerando</v>
      </c>
      <c r="H1769" s="9" t="str">
        <f>VLOOKUP($A1769,referencia!$A$2:$Z$640,21,0)</f>
        <v>F</v>
      </c>
      <c r="I1769" s="9">
        <f>VLOOKUP($A1769,referencia!$A$2:$Z$640,22,0)</f>
        <v>1</v>
      </c>
      <c r="J1769" s="9" t="str">
        <f>VLOOKUP($A1769,referencia!$A$2:$Z$640,23,0)</f>
        <v>Ministerio de Salud</v>
      </c>
      <c r="K1769" s="9">
        <f>VLOOKUP($A1769,referencia!$A$2:$Z$640,24,0)</f>
        <v>0</v>
      </c>
    </row>
    <row r="1770" spans="1:11" ht="15.75" customHeight="1">
      <c r="A1770" t="s">
        <v>2895</v>
      </c>
      <c r="B1770" s="9">
        <f>VLOOKUP($A1770,referencia!$A$2:$Z$640,7,0)</f>
        <v>18</v>
      </c>
      <c r="C1770" s="9" t="str">
        <f>VLOOKUP($A1770,referencia!$A$2:$Z$640,8,0)</f>
        <v>San Juan</v>
      </c>
      <c r="D1770" s="9">
        <f>VLOOKUP($A1770,referencia!$A$2:$Z$640,19,0)</f>
        <v>2020</v>
      </c>
      <c r="E1770" s="9" t="str">
        <f>VLOOKUP($A1770,referencia!$A$2:$Z$640,9,0)</f>
        <v>Sergio Uñac</v>
      </c>
      <c r="F1770" s="9" t="str">
        <f>VLOOKUP($A1770,referencia!$A$2:$Z$640,12,0)</f>
        <v>Frente de Todos</v>
      </c>
      <c r="G1770" s="9" t="str">
        <f>VLOOKUP($A1770,referencia!$A$2:$Z$640,11,0)</f>
        <v>Claudia Grynszpan</v>
      </c>
      <c r="H1770" s="9" t="str">
        <f>VLOOKUP($A1770,referencia!$A$2:$Z$640,21,0)</f>
        <v>F</v>
      </c>
      <c r="I1770" s="9">
        <f>VLOOKUP($A1770,referencia!$A$2:$Z$640,22,0)</f>
        <v>1</v>
      </c>
      <c r="J1770" s="9" t="str">
        <f>VLOOKUP($A1770,referencia!$A$2:$Z$640,23,0)</f>
        <v>Ministerio de Turismo y Cultura</v>
      </c>
      <c r="K1770" s="9">
        <f>VLOOKUP($A1770,referencia!$A$2:$Z$640,24,0)</f>
        <v>0</v>
      </c>
    </row>
    <row r="1771" spans="1:11" ht="15.75" customHeight="1">
      <c r="A1771" t="s">
        <v>2896</v>
      </c>
      <c r="B1771" s="9">
        <f>VLOOKUP($A1771,referencia!$A$2:$Z$640,7,0)</f>
        <v>18</v>
      </c>
      <c r="C1771" s="9" t="str">
        <f>VLOOKUP($A1771,referencia!$A$2:$Z$640,8,0)</f>
        <v>San Juan</v>
      </c>
      <c r="D1771" s="9">
        <f>VLOOKUP($A1771,referencia!$A$2:$Z$640,19,0)</f>
        <v>2020</v>
      </c>
      <c r="E1771" s="9" t="str">
        <f>VLOOKUP($A1771,referencia!$A$2:$Z$640,9,0)</f>
        <v>Sergio Uñac</v>
      </c>
      <c r="F1771" s="9" t="str">
        <f>VLOOKUP($A1771,referencia!$A$2:$Z$640,12,0)</f>
        <v>Frente de Todos</v>
      </c>
      <c r="G1771" s="9" t="str">
        <f>VLOOKUP($A1771,referencia!$A$2:$Z$640,11,0)</f>
        <v>Juan Flores</v>
      </c>
      <c r="H1771" s="9" t="str">
        <f>VLOOKUP($A1771,referencia!$A$2:$Z$640,21,0)</f>
        <v>M</v>
      </c>
      <c r="I1771" s="9">
        <f>VLOOKUP($A1771,referencia!$A$2:$Z$640,22,0)</f>
        <v>0</v>
      </c>
      <c r="J1771" s="9" t="str">
        <f>VLOOKUP($A1771,referencia!$A$2:$Z$640,23,0)</f>
        <v>Secretaría General de la Gobernación</v>
      </c>
      <c r="K1771" s="9">
        <f>VLOOKUP($A1771,referencia!$A$2:$Z$640,24,0)</f>
        <v>0</v>
      </c>
    </row>
    <row r="1772" spans="1:11" ht="15.75" customHeight="1">
      <c r="A1772" t="s">
        <v>1407</v>
      </c>
      <c r="B1772" s="9">
        <f>VLOOKUP($A1772,referencia!$F$2:$Z$640,2,0)</f>
        <v>19</v>
      </c>
      <c r="C1772" s="9" t="str">
        <f>VLOOKUP($A1772,referencia!$F$2:$Z$640,3,0)</f>
        <v>San Luis</v>
      </c>
      <c r="D1772" s="9">
        <f>VLOOKUP($A1772,referencia!$F$2:$Z$640,9,0)</f>
        <v>2015</v>
      </c>
      <c r="E1772" s="9" t="str">
        <f>VLOOKUP($A1772,referencia!$F$2:$Z$640,4,0)</f>
        <v>Alberto Rodríguez Sáa</v>
      </c>
      <c r="F1772" s="9" t="str">
        <f>VLOOKUP($A1772,referencia!$F$2:$Z$640,7,0)</f>
        <v>Compromiso Federal</v>
      </c>
      <c r="G1772" s="9" t="str">
        <f>VLOOKUP($A1772,referencia!$F$2:$Z$640,6,0)</f>
        <v>Alicia Bañuelos</v>
      </c>
      <c r="H1772" s="9" t="str">
        <f>VLOOKUP($A1772,referencia!$F$2:$Z$640,16,0)</f>
        <v>F</v>
      </c>
      <c r="I1772" s="9">
        <f>VLOOKUP($A1772,referencia!$F$2:$Z$640,17,0)</f>
        <v>1</v>
      </c>
      <c r="J1772" s="9" t="str">
        <f>VLOOKUP($A1772,referencia!$F$2:$Z$640,18,0)</f>
        <v>Ministerio de Ciencia y Tecnología</v>
      </c>
      <c r="K1772" s="9">
        <f>VLOOKUP($A1772,referencia!$F$2:$Z$640,19,0)</f>
        <v>0</v>
      </c>
    </row>
    <row r="1773" spans="1:11" ht="15.75" customHeight="1">
      <c r="A1773" t="s">
        <v>1408</v>
      </c>
      <c r="B1773" s="9">
        <f>VLOOKUP($A1773,referencia!$F$2:$Z$640,2,0)</f>
        <v>19</v>
      </c>
      <c r="C1773" s="9" t="str">
        <f>VLOOKUP($A1773,referencia!$F$2:$Z$640,3,0)</f>
        <v>San Luis</v>
      </c>
      <c r="D1773" s="9">
        <f>VLOOKUP($A1773,referencia!$F$2:$Z$640,9,0)</f>
        <v>2015</v>
      </c>
      <c r="E1773" s="9" t="str">
        <f>VLOOKUP($A1773,referencia!$F$2:$Z$640,4,0)</f>
        <v>Alberto Rodríguez Sáa</v>
      </c>
      <c r="F1773" s="9" t="str">
        <f>VLOOKUP($A1773,referencia!$F$2:$Z$640,7,0)</f>
        <v>Compromiso Federal</v>
      </c>
      <c r="G1773" s="9" t="str">
        <f>VLOOKUP($A1773,referencia!$F$2:$Z$640,6,0)</f>
        <v>Álida García Peanú Zarate</v>
      </c>
      <c r="H1773" s="9" t="str">
        <f>VLOOKUP($A1773,referencia!$F$2:$Z$640,16,0)</f>
        <v>F</v>
      </c>
      <c r="I1773" s="9">
        <f>VLOOKUP($A1773,referencia!$F$2:$Z$640,17,0)</f>
        <v>1</v>
      </c>
      <c r="J1773" s="9" t="str">
        <f>VLOOKUP($A1773,referencia!$F$2:$Z$640,18,0)</f>
        <v>Ministerio de Desarrollo Social</v>
      </c>
      <c r="K1773" s="9">
        <f>VLOOKUP($A1773,referencia!$F$2:$Z$640,19,0)</f>
        <v>1</v>
      </c>
    </row>
    <row r="1774" spans="1:11" ht="15.75" customHeight="1">
      <c r="A1774" t="s">
        <v>1413</v>
      </c>
      <c r="B1774" s="9">
        <f>VLOOKUP($A1774,referencia!$F$2:$Z$640,2,0)</f>
        <v>19</v>
      </c>
      <c r="C1774" s="9" t="str">
        <f>VLOOKUP($A1774,referencia!$F$2:$Z$640,3,0)</f>
        <v>San Luis</v>
      </c>
      <c r="D1774" s="9">
        <f>VLOOKUP($A1774,referencia!$F$2:$Z$640,9,0)</f>
        <v>2015</v>
      </c>
      <c r="E1774" s="9" t="str">
        <f>VLOOKUP($A1774,referencia!$F$2:$Z$640,4,0)</f>
        <v>Alberto Rodríguez Sáa</v>
      </c>
      <c r="F1774" s="9" t="str">
        <f>VLOOKUP($A1774,referencia!$F$2:$Z$640,7,0)</f>
        <v>Compromiso Federal</v>
      </c>
      <c r="G1774" s="9" t="str">
        <f>VLOOKUP($A1774,referencia!$F$2:$Z$640,6,0)</f>
        <v>Beatriz Alagia</v>
      </c>
      <c r="H1774" s="9" t="str">
        <f>VLOOKUP($A1774,referencia!$F$2:$Z$640,16,0)</f>
        <v>F</v>
      </c>
      <c r="I1774" s="9">
        <f>VLOOKUP($A1774,referencia!$F$2:$Z$640,17,0)</f>
        <v>1</v>
      </c>
      <c r="J1774" s="9" t="str">
        <f>VLOOKUP($A1774,referencia!$F$2:$Z$640,18,0)</f>
        <v>Ministerio de Seguridad</v>
      </c>
      <c r="K1774" s="9">
        <f>VLOOKUP($A1774,referencia!$F$2:$Z$640,19,0)</f>
        <v>1</v>
      </c>
    </row>
    <row r="1775" spans="1:11" ht="15.75" customHeight="1">
      <c r="A1775" t="s">
        <v>1400</v>
      </c>
      <c r="B1775" s="9">
        <f>VLOOKUP($A1775,referencia!$F$2:$Z$640,2,0)</f>
        <v>19</v>
      </c>
      <c r="C1775" s="9" t="str">
        <f>VLOOKUP($A1775,referencia!$F$2:$Z$640,3,0)</f>
        <v>San Luis</v>
      </c>
      <c r="D1775" s="9">
        <f>VLOOKUP($A1775,referencia!$F$2:$Z$640,9,0)</f>
        <v>2015</v>
      </c>
      <c r="E1775" s="9" t="str">
        <f>VLOOKUP($A1775,referencia!$F$2:$Z$640,4,0)</f>
        <v>Alberto Rodríguez Sáa</v>
      </c>
      <c r="F1775" s="9" t="str">
        <f>VLOOKUP($A1775,referencia!$F$2:$Z$640,7,0)</f>
        <v>Compromiso Federal</v>
      </c>
      <c r="G1775" s="9" t="str">
        <f>VLOOKUP($A1775,referencia!$F$2:$Z$640,6,0)</f>
        <v>Cristian Moleker</v>
      </c>
      <c r="H1775" s="9" t="str">
        <f>VLOOKUP($A1775,referencia!$F$2:$Z$640,16,0)</f>
        <v>M</v>
      </c>
      <c r="I1775" s="9">
        <f>VLOOKUP($A1775,referencia!$F$2:$Z$640,17,0)</f>
        <v>0</v>
      </c>
      <c r="J1775" s="9" t="str">
        <f>VLOOKUP($A1775,referencia!$F$2:$Z$640,18,0)</f>
        <v>Ministerio de Medio Ambiente, Campo y Producción</v>
      </c>
      <c r="K1775" s="9">
        <f>VLOOKUP($A1775,referencia!$F$2:$Z$640,19,0)</f>
        <v>1</v>
      </c>
    </row>
    <row r="1776" spans="1:11" ht="15.75" customHeight="1">
      <c r="A1776" t="s">
        <v>1417</v>
      </c>
      <c r="B1776" s="9">
        <f>VLOOKUP($A1776,referencia!$F$2:$Z$640,2,0)</f>
        <v>19</v>
      </c>
      <c r="C1776" s="9" t="str">
        <f>VLOOKUP($A1776,referencia!$F$2:$Z$640,3,0)</f>
        <v>San Luis</v>
      </c>
      <c r="D1776" s="9">
        <f>VLOOKUP($A1776,referencia!$F$2:$Z$640,9,0)</f>
        <v>2015</v>
      </c>
      <c r="E1776" s="9" t="str">
        <f>VLOOKUP($A1776,referencia!$F$2:$Z$640,4,0)</f>
        <v>Alberto Rodríguez Sáa</v>
      </c>
      <c r="F1776" s="9" t="str">
        <f>VLOOKUP($A1776,referencia!$F$2:$Z$640,7,0)</f>
        <v>Compromiso Federal</v>
      </c>
      <c r="G1776" s="9" t="str">
        <f>VLOOKUP($A1776,referencia!$F$2:$Z$640,6,0)</f>
        <v>Eduardo Mones Ruiz</v>
      </c>
      <c r="H1776" s="9" t="str">
        <f>VLOOKUP($A1776,referencia!$F$2:$Z$640,16,0)</f>
        <v>M</v>
      </c>
      <c r="I1776" s="9">
        <f>VLOOKUP($A1776,referencia!$F$2:$Z$640,17,0)</f>
        <v>0</v>
      </c>
      <c r="J1776" s="9" t="str">
        <f>VLOOKUP($A1776,referencia!$F$2:$Z$640,18,0)</f>
        <v>Ministerio de Gobierno, Justicia, Culto y Transporte</v>
      </c>
      <c r="K1776" s="9">
        <f>VLOOKUP($A1776,referencia!$F$2:$Z$640,19,0)</f>
        <v>0</v>
      </c>
    </row>
    <row r="1777" spans="1:11" ht="15.75" customHeight="1">
      <c r="A1777" t="s">
        <v>1416</v>
      </c>
      <c r="B1777" s="9">
        <f>VLOOKUP($A1777,referencia!$F$2:$Z$640,2,0)</f>
        <v>19</v>
      </c>
      <c r="C1777" s="9" t="str">
        <f>VLOOKUP($A1777,referencia!$F$2:$Z$640,3,0)</f>
        <v>San Luis</v>
      </c>
      <c r="D1777" s="9">
        <f>VLOOKUP($A1777,referencia!$F$2:$Z$640,9,0)</f>
        <v>2015</v>
      </c>
      <c r="E1777" s="9" t="str">
        <f>VLOOKUP($A1777,referencia!$F$2:$Z$640,4,0)</f>
        <v>Alberto Rodríguez Sáa</v>
      </c>
      <c r="F1777" s="9" t="str">
        <f>VLOOKUP($A1777,referencia!$F$2:$Z$640,7,0)</f>
        <v>Compromiso Federal</v>
      </c>
      <c r="G1777" s="9" t="str">
        <f>VLOOKUP($A1777,referencia!$F$2:$Z$640,6,0)</f>
        <v>Felipe Tomasevich</v>
      </c>
      <c r="H1777" s="9" t="str">
        <f>VLOOKUP($A1777,referencia!$F$2:$Z$640,16,0)</f>
        <v>M</v>
      </c>
      <c r="I1777" s="9">
        <f>VLOOKUP($A1777,referencia!$F$2:$Z$640,17,0)</f>
        <v>0</v>
      </c>
      <c r="J1777" s="9" t="str">
        <f>VLOOKUP($A1777,referencia!$F$2:$Z$640,18,0)</f>
        <v>Ministerio de Obras Públicas e Infraestructura</v>
      </c>
      <c r="K1777" s="9">
        <f>VLOOKUP($A1777,referencia!$F$2:$Z$640,19,0)</f>
        <v>0</v>
      </c>
    </row>
    <row r="1778" spans="1:11" ht="15.75" customHeight="1">
      <c r="A1778" t="s">
        <v>1395</v>
      </c>
      <c r="B1778" s="9">
        <f>VLOOKUP($A1778,referencia!$F$2:$Z$640,2,0)</f>
        <v>19</v>
      </c>
      <c r="C1778" s="9" t="str">
        <f>VLOOKUP($A1778,referencia!$F$2:$Z$640,3,0)</f>
        <v>San Luis</v>
      </c>
      <c r="D1778" s="9">
        <f>VLOOKUP($A1778,referencia!$F$2:$Z$640,9,0)</f>
        <v>2015</v>
      </c>
      <c r="E1778" s="9" t="str">
        <f>VLOOKUP($A1778,referencia!$F$2:$Z$640,4,0)</f>
        <v>Alberto Rodríguez Sáa</v>
      </c>
      <c r="F1778" s="9" t="str">
        <f>VLOOKUP($A1778,referencia!$F$2:$Z$640,7,0)</f>
        <v>Compromiso Federal</v>
      </c>
      <c r="G1778" s="9" t="str">
        <f>VLOOKUP($A1778,referencia!$F$2:$Z$640,6,0)</f>
        <v>Liliana Bartolucci</v>
      </c>
      <c r="H1778" s="9" t="str">
        <f>VLOOKUP($A1778,referencia!$F$2:$Z$640,16,0)</f>
        <v>F</v>
      </c>
      <c r="I1778" s="9">
        <f>VLOOKUP($A1778,referencia!$F$2:$Z$640,17,0)</f>
        <v>1</v>
      </c>
      <c r="J1778" s="9" t="str">
        <f>VLOOKUP($A1778,referencia!$F$2:$Z$640,18,0)</f>
        <v>Ministerio de Turismo</v>
      </c>
      <c r="K1778" s="9">
        <f>VLOOKUP($A1778,referencia!$F$2:$Z$640,19,0)</f>
        <v>1</v>
      </c>
    </row>
    <row r="1779" spans="1:11" ht="15.75" customHeight="1">
      <c r="A1779" t="s">
        <v>1410</v>
      </c>
      <c r="B1779" s="9">
        <f>VLOOKUP($A1779,referencia!$F$2:$Z$640,2,0)</f>
        <v>19</v>
      </c>
      <c r="C1779" s="9" t="str">
        <f>VLOOKUP($A1779,referencia!$F$2:$Z$640,3,0)</f>
        <v>San Luis</v>
      </c>
      <c r="D1779" s="9">
        <f>VLOOKUP($A1779,referencia!$F$2:$Z$640,9,0)</f>
        <v>2015</v>
      </c>
      <c r="E1779" s="9" t="str">
        <f>VLOOKUP($A1779,referencia!$F$2:$Z$640,4,0)</f>
        <v>Alberto Rodríguez Sáa</v>
      </c>
      <c r="F1779" s="9" t="str">
        <f>VLOOKUP($A1779,referencia!$F$2:$Z$640,7,0)</f>
        <v>Compromiso Federal</v>
      </c>
      <c r="G1779" s="9" t="str">
        <f>VLOOKUP($A1779,referencia!$F$2:$Z$640,6,0)</f>
        <v>Marcelo Amitrano</v>
      </c>
      <c r="H1779" s="9" t="str">
        <f>VLOOKUP($A1779,referencia!$F$2:$Z$640,16,0)</f>
        <v>M</v>
      </c>
      <c r="I1779" s="9">
        <f>VLOOKUP($A1779,referencia!$F$2:$Z$640,17,0)</f>
        <v>0</v>
      </c>
      <c r="J1779" s="9" t="str">
        <f>VLOOKUP($A1779,referencia!$F$2:$Z$640,18,0)</f>
        <v>Ministerio de Educación</v>
      </c>
      <c r="K1779" s="9">
        <f>VLOOKUP($A1779,referencia!$F$2:$Z$640,19,0)</f>
        <v>1</v>
      </c>
    </row>
    <row r="1780" spans="1:11" ht="15.75" customHeight="1">
      <c r="A1780" t="s">
        <v>1418</v>
      </c>
      <c r="B1780" s="9">
        <f>VLOOKUP($A1780,referencia!$F$2:$Z$640,2,0)</f>
        <v>19</v>
      </c>
      <c r="C1780" s="9" t="str">
        <f>VLOOKUP($A1780,referencia!$F$2:$Z$640,3,0)</f>
        <v>San Luis</v>
      </c>
      <c r="D1780" s="9">
        <f>VLOOKUP($A1780,referencia!$F$2:$Z$640,9,0)</f>
        <v>2015</v>
      </c>
      <c r="E1780" s="9" t="str">
        <f>VLOOKUP($A1780,referencia!$F$2:$Z$640,4,0)</f>
        <v>Alberto Rodríguez Sáa</v>
      </c>
      <c r="F1780" s="9" t="str">
        <f>VLOOKUP($A1780,referencia!$F$2:$Z$640,7,0)</f>
        <v>Compromiso Federal</v>
      </c>
      <c r="G1780" s="9" t="str">
        <f>VLOOKUP($A1780,referencia!$F$2:$Z$640,6,0)</f>
        <v>Natalia Zabala Chacur</v>
      </c>
      <c r="H1780" s="9" t="str">
        <f>VLOOKUP($A1780,referencia!$F$2:$Z$640,16,0)</f>
        <v>F</v>
      </c>
      <c r="I1780" s="9">
        <f>VLOOKUP($A1780,referencia!$F$2:$Z$640,17,0)</f>
        <v>1</v>
      </c>
      <c r="J1780" s="9" t="str">
        <f>VLOOKUP($A1780,referencia!$F$2:$Z$640,18,0)</f>
        <v>Ministerio de Hacienda Pública</v>
      </c>
      <c r="K1780" s="9">
        <f>VLOOKUP($A1780,referencia!$F$2:$Z$640,19,0)</f>
        <v>0</v>
      </c>
    </row>
    <row r="1781" spans="1:11" ht="15.75" customHeight="1">
      <c r="A1781" t="s">
        <v>1402</v>
      </c>
      <c r="B1781" s="9">
        <f>VLOOKUP($A1781,referencia!$F$2:$Z$640,2,0)</f>
        <v>19</v>
      </c>
      <c r="C1781" s="9" t="str">
        <f>VLOOKUP($A1781,referencia!$F$2:$Z$640,3,0)</f>
        <v>San Luis</v>
      </c>
      <c r="D1781" s="9">
        <f>VLOOKUP($A1781,referencia!$F$2:$Z$640,9,0)</f>
        <v>2015</v>
      </c>
      <c r="E1781" s="9" t="str">
        <f>VLOOKUP($A1781,referencia!$F$2:$Z$640,4,0)</f>
        <v>Alberto Rodríguez Sáa</v>
      </c>
      <c r="F1781" s="9" t="str">
        <f>VLOOKUP($A1781,referencia!$F$2:$Z$640,7,0)</f>
        <v>Compromiso Federal</v>
      </c>
      <c r="G1781" s="9" t="str">
        <f>VLOOKUP($A1781,referencia!$F$2:$Z$640,6,0)</f>
        <v>Roberto Schwartz</v>
      </c>
      <c r="H1781" s="9" t="str">
        <f>VLOOKUP($A1781,referencia!$F$2:$Z$640,16,0)</f>
        <v>M</v>
      </c>
      <c r="I1781" s="9">
        <f>VLOOKUP($A1781,referencia!$F$2:$Z$640,17,0)</f>
        <v>0</v>
      </c>
      <c r="J1781" s="9" t="str">
        <f>VLOOKUP($A1781,referencia!$F$2:$Z$640,18,0)</f>
        <v>Ministerio de Salud</v>
      </c>
      <c r="K1781" s="9">
        <f>VLOOKUP($A1781,referencia!$F$2:$Z$640,19,0)</f>
        <v>1</v>
      </c>
    </row>
    <row r="1782" spans="1:11" ht="15.75" customHeight="1">
      <c r="A1782" t="s">
        <v>1727</v>
      </c>
      <c r="B1782" s="9">
        <f>VLOOKUP($A1782,referencia!$E$2:$Z$640,3,0)</f>
        <v>19</v>
      </c>
      <c r="C1782" s="9" t="str">
        <f>VLOOKUP($A1782,referencia!$E$2:$Z$640,4,0)</f>
        <v>San Luis</v>
      </c>
      <c r="D1782" s="9">
        <f>VLOOKUP($A1782,referencia!$E$2:$Z$640,11,0)</f>
        <v>2016</v>
      </c>
      <c r="E1782" s="9" t="str">
        <f>VLOOKUP($A1782,referencia!$E$2:$Z$640,5,0)</f>
        <v>Alberto Rodríguez Sáa</v>
      </c>
      <c r="F1782" s="9" t="str">
        <f>VLOOKUP($A1782,referencia!$E$2:$Z$640,8,0)</f>
        <v>Compromiso Federal</v>
      </c>
      <c r="G1782" s="9" t="str">
        <f>VLOOKUP($A1782,referencia!$E$2:$Z$640,7,0)</f>
        <v>Liliana Bartolucci</v>
      </c>
      <c r="H1782" s="9" t="str">
        <f>VLOOKUP($A1782,referencia!$E$2:$Z$640,17,0)</f>
        <v>F</v>
      </c>
      <c r="I1782" s="9">
        <f>VLOOKUP($A1782,referencia!$E$2:$Z$640,18,0)</f>
        <v>1</v>
      </c>
      <c r="J1782" s="9" t="str">
        <f>VLOOKUP($A1782,referencia!$E$2:$Z$640,19,0)</f>
        <v>Ministerio de Turismo</v>
      </c>
      <c r="K1782" s="9">
        <f>VLOOKUP($A1782,referencia!$E$2:$Z$640,20,0)</f>
        <v>1</v>
      </c>
    </row>
    <row r="1783" spans="1:11" ht="15.75" customHeight="1">
      <c r="A1783" t="s">
        <v>1728</v>
      </c>
      <c r="B1783" s="9">
        <f>VLOOKUP($A1783,referencia!$E$2:$Z$640,3,0)</f>
        <v>19</v>
      </c>
      <c r="C1783" s="9" t="str">
        <f>VLOOKUP($A1783,referencia!$E$2:$Z$640,4,0)</f>
        <v>San Luis</v>
      </c>
      <c r="D1783" s="9">
        <f>VLOOKUP($A1783,referencia!$E$2:$Z$640,11,0)</f>
        <v>2016</v>
      </c>
      <c r="E1783" s="9" t="str">
        <f>VLOOKUP($A1783,referencia!$E$2:$Z$640,5,0)</f>
        <v>Alberto Rodríguez Sáa</v>
      </c>
      <c r="F1783" s="9" t="str">
        <f>VLOOKUP($A1783,referencia!$E$2:$Z$640,8,0)</f>
        <v>Compromiso Federal</v>
      </c>
      <c r="G1783" s="9" t="str">
        <f>VLOOKUP($A1783,referencia!$E$2:$Z$640,7,0)</f>
        <v>Daniel Orlando</v>
      </c>
      <c r="H1783" s="9" t="str">
        <f>VLOOKUP($A1783,referencia!$E$2:$Z$640,17,0)</f>
        <v>M</v>
      </c>
      <c r="I1783" s="9">
        <f>VLOOKUP($A1783,referencia!$E$2:$Z$640,18,0)</f>
        <v>0</v>
      </c>
      <c r="J1783" s="9" t="str">
        <f>VLOOKUP($A1783,referencia!$E$2:$Z$640,19,0)</f>
        <v>Ministerio de Turismo</v>
      </c>
      <c r="K1783" s="9">
        <f>VLOOKUP($A1783,referencia!$E$2:$Z$640,20,0)</f>
        <v>1</v>
      </c>
    </row>
    <row r="1784" spans="1:11" ht="15.75" customHeight="1">
      <c r="A1784" t="s">
        <v>1729</v>
      </c>
      <c r="B1784" s="9">
        <f>VLOOKUP($A1784,referencia!$E$2:$Z$640,3,0)</f>
        <v>19</v>
      </c>
      <c r="C1784" s="9" t="str">
        <f>VLOOKUP($A1784,referencia!$E$2:$Z$640,4,0)</f>
        <v>San Luis</v>
      </c>
      <c r="D1784" s="9">
        <f>VLOOKUP($A1784,referencia!$E$2:$Z$640,11,0)</f>
        <v>2016</v>
      </c>
      <c r="E1784" s="9" t="str">
        <f>VLOOKUP($A1784,referencia!$E$2:$Z$640,5,0)</f>
        <v>Alberto Rodríguez Sáa</v>
      </c>
      <c r="F1784" s="9" t="str">
        <f>VLOOKUP($A1784,referencia!$E$2:$Z$640,8,0)</f>
        <v>Compromiso Federal</v>
      </c>
      <c r="G1784" s="9" t="str">
        <f>VLOOKUP($A1784,referencia!$E$2:$Z$640,7,0)</f>
        <v>Héctor Mazzina</v>
      </c>
      <c r="H1784" s="9" t="str">
        <f>VLOOKUP($A1784,referencia!$E$2:$Z$640,17,0)</f>
        <v>M</v>
      </c>
      <c r="I1784" s="9">
        <f>VLOOKUP($A1784,referencia!$E$2:$Z$640,18,0)</f>
        <v>0</v>
      </c>
      <c r="J1784" s="9" t="str">
        <f>VLOOKUP($A1784,referencia!$E$2:$Z$640,19,0)</f>
        <v>Ministerio de Turismo</v>
      </c>
      <c r="K1784" s="9">
        <f>VLOOKUP($A1784,referencia!$E$2:$Z$640,20,0)</f>
        <v>1</v>
      </c>
    </row>
    <row r="1785" spans="1:11" ht="15.75" customHeight="1">
      <c r="A1785" t="s">
        <v>1730</v>
      </c>
      <c r="B1785" s="9">
        <f>VLOOKUP($A1785,referencia!$E$2:$Z$640,3,0)</f>
        <v>19</v>
      </c>
      <c r="C1785" s="9" t="str">
        <f>VLOOKUP($A1785,referencia!$E$2:$Z$640,4,0)</f>
        <v>San Luis</v>
      </c>
      <c r="D1785" s="9">
        <f>VLOOKUP($A1785,referencia!$E$2:$Z$640,11,0)</f>
        <v>2016</v>
      </c>
      <c r="E1785" s="9" t="str">
        <f>VLOOKUP($A1785,referencia!$E$2:$Z$640,5,0)</f>
        <v>Alberto Rodríguez Sáa</v>
      </c>
      <c r="F1785" s="9" t="str">
        <f>VLOOKUP($A1785,referencia!$E$2:$Z$640,8,0)</f>
        <v>Compromiso Federal</v>
      </c>
      <c r="G1785" s="9" t="str">
        <f>VLOOKUP($A1785,referencia!$E$2:$Z$640,7,0)</f>
        <v>Cristian Moleker</v>
      </c>
      <c r="H1785" s="9" t="str">
        <f>VLOOKUP($A1785,referencia!$E$2:$Z$640,17,0)</f>
        <v>M</v>
      </c>
      <c r="I1785" s="9">
        <f>VLOOKUP($A1785,referencia!$E$2:$Z$640,18,0)</f>
        <v>0</v>
      </c>
      <c r="J1785" s="9" t="str">
        <f>VLOOKUP($A1785,referencia!$E$2:$Z$640,19,0)</f>
        <v>Ministerio de Medio Ambiente, Campo y Producción</v>
      </c>
      <c r="K1785" s="9">
        <f>VLOOKUP($A1785,referencia!$E$2:$Z$640,20,0)</f>
        <v>1</v>
      </c>
    </row>
    <row r="1786" spans="1:11" ht="15.75" customHeight="1">
      <c r="A1786" t="s">
        <v>1731</v>
      </c>
      <c r="B1786" s="9">
        <f>VLOOKUP($A1786,referencia!$E$2:$Z$640,3,0)</f>
        <v>19</v>
      </c>
      <c r="C1786" s="9" t="str">
        <f>VLOOKUP($A1786,referencia!$E$2:$Z$640,4,0)</f>
        <v>San Luis</v>
      </c>
      <c r="D1786" s="9">
        <f>VLOOKUP($A1786,referencia!$E$2:$Z$640,11,0)</f>
        <v>2016</v>
      </c>
      <c r="E1786" s="9" t="str">
        <f>VLOOKUP($A1786,referencia!$E$2:$Z$640,5,0)</f>
        <v>Alberto Rodríguez Sáa</v>
      </c>
      <c r="F1786" s="9" t="str">
        <f>VLOOKUP($A1786,referencia!$E$2:$Z$640,8,0)</f>
        <v>Compromiso Federal</v>
      </c>
      <c r="G1786" s="9" t="str">
        <f>VLOOKUP($A1786,referencia!$E$2:$Z$640,7,0)</f>
        <v>Roberto Schwartz</v>
      </c>
      <c r="H1786" s="9" t="str">
        <f>VLOOKUP($A1786,referencia!$E$2:$Z$640,17,0)</f>
        <v>M</v>
      </c>
      <c r="I1786" s="9">
        <f>VLOOKUP($A1786,referencia!$E$2:$Z$640,18,0)</f>
        <v>0</v>
      </c>
      <c r="J1786" s="9" t="str">
        <f>VLOOKUP($A1786,referencia!$E$2:$Z$640,19,0)</f>
        <v>Ministerio de Salud</v>
      </c>
      <c r="K1786" s="9">
        <f>VLOOKUP($A1786,referencia!$E$2:$Z$640,20,0)</f>
        <v>1</v>
      </c>
    </row>
    <row r="1787" spans="1:11" ht="15.75" customHeight="1">
      <c r="A1787" t="s">
        <v>1732</v>
      </c>
      <c r="B1787" s="9">
        <f>VLOOKUP($A1787,referencia!$E$2:$Z$640,3,0)</f>
        <v>19</v>
      </c>
      <c r="C1787" s="9" t="str">
        <f>VLOOKUP($A1787,referencia!$E$2:$Z$640,4,0)</f>
        <v>San Luis</v>
      </c>
      <c r="D1787" s="9">
        <f>VLOOKUP($A1787,referencia!$E$2:$Z$640,11,0)</f>
        <v>2016</v>
      </c>
      <c r="E1787" s="9" t="str">
        <f>VLOOKUP($A1787,referencia!$E$2:$Z$640,5,0)</f>
        <v>Alberto Rodríguez Sáa</v>
      </c>
      <c r="F1787" s="9" t="str">
        <f>VLOOKUP($A1787,referencia!$E$2:$Z$640,8,0)</f>
        <v>Compromiso Federal</v>
      </c>
      <c r="G1787" s="9" t="str">
        <f>VLOOKUP($A1787,referencia!$E$2:$Z$640,7,0)</f>
        <v>Marcelo Riera</v>
      </c>
      <c r="H1787" s="9" t="str">
        <f>VLOOKUP($A1787,referencia!$E$2:$Z$640,17,0)</f>
        <v>M</v>
      </c>
      <c r="I1787" s="9">
        <f>VLOOKUP($A1787,referencia!$E$2:$Z$640,18,0)</f>
        <v>0</v>
      </c>
      <c r="J1787" s="9" t="str">
        <f>VLOOKUP($A1787,referencia!$E$2:$Z$640,19,0)</f>
        <v>Ministerio de Salud</v>
      </c>
      <c r="K1787" s="9">
        <f>VLOOKUP($A1787,referencia!$E$2:$Z$640,20,0)</f>
        <v>1</v>
      </c>
    </row>
    <row r="1788" spans="1:11" ht="15.75" customHeight="1">
      <c r="A1788" t="s">
        <v>1733</v>
      </c>
      <c r="B1788" s="9">
        <f>VLOOKUP($A1788,referencia!$E$2:$Z$640,3,0)</f>
        <v>19</v>
      </c>
      <c r="C1788" s="9" t="str">
        <f>VLOOKUP($A1788,referencia!$E$2:$Z$640,4,0)</f>
        <v>San Luis</v>
      </c>
      <c r="D1788" s="9">
        <f>VLOOKUP($A1788,referencia!$E$2:$Z$640,11,0)</f>
        <v>2016</v>
      </c>
      <c r="E1788" s="9" t="str">
        <f>VLOOKUP($A1788,referencia!$E$2:$Z$640,5,0)</f>
        <v>Alberto Rodríguez Sáa</v>
      </c>
      <c r="F1788" s="9" t="str">
        <f>VLOOKUP($A1788,referencia!$E$2:$Z$640,8,0)</f>
        <v>Compromiso Federal</v>
      </c>
      <c r="G1788" s="9" t="str">
        <f>VLOOKUP($A1788,referencia!$E$2:$Z$640,7,0)</f>
        <v>María José Zanglá</v>
      </c>
      <c r="H1788" s="9" t="str">
        <f>VLOOKUP($A1788,referencia!$E$2:$Z$640,17,0)</f>
        <v>F</v>
      </c>
      <c r="I1788" s="9">
        <f>VLOOKUP($A1788,referencia!$E$2:$Z$640,18,0)</f>
        <v>1</v>
      </c>
      <c r="J1788" s="9" t="str">
        <f>VLOOKUP($A1788,referencia!$E$2:$Z$640,19,0)</f>
        <v>Ministerio de Salud</v>
      </c>
      <c r="K1788" s="9">
        <f>VLOOKUP($A1788,referencia!$E$2:$Z$640,20,0)</f>
        <v>1</v>
      </c>
    </row>
    <row r="1789" spans="1:11" ht="15.75" customHeight="1">
      <c r="A1789" t="s">
        <v>1734</v>
      </c>
      <c r="B1789" s="9">
        <f>VLOOKUP($A1789,referencia!$E$2:$Z$640,3,0)</f>
        <v>19</v>
      </c>
      <c r="C1789" s="9" t="str">
        <f>VLOOKUP($A1789,referencia!$E$2:$Z$640,4,0)</f>
        <v>San Luis</v>
      </c>
      <c r="D1789" s="9">
        <f>VLOOKUP($A1789,referencia!$E$2:$Z$640,11,0)</f>
        <v>2016</v>
      </c>
      <c r="E1789" s="9" t="str">
        <f>VLOOKUP($A1789,referencia!$E$2:$Z$640,5,0)</f>
        <v>Alberto Rodríguez Sáa</v>
      </c>
      <c r="F1789" s="9" t="str">
        <f>VLOOKUP($A1789,referencia!$E$2:$Z$640,8,0)</f>
        <v>Compromiso Federal</v>
      </c>
      <c r="G1789" s="9" t="str">
        <f>VLOOKUP($A1789,referencia!$E$2:$Z$640,7,0)</f>
        <v>Alicia Bañuelos</v>
      </c>
      <c r="H1789" s="9" t="str">
        <f>VLOOKUP($A1789,referencia!$E$2:$Z$640,17,0)</f>
        <v>F</v>
      </c>
      <c r="I1789" s="9">
        <f>VLOOKUP($A1789,referencia!$E$2:$Z$640,18,0)</f>
        <v>1</v>
      </c>
      <c r="J1789" s="9" t="str">
        <f>VLOOKUP($A1789,referencia!$E$2:$Z$640,19,0)</f>
        <v>Ministerio de Ciencia y Tecnología</v>
      </c>
      <c r="K1789" s="9">
        <f>VLOOKUP($A1789,referencia!$E$2:$Z$640,20,0)</f>
        <v>0</v>
      </c>
    </row>
    <row r="1790" spans="1:11" ht="15.75" customHeight="1">
      <c r="A1790" t="s">
        <v>1735</v>
      </c>
      <c r="B1790" s="9">
        <f>VLOOKUP($A1790,referencia!$E$2:$Z$640,3,0)</f>
        <v>19</v>
      </c>
      <c r="C1790" s="9" t="str">
        <f>VLOOKUP($A1790,referencia!$E$2:$Z$640,4,0)</f>
        <v>San Luis</v>
      </c>
      <c r="D1790" s="9">
        <f>VLOOKUP($A1790,referencia!$E$2:$Z$640,11,0)</f>
        <v>2016</v>
      </c>
      <c r="E1790" s="9" t="str">
        <f>VLOOKUP($A1790,referencia!$E$2:$Z$640,5,0)</f>
        <v>Alberto Rodríguez Sáa</v>
      </c>
      <c r="F1790" s="9" t="str">
        <f>VLOOKUP($A1790,referencia!$E$2:$Z$640,8,0)</f>
        <v>Compromiso Federal</v>
      </c>
      <c r="G1790" s="9" t="str">
        <f>VLOOKUP($A1790,referencia!$E$2:$Z$640,7,0)</f>
        <v>Álida García Peanú Zarate</v>
      </c>
      <c r="H1790" s="9" t="str">
        <f>VLOOKUP($A1790,referencia!$E$2:$Z$640,17,0)</f>
        <v>F</v>
      </c>
      <c r="I1790" s="9">
        <f>VLOOKUP($A1790,referencia!$E$2:$Z$640,18,0)</f>
        <v>1</v>
      </c>
      <c r="J1790" s="9" t="str">
        <f>VLOOKUP($A1790,referencia!$E$2:$Z$640,19,0)</f>
        <v>Ministerio de Desarrollo Social</v>
      </c>
      <c r="K1790" s="9">
        <f>VLOOKUP($A1790,referencia!$E$2:$Z$640,20,0)</f>
        <v>1</v>
      </c>
    </row>
    <row r="1791" spans="1:11" ht="15.75" customHeight="1">
      <c r="A1791" t="s">
        <v>1736</v>
      </c>
      <c r="B1791" s="9">
        <f>VLOOKUP($A1791,referencia!$E$2:$Z$640,3,0)</f>
        <v>19</v>
      </c>
      <c r="C1791" s="9" t="str">
        <f>VLOOKUP($A1791,referencia!$E$2:$Z$640,4,0)</f>
        <v>San Luis</v>
      </c>
      <c r="D1791" s="9">
        <f>VLOOKUP($A1791,referencia!$E$2:$Z$640,11,0)</f>
        <v>2016</v>
      </c>
      <c r="E1791" s="9" t="str">
        <f>VLOOKUP($A1791,referencia!$E$2:$Z$640,5,0)</f>
        <v>Alberto Rodríguez Sáa</v>
      </c>
      <c r="F1791" s="9" t="str">
        <f>VLOOKUP($A1791,referencia!$E$2:$Z$640,8,0)</f>
        <v>Compromiso Federal</v>
      </c>
      <c r="G1791" s="9" t="str">
        <f>VLOOKUP($A1791,referencia!$E$2:$Z$640,7,0)</f>
        <v>Marcelo Amitrano</v>
      </c>
      <c r="H1791" s="9" t="str">
        <f>VLOOKUP($A1791,referencia!$E$2:$Z$640,17,0)</f>
        <v>M</v>
      </c>
      <c r="I1791" s="9">
        <f>VLOOKUP($A1791,referencia!$E$2:$Z$640,18,0)</f>
        <v>0</v>
      </c>
      <c r="J1791" s="9" t="str">
        <f>VLOOKUP($A1791,referencia!$E$2:$Z$640,19,0)</f>
        <v>Ministerio de Educación</v>
      </c>
      <c r="K1791" s="9">
        <f>VLOOKUP($A1791,referencia!$E$2:$Z$640,20,0)</f>
        <v>1</v>
      </c>
    </row>
    <row r="1792" spans="1:11" ht="15.75" customHeight="1">
      <c r="A1792" t="s">
        <v>1737</v>
      </c>
      <c r="B1792" s="9">
        <f>VLOOKUP($A1792,referencia!$E$2:$Z$640,3,0)</f>
        <v>19</v>
      </c>
      <c r="C1792" s="9" t="str">
        <f>VLOOKUP($A1792,referencia!$E$2:$Z$640,4,0)</f>
        <v>San Luis</v>
      </c>
      <c r="D1792" s="9">
        <f>VLOOKUP($A1792,referencia!$E$2:$Z$640,11,0)</f>
        <v>2016</v>
      </c>
      <c r="E1792" s="9" t="str">
        <f>VLOOKUP($A1792,referencia!$E$2:$Z$640,5,0)</f>
        <v>Alberto Rodríguez Sáa</v>
      </c>
      <c r="F1792" s="9" t="str">
        <f>VLOOKUP($A1792,referencia!$E$2:$Z$640,8,0)</f>
        <v>Compromiso Federal</v>
      </c>
      <c r="G1792" s="9" t="str">
        <f>VLOOKUP($A1792,referencia!$E$2:$Z$640,7,0)</f>
        <v>Beatriz Alagia</v>
      </c>
      <c r="H1792" s="9" t="str">
        <f>VLOOKUP($A1792,referencia!$E$2:$Z$640,17,0)</f>
        <v>F</v>
      </c>
      <c r="I1792" s="9">
        <f>VLOOKUP($A1792,referencia!$E$2:$Z$640,18,0)</f>
        <v>1</v>
      </c>
      <c r="J1792" s="9" t="str">
        <f>VLOOKUP($A1792,referencia!$E$2:$Z$640,19,0)</f>
        <v>Ministerio de Seguridad</v>
      </c>
      <c r="K1792" s="9">
        <f>VLOOKUP($A1792,referencia!$E$2:$Z$640,20,0)</f>
        <v>1</v>
      </c>
    </row>
    <row r="1793" spans="1:11" ht="15.75" customHeight="1">
      <c r="A1793" t="s">
        <v>1738</v>
      </c>
      <c r="B1793" s="9">
        <f>VLOOKUP($A1793,referencia!$E$2:$Z$640,3,0)</f>
        <v>19</v>
      </c>
      <c r="C1793" s="9" t="str">
        <f>VLOOKUP($A1793,referencia!$E$2:$Z$640,4,0)</f>
        <v>San Luis</v>
      </c>
      <c r="D1793" s="9">
        <f>VLOOKUP($A1793,referencia!$E$2:$Z$640,11,0)</f>
        <v>2016</v>
      </c>
      <c r="E1793" s="9" t="str">
        <f>VLOOKUP($A1793,referencia!$E$2:$Z$640,5,0)</f>
        <v>Alberto Rodríguez Sáa</v>
      </c>
      <c r="F1793" s="9" t="str">
        <f>VLOOKUP($A1793,referencia!$E$2:$Z$640,8,0)</f>
        <v>Compromiso Federal</v>
      </c>
      <c r="G1793" s="9" t="str">
        <f>VLOOKUP($A1793,referencia!$E$2:$Z$640,7,0)</f>
        <v>Felipe Tomasevich</v>
      </c>
      <c r="H1793" s="9" t="str">
        <f>VLOOKUP($A1793,referencia!$E$2:$Z$640,17,0)</f>
        <v>M</v>
      </c>
      <c r="I1793" s="9">
        <f>VLOOKUP($A1793,referencia!$E$2:$Z$640,18,0)</f>
        <v>0</v>
      </c>
      <c r="J1793" s="9" t="str">
        <f>VLOOKUP($A1793,referencia!$E$2:$Z$640,19,0)</f>
        <v>Ministerio de Obras Públicas e Infraestructura</v>
      </c>
      <c r="K1793" s="9">
        <f>VLOOKUP($A1793,referencia!$E$2:$Z$640,20,0)</f>
        <v>0</v>
      </c>
    </row>
    <row r="1794" spans="1:11" ht="15.75" customHeight="1">
      <c r="A1794" t="s">
        <v>1739</v>
      </c>
      <c r="B1794" s="9">
        <f>VLOOKUP($A1794,referencia!$E$2:$Z$640,3,0)</f>
        <v>19</v>
      </c>
      <c r="C1794" s="9" t="str">
        <f>VLOOKUP($A1794,referencia!$E$2:$Z$640,4,0)</f>
        <v>San Luis</v>
      </c>
      <c r="D1794" s="9">
        <f>VLOOKUP($A1794,referencia!$E$2:$Z$640,11,0)</f>
        <v>2016</v>
      </c>
      <c r="E1794" s="9" t="str">
        <f>VLOOKUP($A1794,referencia!$E$2:$Z$640,5,0)</f>
        <v>Alberto Rodríguez Sáa</v>
      </c>
      <c r="F1794" s="9" t="str">
        <f>VLOOKUP($A1794,referencia!$E$2:$Z$640,8,0)</f>
        <v>Compromiso Federal</v>
      </c>
      <c r="G1794" s="9" t="str">
        <f>VLOOKUP($A1794,referencia!$E$2:$Z$640,7,0)</f>
        <v>Eduardo Mones Ruiz</v>
      </c>
      <c r="H1794" s="9" t="str">
        <f>VLOOKUP($A1794,referencia!$E$2:$Z$640,17,0)</f>
        <v>M</v>
      </c>
      <c r="I1794" s="9">
        <f>VLOOKUP($A1794,referencia!$E$2:$Z$640,18,0)</f>
        <v>0</v>
      </c>
      <c r="J1794" s="9" t="str">
        <f>VLOOKUP($A1794,referencia!$E$2:$Z$640,19,0)</f>
        <v>Ministerio de Gobierno, Justicia, Culto y Transporte</v>
      </c>
      <c r="K1794" s="9">
        <f>VLOOKUP($A1794,referencia!$E$2:$Z$640,20,0)</f>
        <v>0</v>
      </c>
    </row>
    <row r="1795" spans="1:11" ht="15.75" customHeight="1">
      <c r="A1795" t="s">
        <v>1740</v>
      </c>
      <c r="B1795" s="9">
        <f>VLOOKUP($A1795,referencia!$E$2:$Z$640,3,0)</f>
        <v>19</v>
      </c>
      <c r="C1795" s="9" t="str">
        <f>VLOOKUP($A1795,referencia!$E$2:$Z$640,4,0)</f>
        <v>San Luis</v>
      </c>
      <c r="D1795" s="9">
        <f>VLOOKUP($A1795,referencia!$E$2:$Z$640,11,0)</f>
        <v>2016</v>
      </c>
      <c r="E1795" s="9" t="str">
        <f>VLOOKUP($A1795,referencia!$E$2:$Z$640,5,0)</f>
        <v>Alberto Rodríguez Sáa</v>
      </c>
      <c r="F1795" s="9" t="str">
        <f>VLOOKUP($A1795,referencia!$E$2:$Z$640,8,0)</f>
        <v>Compromiso Federal</v>
      </c>
      <c r="G1795" s="9" t="str">
        <f>VLOOKUP($A1795,referencia!$E$2:$Z$640,7,0)</f>
        <v>Natalia Zabala Chacur</v>
      </c>
      <c r="H1795" s="9" t="str">
        <f>VLOOKUP($A1795,referencia!$E$2:$Z$640,17,0)</f>
        <v>F</v>
      </c>
      <c r="I1795" s="9">
        <f>VLOOKUP($A1795,referencia!$E$2:$Z$640,18,0)</f>
        <v>1</v>
      </c>
      <c r="J1795" s="9" t="str">
        <f>VLOOKUP($A1795,referencia!$E$2:$Z$640,19,0)</f>
        <v>Ministerio de Hacienda Pública</v>
      </c>
      <c r="K1795" s="9">
        <f>VLOOKUP($A1795,referencia!$E$2:$Z$640,20,0)</f>
        <v>0</v>
      </c>
    </row>
    <row r="1796" spans="1:11" ht="15.75" customHeight="1">
      <c r="A1796" t="s">
        <v>2015</v>
      </c>
      <c r="B1796" s="9">
        <f>VLOOKUP($A1796,referencia!$D$2:$Z$640,4,0)</f>
        <v>19</v>
      </c>
      <c r="C1796" s="9" t="str">
        <f>VLOOKUP($A1796,referencia!$D$2:$Z$640,5,0)</f>
        <v>San Luis</v>
      </c>
      <c r="D1796" s="9">
        <f>VLOOKUP($A1796,referencia!$D$2:$Z$640,13,0)</f>
        <v>2017</v>
      </c>
      <c r="E1796" s="9" t="str">
        <f>VLOOKUP($A1796,referencia!$D$2:$Z$640,6,0)</f>
        <v>Alberto Rodríguez Sáa</v>
      </c>
      <c r="F1796" s="9" t="str">
        <f>VLOOKUP($A1796,referencia!$D$2:$Z$640,9,0)</f>
        <v>Compromiso Federal</v>
      </c>
      <c r="G1796" s="9" t="str">
        <f>VLOOKUP($A1796,referencia!$D$2:$Z$640,8,0)</f>
        <v>Héctor Mazzina</v>
      </c>
      <c r="H1796" s="9" t="str">
        <f>VLOOKUP($A1796,referencia!$D$2:$Z$640,18,0)</f>
        <v>M</v>
      </c>
      <c r="I1796" s="9">
        <f>VLOOKUP($A1796,referencia!$D$2:$Z$640,19,0)</f>
        <v>0</v>
      </c>
      <c r="J1796" s="9" t="str">
        <f>VLOOKUP($A1796,referencia!$D$2:$Z$640,20,0)</f>
        <v>Ministerio de Turismo</v>
      </c>
      <c r="K1796" s="9">
        <f>VLOOKUP($A1796,referencia!$D$2:$Z$640,21,0)</f>
        <v>1</v>
      </c>
    </row>
    <row r="1797" spans="1:11" ht="15.75" customHeight="1">
      <c r="A1797" t="s">
        <v>2016</v>
      </c>
      <c r="B1797" s="9">
        <f>VLOOKUP($A1797,referencia!$D$2:$Z$640,4,0)</f>
        <v>19</v>
      </c>
      <c r="C1797" s="9" t="str">
        <f>VLOOKUP($A1797,referencia!$D$2:$Z$640,5,0)</f>
        <v>San Luis</v>
      </c>
      <c r="D1797" s="9">
        <f>VLOOKUP($A1797,referencia!$D$2:$Z$640,13,0)</f>
        <v>2017</v>
      </c>
      <c r="E1797" s="9" t="str">
        <f>VLOOKUP($A1797,referencia!$D$2:$Z$640,6,0)</f>
        <v>Alberto Rodríguez Sáa</v>
      </c>
      <c r="F1797" s="9" t="str">
        <f>VLOOKUP($A1797,referencia!$D$2:$Z$640,9,0)</f>
        <v>Compromiso Federal</v>
      </c>
      <c r="G1797" s="9" t="str">
        <f>VLOOKUP($A1797,referencia!$D$2:$Z$640,8,0)</f>
        <v>Aldo González Funes</v>
      </c>
      <c r="H1797" s="9" t="str">
        <f>VLOOKUP($A1797,referencia!$D$2:$Z$640,18,0)</f>
        <v>M</v>
      </c>
      <c r="I1797" s="9">
        <f>VLOOKUP($A1797,referencia!$D$2:$Z$640,19,0)</f>
        <v>0</v>
      </c>
      <c r="J1797" s="9" t="str">
        <f>VLOOKUP($A1797,referencia!$D$2:$Z$640,20,0)</f>
        <v>Ministerio de Turismo</v>
      </c>
      <c r="K1797" s="9">
        <f>VLOOKUP($A1797,referencia!$D$2:$Z$640,21,0)</f>
        <v>0</v>
      </c>
    </row>
    <row r="1798" spans="1:11" ht="15.75" customHeight="1">
      <c r="A1798" t="s">
        <v>2017</v>
      </c>
      <c r="B1798" s="9">
        <f>VLOOKUP($A1798,referencia!$D$2:$Z$640,4,0)</f>
        <v>19</v>
      </c>
      <c r="C1798" s="9" t="str">
        <f>VLOOKUP($A1798,referencia!$D$2:$Z$640,5,0)</f>
        <v>San Luis</v>
      </c>
      <c r="D1798" s="9">
        <f>VLOOKUP($A1798,referencia!$D$2:$Z$640,13,0)</f>
        <v>2017</v>
      </c>
      <c r="E1798" s="9" t="str">
        <f>VLOOKUP($A1798,referencia!$D$2:$Z$640,6,0)</f>
        <v>Alberto Rodríguez Sáa</v>
      </c>
      <c r="F1798" s="9" t="str">
        <f>VLOOKUP($A1798,referencia!$D$2:$Z$640,9,0)</f>
        <v>Compromiso Federal</v>
      </c>
      <c r="G1798" s="9" t="str">
        <f>VLOOKUP($A1798,referencia!$D$2:$Z$640,8,0)</f>
        <v>Cristian Moleker</v>
      </c>
      <c r="H1798" s="9" t="str">
        <f>VLOOKUP($A1798,referencia!$D$2:$Z$640,18,0)</f>
        <v>M</v>
      </c>
      <c r="I1798" s="9">
        <f>VLOOKUP($A1798,referencia!$D$2:$Z$640,19,0)</f>
        <v>0</v>
      </c>
      <c r="J1798" s="9" t="str">
        <f>VLOOKUP($A1798,referencia!$D$2:$Z$640,20,0)</f>
        <v>Ministerio de Medio Ambiente, Campo y Producción</v>
      </c>
      <c r="K1798" s="9">
        <f>VLOOKUP($A1798,referencia!$D$2:$Z$640,21,0)</f>
        <v>1</v>
      </c>
    </row>
    <row r="1799" spans="1:11" ht="15.75" customHeight="1">
      <c r="A1799" t="s">
        <v>2018</v>
      </c>
      <c r="B1799" s="9">
        <f>VLOOKUP($A1799,referencia!$D$2:$Z$640,4,0)</f>
        <v>19</v>
      </c>
      <c r="C1799" s="9" t="str">
        <f>VLOOKUP($A1799,referencia!$D$2:$Z$640,5,0)</f>
        <v>San Luis</v>
      </c>
      <c r="D1799" s="9">
        <f>VLOOKUP($A1799,referencia!$D$2:$Z$640,13,0)</f>
        <v>2017</v>
      </c>
      <c r="E1799" s="9" t="str">
        <f>VLOOKUP($A1799,referencia!$D$2:$Z$640,6,0)</f>
        <v>Alberto Rodríguez Sáa</v>
      </c>
      <c r="F1799" s="9" t="str">
        <f>VLOOKUP($A1799,referencia!$D$2:$Z$640,9,0)</f>
        <v>Compromiso Federal</v>
      </c>
      <c r="G1799" s="9" t="str">
        <f>VLOOKUP($A1799,referencia!$D$2:$Z$640,8,0)</f>
        <v>Sergio Freixes</v>
      </c>
      <c r="H1799" s="9" t="str">
        <f>VLOOKUP($A1799,referencia!$D$2:$Z$640,18,0)</f>
        <v>M</v>
      </c>
      <c r="I1799" s="9">
        <f>VLOOKUP($A1799,referencia!$D$2:$Z$640,19,0)</f>
        <v>0</v>
      </c>
      <c r="J1799" s="9" t="str">
        <f>VLOOKUP($A1799,referencia!$D$2:$Z$640,20,0)</f>
        <v>Ministerio de Medio Ambiente, Campo y Producción</v>
      </c>
      <c r="K1799" s="9">
        <f>VLOOKUP($A1799,referencia!$D$2:$Z$640,21,0)</f>
        <v>0</v>
      </c>
    </row>
    <row r="1800" spans="1:11" ht="15.75" customHeight="1">
      <c r="A1800" t="s">
        <v>2020</v>
      </c>
      <c r="B1800" s="9">
        <f>VLOOKUP($A1800,referencia!$D$2:$Z$640,4,0)</f>
        <v>19</v>
      </c>
      <c r="C1800" s="9" t="str">
        <f>VLOOKUP($A1800,referencia!$D$2:$Z$640,5,0)</f>
        <v>San Luis</v>
      </c>
      <c r="D1800" s="9">
        <f>VLOOKUP($A1800,referencia!$D$2:$Z$640,13,0)</f>
        <v>2017</v>
      </c>
      <c r="E1800" s="9" t="str">
        <f>VLOOKUP($A1800,referencia!$D$2:$Z$640,6,0)</f>
        <v>Alberto Rodríguez Sáa</v>
      </c>
      <c r="F1800" s="9" t="str">
        <f>VLOOKUP($A1800,referencia!$D$2:$Z$640,9,0)</f>
        <v>Compromiso Federal</v>
      </c>
      <c r="G1800" s="9" t="str">
        <f>VLOOKUP($A1800,referencia!$D$2:$Z$640,8,0)</f>
        <v>María José Zanglá</v>
      </c>
      <c r="H1800" s="9" t="str">
        <f>VLOOKUP($A1800,referencia!$D$2:$Z$640,18,0)</f>
        <v>F</v>
      </c>
      <c r="I1800" s="9">
        <f>VLOOKUP($A1800,referencia!$D$2:$Z$640,19,0)</f>
        <v>1</v>
      </c>
      <c r="J1800" s="9" t="str">
        <f>VLOOKUP($A1800,referencia!$D$2:$Z$640,20,0)</f>
        <v>Ministerio de Salud</v>
      </c>
      <c r="K1800" s="9">
        <f>VLOOKUP($A1800,referencia!$D$2:$Z$640,21,0)</f>
        <v>1</v>
      </c>
    </row>
    <row r="1801" spans="1:11" ht="15.75" customHeight="1">
      <c r="A1801" t="s">
        <v>2021</v>
      </c>
      <c r="B1801" s="9">
        <f>VLOOKUP($A1801,referencia!$D$2:$Z$640,4,0)</f>
        <v>19</v>
      </c>
      <c r="C1801" s="9" t="str">
        <f>VLOOKUP($A1801,referencia!$D$2:$Z$640,5,0)</f>
        <v>San Luis</v>
      </c>
      <c r="D1801" s="9">
        <f>VLOOKUP($A1801,referencia!$D$2:$Z$640,13,0)</f>
        <v>2017</v>
      </c>
      <c r="E1801" s="9" t="str">
        <f>VLOOKUP($A1801,referencia!$D$2:$Z$640,6,0)</f>
        <v>Alberto Rodríguez Sáa</v>
      </c>
      <c r="F1801" s="9" t="str">
        <f>VLOOKUP($A1801,referencia!$D$2:$Z$640,9,0)</f>
        <v>Compromiso Federal</v>
      </c>
      <c r="G1801" s="9" t="str">
        <f>VLOOKUP($A1801,referencia!$D$2:$Z$640,8,0)</f>
        <v>Graciela Corvalán</v>
      </c>
      <c r="H1801" s="9" t="str">
        <f>VLOOKUP($A1801,referencia!$D$2:$Z$640,18,0)</f>
        <v>F</v>
      </c>
      <c r="I1801" s="9">
        <f>VLOOKUP($A1801,referencia!$D$2:$Z$640,19,0)</f>
        <v>1</v>
      </c>
      <c r="J1801" s="9" t="str">
        <f>VLOOKUP($A1801,referencia!$D$2:$Z$640,20,0)</f>
        <v>Ministerio de Salud</v>
      </c>
      <c r="K1801" s="9">
        <f>VLOOKUP($A1801,referencia!$D$2:$Z$640,21,0)</f>
        <v>1</v>
      </c>
    </row>
    <row r="1802" spans="1:11" ht="15.75" customHeight="1">
      <c r="A1802" t="s">
        <v>2022</v>
      </c>
      <c r="B1802" s="9">
        <f>VLOOKUP($A1802,referencia!$D$2:$Z$640,4,0)</f>
        <v>19</v>
      </c>
      <c r="C1802" s="9" t="str">
        <f>VLOOKUP($A1802,referencia!$D$2:$Z$640,5,0)</f>
        <v>San Luis</v>
      </c>
      <c r="D1802" s="9">
        <f>VLOOKUP($A1802,referencia!$D$2:$Z$640,13,0)</f>
        <v>2017</v>
      </c>
      <c r="E1802" s="9" t="str">
        <f>VLOOKUP($A1802,referencia!$D$2:$Z$640,6,0)</f>
        <v>Alberto Rodríguez Sáa</v>
      </c>
      <c r="F1802" s="9" t="str">
        <f>VLOOKUP($A1802,referencia!$D$2:$Z$640,9,0)</f>
        <v>Compromiso Federal</v>
      </c>
      <c r="G1802" s="9" t="str">
        <f>VLOOKUP($A1802,referencia!$D$2:$Z$640,8,0)</f>
        <v>Alicia Bañuelos</v>
      </c>
      <c r="H1802" s="9" t="str">
        <f>VLOOKUP($A1802,referencia!$D$2:$Z$640,18,0)</f>
        <v>F</v>
      </c>
      <c r="I1802" s="9">
        <f>VLOOKUP($A1802,referencia!$D$2:$Z$640,19,0)</f>
        <v>1</v>
      </c>
      <c r="J1802" s="9" t="str">
        <f>VLOOKUP($A1802,referencia!$D$2:$Z$640,20,0)</f>
        <v>Ministerio de Ciencia y Tecnología</v>
      </c>
      <c r="K1802" s="9">
        <f>VLOOKUP($A1802,referencia!$D$2:$Z$640,21,0)</f>
        <v>0</v>
      </c>
    </row>
    <row r="1803" spans="1:11" ht="15.75" customHeight="1">
      <c r="A1803" t="s">
        <v>2023</v>
      </c>
      <c r="B1803" s="9">
        <f>VLOOKUP($A1803,referencia!$D$2:$Z$640,4,0)</f>
        <v>19</v>
      </c>
      <c r="C1803" s="9" t="str">
        <f>VLOOKUP($A1803,referencia!$D$2:$Z$640,5,0)</f>
        <v>San Luis</v>
      </c>
      <c r="D1803" s="9">
        <f>VLOOKUP($A1803,referencia!$D$2:$Z$640,13,0)</f>
        <v>2017</v>
      </c>
      <c r="E1803" s="9" t="str">
        <f>VLOOKUP($A1803,referencia!$D$2:$Z$640,6,0)</f>
        <v>Alberto Rodríguez Sáa</v>
      </c>
      <c r="F1803" s="9" t="str">
        <f>VLOOKUP($A1803,referencia!$D$2:$Z$640,9,0)</f>
        <v>Compromiso Federal</v>
      </c>
      <c r="G1803" s="9" t="str">
        <f>VLOOKUP($A1803,referencia!$D$2:$Z$640,8,0)</f>
        <v>Álida García Peanú Zarate</v>
      </c>
      <c r="H1803" s="9" t="str">
        <f>VLOOKUP($A1803,referencia!$D$2:$Z$640,18,0)</f>
        <v>F</v>
      </c>
      <c r="I1803" s="9">
        <f>VLOOKUP($A1803,referencia!$D$2:$Z$640,19,0)</f>
        <v>1</v>
      </c>
      <c r="J1803" s="9" t="str">
        <f>VLOOKUP($A1803,referencia!$D$2:$Z$640,20,0)</f>
        <v>Ministerio de Desarrollo Social</v>
      </c>
      <c r="K1803" s="9">
        <f>VLOOKUP($A1803,referencia!$D$2:$Z$640,21,0)</f>
        <v>1</v>
      </c>
    </row>
    <row r="1804" spans="1:11" ht="15.75" customHeight="1">
      <c r="A1804" t="s">
        <v>2024</v>
      </c>
      <c r="B1804" s="9">
        <f>VLOOKUP($A1804,referencia!$D$2:$Z$640,4,0)</f>
        <v>19</v>
      </c>
      <c r="C1804" s="9" t="str">
        <f>VLOOKUP($A1804,referencia!$D$2:$Z$640,5,0)</f>
        <v>San Luis</v>
      </c>
      <c r="D1804" s="9">
        <f>VLOOKUP($A1804,referencia!$D$2:$Z$640,13,0)</f>
        <v>2017</v>
      </c>
      <c r="E1804" s="9" t="str">
        <f>VLOOKUP($A1804,referencia!$D$2:$Z$640,6,0)</f>
        <v>Alberto Rodríguez Sáa</v>
      </c>
      <c r="F1804" s="9" t="str">
        <f>VLOOKUP($A1804,referencia!$D$2:$Z$640,9,0)</f>
        <v>Compromiso Federal</v>
      </c>
      <c r="G1804" s="9" t="str">
        <f>VLOOKUP($A1804,referencia!$D$2:$Z$640,8,0)</f>
        <v>María Angélica Torrontegui</v>
      </c>
      <c r="H1804" s="9" t="str">
        <f>VLOOKUP($A1804,referencia!$D$2:$Z$640,18,0)</f>
        <v>F</v>
      </c>
      <c r="I1804" s="9">
        <f>VLOOKUP($A1804,referencia!$D$2:$Z$640,19,0)</f>
        <v>1</v>
      </c>
      <c r="J1804" s="9" t="str">
        <f>VLOOKUP($A1804,referencia!$D$2:$Z$640,20,0)</f>
        <v>Ministerio de Desarrollo Social</v>
      </c>
      <c r="K1804" s="9">
        <f>VLOOKUP($A1804,referencia!$D$2:$Z$640,21,0)</f>
        <v>0</v>
      </c>
    </row>
    <row r="1805" spans="1:11" ht="15.75" customHeight="1">
      <c r="A1805" t="s">
        <v>2025</v>
      </c>
      <c r="B1805" s="9">
        <f>VLOOKUP($A1805,referencia!$D$2:$Z$640,4,0)</f>
        <v>19</v>
      </c>
      <c r="C1805" s="9" t="str">
        <f>VLOOKUP($A1805,referencia!$D$2:$Z$640,5,0)</f>
        <v>San Luis</v>
      </c>
      <c r="D1805" s="9">
        <f>VLOOKUP($A1805,referencia!$D$2:$Z$640,13,0)</f>
        <v>2017</v>
      </c>
      <c r="E1805" s="9" t="str">
        <f>VLOOKUP($A1805,referencia!$D$2:$Z$640,6,0)</f>
        <v>Alberto Rodríguez Sáa</v>
      </c>
      <c r="F1805" s="9" t="str">
        <f>VLOOKUP($A1805,referencia!$D$2:$Z$640,9,0)</f>
        <v>Compromiso Federal</v>
      </c>
      <c r="G1805" s="9" t="str">
        <f>VLOOKUP($A1805,referencia!$D$2:$Z$640,8,0)</f>
        <v>Marcelo Amitrano</v>
      </c>
      <c r="H1805" s="9" t="str">
        <f>VLOOKUP($A1805,referencia!$D$2:$Z$640,18,0)</f>
        <v>M</v>
      </c>
      <c r="I1805" s="9">
        <f>VLOOKUP($A1805,referencia!$D$2:$Z$640,19,0)</f>
        <v>0</v>
      </c>
      <c r="J1805" s="9" t="str">
        <f>VLOOKUP($A1805,referencia!$D$2:$Z$640,20,0)</f>
        <v>Ministerio de Educación</v>
      </c>
      <c r="K1805" s="9">
        <f>VLOOKUP($A1805,referencia!$D$2:$Z$640,21,0)</f>
        <v>1</v>
      </c>
    </row>
    <row r="1806" spans="1:11" ht="15.75" customHeight="1">
      <c r="A1806" t="s">
        <v>2026</v>
      </c>
      <c r="B1806" s="9">
        <f>VLOOKUP($A1806,referencia!$D$2:$Z$640,4,0)</f>
        <v>19</v>
      </c>
      <c r="C1806" s="9" t="str">
        <f>VLOOKUP($A1806,referencia!$D$2:$Z$640,5,0)</f>
        <v>San Luis</v>
      </c>
      <c r="D1806" s="9">
        <f>VLOOKUP($A1806,referencia!$D$2:$Z$640,13,0)</f>
        <v>2017</v>
      </c>
      <c r="E1806" s="9" t="str">
        <f>VLOOKUP($A1806,referencia!$D$2:$Z$640,6,0)</f>
        <v>Alberto Rodríguez Sáa</v>
      </c>
      <c r="F1806" s="9" t="str">
        <f>VLOOKUP($A1806,referencia!$D$2:$Z$640,9,0)</f>
        <v>Compromiso Federal</v>
      </c>
      <c r="G1806" s="9" t="str">
        <f>VLOOKUP($A1806,referencia!$D$2:$Z$640,8,0)</f>
        <v>Natalia Spinuzza</v>
      </c>
      <c r="H1806" s="9" t="str">
        <f>VLOOKUP($A1806,referencia!$D$2:$Z$640,18,0)</f>
        <v>F</v>
      </c>
      <c r="I1806" s="9">
        <f>VLOOKUP($A1806,referencia!$D$2:$Z$640,19,0)</f>
        <v>1</v>
      </c>
      <c r="J1806" s="9" t="str">
        <f>VLOOKUP($A1806,referencia!$D$2:$Z$640,20,0)</f>
        <v>Ministerio de Educación</v>
      </c>
      <c r="K1806" s="9">
        <f>VLOOKUP($A1806,referencia!$D$2:$Z$640,21,0)</f>
        <v>1</v>
      </c>
    </row>
    <row r="1807" spans="1:11" ht="15.75" customHeight="1">
      <c r="A1807" t="s">
        <v>2028</v>
      </c>
      <c r="B1807" s="9">
        <f>VLOOKUP($A1807,referencia!$D$2:$Z$640,4,0)</f>
        <v>19</v>
      </c>
      <c r="C1807" s="9" t="str">
        <f>VLOOKUP($A1807,referencia!$D$2:$Z$640,5,0)</f>
        <v>San Luis</v>
      </c>
      <c r="D1807" s="9">
        <f>VLOOKUP($A1807,referencia!$D$2:$Z$640,13,0)</f>
        <v>2017</v>
      </c>
      <c r="E1807" s="9" t="str">
        <f>VLOOKUP($A1807,referencia!$D$2:$Z$640,6,0)</f>
        <v>Alberto Rodríguez Sáa</v>
      </c>
      <c r="F1807" s="9" t="str">
        <f>VLOOKUP($A1807,referencia!$D$2:$Z$640,9,0)</f>
        <v>Compromiso Federal</v>
      </c>
      <c r="G1807" s="9" t="str">
        <f>VLOOKUP($A1807,referencia!$D$2:$Z$640,8,0)</f>
        <v>Ernesto Nader Ali</v>
      </c>
      <c r="H1807" s="9" t="str">
        <f>VLOOKUP($A1807,referencia!$D$2:$Z$640,18,0)</f>
        <v>M</v>
      </c>
      <c r="I1807" s="9">
        <f>VLOOKUP($A1807,referencia!$D$2:$Z$640,19,0)</f>
        <v>0</v>
      </c>
      <c r="J1807" s="9" t="str">
        <f>VLOOKUP($A1807,referencia!$D$2:$Z$640,20,0)</f>
        <v>Ministerio de Seguridad</v>
      </c>
      <c r="K1807" s="9">
        <f>VLOOKUP($A1807,referencia!$D$2:$Z$640,21,0)</f>
        <v>1</v>
      </c>
    </row>
    <row r="1808" spans="1:11" ht="15.75" customHeight="1">
      <c r="A1808" t="s">
        <v>2029</v>
      </c>
      <c r="B1808" s="9">
        <f>VLOOKUP($A1808,referencia!$D$2:$Z$640,4,0)</f>
        <v>19</v>
      </c>
      <c r="C1808" s="9" t="str">
        <f>VLOOKUP($A1808,referencia!$D$2:$Z$640,5,0)</f>
        <v>San Luis</v>
      </c>
      <c r="D1808" s="9">
        <f>VLOOKUP($A1808,referencia!$D$2:$Z$640,13,0)</f>
        <v>2017</v>
      </c>
      <c r="E1808" s="9" t="str">
        <f>VLOOKUP($A1808,referencia!$D$2:$Z$640,6,0)</f>
        <v>Alberto Rodríguez Sáa</v>
      </c>
      <c r="F1808" s="9" t="str">
        <f>VLOOKUP($A1808,referencia!$D$2:$Z$640,9,0)</f>
        <v>Compromiso Federal</v>
      </c>
      <c r="G1808" s="9" t="str">
        <f>VLOOKUP($A1808,referencia!$D$2:$Z$640,8,0)</f>
        <v>Felipe Tomasevich</v>
      </c>
      <c r="H1808" s="9" t="str">
        <f>VLOOKUP($A1808,referencia!$D$2:$Z$640,18,0)</f>
        <v>M</v>
      </c>
      <c r="I1808" s="9">
        <f>VLOOKUP($A1808,referencia!$D$2:$Z$640,19,0)</f>
        <v>0</v>
      </c>
      <c r="J1808" s="9" t="str">
        <f>VLOOKUP($A1808,referencia!$D$2:$Z$640,20,0)</f>
        <v>Ministerio de Obras Públicas e Infraestructura</v>
      </c>
      <c r="K1808" s="9">
        <f>VLOOKUP($A1808,referencia!$D$2:$Z$640,21,0)</f>
        <v>0</v>
      </c>
    </row>
    <row r="1809" spans="1:11" ht="15.75" customHeight="1">
      <c r="A1809" t="s">
        <v>2030</v>
      </c>
      <c r="B1809" s="9">
        <f>VLOOKUP($A1809,referencia!$D$2:$Z$640,4,0)</f>
        <v>19</v>
      </c>
      <c r="C1809" s="9" t="str">
        <f>VLOOKUP($A1809,referencia!$D$2:$Z$640,5,0)</f>
        <v>San Luis</v>
      </c>
      <c r="D1809" s="9">
        <f>VLOOKUP($A1809,referencia!$D$2:$Z$640,13,0)</f>
        <v>2017</v>
      </c>
      <c r="E1809" s="9" t="str">
        <f>VLOOKUP($A1809,referencia!$D$2:$Z$640,6,0)</f>
        <v>Alberto Rodríguez Sáa</v>
      </c>
      <c r="F1809" s="9" t="str">
        <f>VLOOKUP($A1809,referencia!$D$2:$Z$640,9,0)</f>
        <v>Compromiso Federal</v>
      </c>
      <c r="G1809" s="9" t="str">
        <f>VLOOKUP($A1809,referencia!$D$2:$Z$640,8,0)</f>
        <v>Eduardo Mones Ruiz</v>
      </c>
      <c r="H1809" s="9" t="str">
        <f>VLOOKUP($A1809,referencia!$D$2:$Z$640,18,0)</f>
        <v>M</v>
      </c>
      <c r="I1809" s="9">
        <f>VLOOKUP($A1809,referencia!$D$2:$Z$640,19,0)</f>
        <v>0</v>
      </c>
      <c r="J1809" s="9" t="str">
        <f>VLOOKUP($A1809,referencia!$D$2:$Z$640,20,0)</f>
        <v>Ministerio de Gobierno, Justicia, Culto y Transporte</v>
      </c>
      <c r="K1809" s="9">
        <f>VLOOKUP($A1809,referencia!$D$2:$Z$640,21,0)</f>
        <v>0</v>
      </c>
    </row>
    <row r="1810" spans="1:11" ht="15.75" customHeight="1">
      <c r="A1810" t="s">
        <v>2031</v>
      </c>
      <c r="B1810" s="9">
        <f>VLOOKUP($A1810,referencia!$D$2:$Z$640,4,0)</f>
        <v>19</v>
      </c>
      <c r="C1810" s="9" t="str">
        <f>VLOOKUP($A1810,referencia!$D$2:$Z$640,5,0)</f>
        <v>San Luis</v>
      </c>
      <c r="D1810" s="9">
        <f>VLOOKUP($A1810,referencia!$D$2:$Z$640,13,0)</f>
        <v>2017</v>
      </c>
      <c r="E1810" s="9" t="str">
        <f>VLOOKUP($A1810,referencia!$D$2:$Z$640,6,0)</f>
        <v>Alberto Rodríguez Sáa</v>
      </c>
      <c r="F1810" s="9" t="str">
        <f>VLOOKUP($A1810,referencia!$D$2:$Z$640,9,0)</f>
        <v>Compromiso Federal</v>
      </c>
      <c r="G1810" s="9" t="str">
        <f>VLOOKUP($A1810,referencia!$D$2:$Z$640,8,0)</f>
        <v>Natalia Zabala Chacur</v>
      </c>
      <c r="H1810" s="9" t="str">
        <f>VLOOKUP($A1810,referencia!$D$2:$Z$640,18,0)</f>
        <v>F</v>
      </c>
      <c r="I1810" s="9">
        <f>VLOOKUP($A1810,referencia!$D$2:$Z$640,19,0)</f>
        <v>1</v>
      </c>
      <c r="J1810" s="9" t="str">
        <f>VLOOKUP($A1810,referencia!$D$2:$Z$640,20,0)</f>
        <v>Ministerio de Hacienda Pública</v>
      </c>
      <c r="K1810" s="9">
        <f>VLOOKUP($A1810,referencia!$D$2:$Z$640,21,0)</f>
        <v>0</v>
      </c>
    </row>
    <row r="1811" spans="1:11" ht="15.75" customHeight="1">
      <c r="A1811" t="s">
        <v>2316</v>
      </c>
      <c r="B1811" s="9">
        <f>VLOOKUP($A1811,referencia!$C$2:$Z$640,5,0)</f>
        <v>19</v>
      </c>
      <c r="C1811" s="9" t="str">
        <f>VLOOKUP($A1811,referencia!$C$2:$Z$640,6,0)</f>
        <v>San Luis</v>
      </c>
      <c r="D1811" s="9">
        <f>VLOOKUP($A1811,referencia!$C$2:$Z$640,15,0)</f>
        <v>2018</v>
      </c>
      <c r="E1811" s="9" t="str">
        <f>VLOOKUP($A1811,referencia!$C$2:$Z$640,7,0)</f>
        <v>Alberto Rodríguez Sáa</v>
      </c>
      <c r="F1811" s="9" t="str">
        <f>VLOOKUP($A1811,referencia!$C$2:$Z$640,10,0)</f>
        <v>Compromiso Federal</v>
      </c>
      <c r="G1811" s="9" t="str">
        <f>VLOOKUP($A1811,referencia!$C$2:$Z$640,9,0)</f>
        <v>Aldo González Funes</v>
      </c>
      <c r="H1811" s="9" t="str">
        <f>VLOOKUP($A1811,referencia!$C$2:$Z$640,19,0)</f>
        <v>M</v>
      </c>
      <c r="I1811" s="9">
        <f>VLOOKUP($A1811,referencia!$C$2:$Z$640,20,0)</f>
        <v>0</v>
      </c>
      <c r="J1811" s="9" t="str">
        <f>VLOOKUP($A1811,referencia!$C$2:$Z$640,21,0)</f>
        <v>Ministerio de Turismo</v>
      </c>
      <c r="K1811" s="9">
        <f>VLOOKUP($A1811,referencia!$C$2:$Z$640,22,0)</f>
        <v>0</v>
      </c>
    </row>
    <row r="1812" spans="1:11" ht="15.75" customHeight="1">
      <c r="A1812" t="s">
        <v>2317</v>
      </c>
      <c r="B1812" s="9">
        <f>VLOOKUP($A1812,referencia!$C$2:$Z$640,5,0)</f>
        <v>19</v>
      </c>
      <c r="C1812" s="9" t="str">
        <f>VLOOKUP($A1812,referencia!$C$2:$Z$640,6,0)</f>
        <v>San Luis</v>
      </c>
      <c r="D1812" s="9">
        <f>VLOOKUP($A1812,referencia!$C$2:$Z$640,15,0)</f>
        <v>2018</v>
      </c>
      <c r="E1812" s="9" t="str">
        <f>VLOOKUP($A1812,referencia!$C$2:$Z$640,7,0)</f>
        <v>Alberto Rodríguez Sáa</v>
      </c>
      <c r="F1812" s="9" t="str">
        <f>VLOOKUP($A1812,referencia!$C$2:$Z$640,10,0)</f>
        <v>Compromiso Federal</v>
      </c>
      <c r="G1812" s="9" t="str">
        <f>VLOOKUP($A1812,referencia!$C$2:$Z$640,9,0)</f>
        <v>Sergio Tamayo</v>
      </c>
      <c r="H1812" s="9" t="str">
        <f>VLOOKUP($A1812,referencia!$C$2:$Z$640,19,0)</f>
        <v>M</v>
      </c>
      <c r="I1812" s="9">
        <f>VLOOKUP($A1812,referencia!$C$2:$Z$640,20,0)</f>
        <v>0</v>
      </c>
      <c r="J1812" s="9" t="str">
        <f>VLOOKUP($A1812,referencia!$C$2:$Z$640,21,0)</f>
        <v>Ministerio de Turismo</v>
      </c>
      <c r="K1812" s="9">
        <f>VLOOKUP($A1812,referencia!$C$2:$Z$640,22,0)</f>
        <v>0</v>
      </c>
    </row>
    <row r="1813" spans="1:11" ht="15.75" customHeight="1">
      <c r="A1813" t="s">
        <v>2319</v>
      </c>
      <c r="B1813" s="9">
        <f>VLOOKUP($A1813,referencia!$C$2:$Z$640,5,0)</f>
        <v>19</v>
      </c>
      <c r="C1813" s="9" t="str">
        <f>VLOOKUP($A1813,referencia!$C$2:$Z$640,6,0)</f>
        <v>San Luis</v>
      </c>
      <c r="D1813" s="9">
        <f>VLOOKUP($A1813,referencia!$C$2:$Z$640,15,0)</f>
        <v>2018</v>
      </c>
      <c r="E1813" s="9" t="str">
        <f>VLOOKUP($A1813,referencia!$C$2:$Z$640,7,0)</f>
        <v>Alberto Rodríguez Sáa</v>
      </c>
      <c r="F1813" s="9" t="str">
        <f>VLOOKUP($A1813,referencia!$C$2:$Z$640,10,0)</f>
        <v>Compromiso Federal</v>
      </c>
      <c r="G1813" s="9" t="str">
        <f>VLOOKUP($A1813,referencia!$C$2:$Z$640,9,0)</f>
        <v>Sergio Freixes</v>
      </c>
      <c r="H1813" s="9" t="str">
        <f>VLOOKUP($A1813,referencia!$C$2:$Z$640,19,0)</f>
        <v>M</v>
      </c>
      <c r="I1813" s="9">
        <f>VLOOKUP($A1813,referencia!$C$2:$Z$640,20,0)</f>
        <v>0</v>
      </c>
      <c r="J1813" s="9" t="str">
        <f>VLOOKUP($A1813,referencia!$C$2:$Z$640,21,0)</f>
        <v>Ministerio de Medio Ambiente, Campo y Producción</v>
      </c>
      <c r="K1813" s="9">
        <f>VLOOKUP($A1813,referencia!$C$2:$Z$640,22,0)</f>
        <v>0</v>
      </c>
    </row>
    <row r="1814" spans="1:11" ht="15.75" customHeight="1">
      <c r="A1814" t="s">
        <v>2320</v>
      </c>
      <c r="B1814" s="9">
        <f>VLOOKUP($A1814,referencia!$C$2:$Z$640,5,0)</f>
        <v>19</v>
      </c>
      <c r="C1814" s="9" t="str">
        <f>VLOOKUP($A1814,referencia!$C$2:$Z$640,6,0)</f>
        <v>San Luis</v>
      </c>
      <c r="D1814" s="9">
        <f>VLOOKUP($A1814,referencia!$C$2:$Z$640,15,0)</f>
        <v>2018</v>
      </c>
      <c r="E1814" s="9" t="str">
        <f>VLOOKUP($A1814,referencia!$C$2:$Z$640,7,0)</f>
        <v>Alberto Rodríguez Sáa</v>
      </c>
      <c r="F1814" s="9" t="str">
        <f>VLOOKUP($A1814,referencia!$C$2:$Z$640,10,0)</f>
        <v>Compromiso Federal</v>
      </c>
      <c r="G1814" s="9" t="str">
        <f>VLOOKUP($A1814,referencia!$C$2:$Z$640,9,0)</f>
        <v>Graciela Corvalán</v>
      </c>
      <c r="H1814" s="9" t="str">
        <f>VLOOKUP($A1814,referencia!$C$2:$Z$640,19,0)</f>
        <v>F</v>
      </c>
      <c r="I1814" s="9">
        <f>VLOOKUP($A1814,referencia!$C$2:$Z$640,20,0)</f>
        <v>1</v>
      </c>
      <c r="J1814" s="9" t="str">
        <f>VLOOKUP($A1814,referencia!$C$2:$Z$640,21,0)</f>
        <v>Ministerio de Salud</v>
      </c>
      <c r="K1814" s="9">
        <f>VLOOKUP($A1814,referencia!$C$2:$Z$640,22,0)</f>
        <v>1</v>
      </c>
    </row>
    <row r="1815" spans="1:11" ht="15.75" customHeight="1">
      <c r="A1815" t="s">
        <v>2321</v>
      </c>
      <c r="B1815" s="9">
        <f>VLOOKUP($A1815,referencia!$C$2:$Z$640,5,0)</f>
        <v>19</v>
      </c>
      <c r="C1815" s="9" t="str">
        <f>VLOOKUP($A1815,referencia!$C$2:$Z$640,6,0)</f>
        <v>San Luis</v>
      </c>
      <c r="D1815" s="9">
        <f>VLOOKUP($A1815,referencia!$C$2:$Z$640,15,0)</f>
        <v>2018</v>
      </c>
      <c r="E1815" s="9" t="str">
        <f>VLOOKUP($A1815,referencia!$C$2:$Z$640,7,0)</f>
        <v>Alberto Rodríguez Sáa</v>
      </c>
      <c r="F1815" s="9" t="str">
        <f>VLOOKUP($A1815,referencia!$C$2:$Z$640,10,0)</f>
        <v>Compromiso Federal</v>
      </c>
      <c r="G1815" s="9" t="str">
        <f>VLOOKUP($A1815,referencia!$C$2:$Z$640,9,0)</f>
        <v>Silvia Sosa Araujo</v>
      </c>
      <c r="H1815" s="9" t="str">
        <f>VLOOKUP($A1815,referencia!$C$2:$Z$640,19,0)</f>
        <v>F</v>
      </c>
      <c r="I1815" s="9">
        <f>VLOOKUP($A1815,referencia!$C$2:$Z$640,20,0)</f>
        <v>1</v>
      </c>
      <c r="J1815" s="9" t="str">
        <f>VLOOKUP($A1815,referencia!$C$2:$Z$640,21,0)</f>
        <v>Ministerio de Salud</v>
      </c>
      <c r="K1815" s="9">
        <f>VLOOKUP($A1815,referencia!$C$2:$Z$640,22,0)</f>
        <v>0</v>
      </c>
    </row>
    <row r="1816" spans="1:11" ht="15.75" customHeight="1">
      <c r="A1816" t="s">
        <v>2322</v>
      </c>
      <c r="B1816" s="9">
        <f>VLOOKUP($A1816,referencia!$C$2:$Z$640,5,0)</f>
        <v>19</v>
      </c>
      <c r="C1816" s="9" t="str">
        <f>VLOOKUP($A1816,referencia!$C$2:$Z$640,6,0)</f>
        <v>San Luis</v>
      </c>
      <c r="D1816" s="9">
        <f>VLOOKUP($A1816,referencia!$C$2:$Z$640,15,0)</f>
        <v>2018</v>
      </c>
      <c r="E1816" s="9" t="str">
        <f>VLOOKUP($A1816,referencia!$C$2:$Z$640,7,0)</f>
        <v>Alberto Rodríguez Sáa</v>
      </c>
      <c r="F1816" s="9" t="str">
        <f>VLOOKUP($A1816,referencia!$C$2:$Z$640,10,0)</f>
        <v>Compromiso Federal</v>
      </c>
      <c r="G1816" s="9" t="str">
        <f>VLOOKUP($A1816,referencia!$C$2:$Z$640,9,0)</f>
        <v>Alicia Bañuelos</v>
      </c>
      <c r="H1816" s="9" t="str">
        <f>VLOOKUP($A1816,referencia!$C$2:$Z$640,19,0)</f>
        <v>F</v>
      </c>
      <c r="I1816" s="9">
        <f>VLOOKUP($A1816,referencia!$C$2:$Z$640,20,0)</f>
        <v>1</v>
      </c>
      <c r="J1816" s="9" t="str">
        <f>VLOOKUP($A1816,referencia!$C$2:$Z$640,21,0)</f>
        <v>Ministerio de Ciencia y Tecnología</v>
      </c>
      <c r="K1816" s="9">
        <f>VLOOKUP($A1816,referencia!$C$2:$Z$640,22,0)</f>
        <v>0</v>
      </c>
    </row>
    <row r="1817" spans="1:11" ht="15.75" customHeight="1">
      <c r="A1817" t="s">
        <v>2324</v>
      </c>
      <c r="B1817" s="9">
        <f>VLOOKUP($A1817,referencia!$C$2:$Z$640,5,0)</f>
        <v>19</v>
      </c>
      <c r="C1817" s="9" t="str">
        <f>VLOOKUP($A1817,referencia!$C$2:$Z$640,6,0)</f>
        <v>San Luis</v>
      </c>
      <c r="D1817" s="9">
        <f>VLOOKUP($A1817,referencia!$C$2:$Z$640,15,0)</f>
        <v>2018</v>
      </c>
      <c r="E1817" s="9" t="str">
        <f>VLOOKUP($A1817,referencia!$C$2:$Z$640,7,0)</f>
        <v>Alberto Rodríguez Sáa</v>
      </c>
      <c r="F1817" s="9" t="str">
        <f>VLOOKUP($A1817,referencia!$C$2:$Z$640,10,0)</f>
        <v>Compromiso Federal</v>
      </c>
      <c r="G1817" s="9" t="str">
        <f>VLOOKUP($A1817,referencia!$C$2:$Z$640,9,0)</f>
        <v>María Angélica Torrontegui</v>
      </c>
      <c r="H1817" s="9" t="str">
        <f>VLOOKUP($A1817,referencia!$C$2:$Z$640,19,0)</f>
        <v>F</v>
      </c>
      <c r="I1817" s="9">
        <f>VLOOKUP($A1817,referencia!$C$2:$Z$640,20,0)</f>
        <v>1</v>
      </c>
      <c r="J1817" s="9" t="str">
        <f>VLOOKUP($A1817,referencia!$C$2:$Z$640,21,0)</f>
        <v>Ministerio de Desarrollo Social</v>
      </c>
      <c r="K1817" s="9">
        <f>VLOOKUP($A1817,referencia!$C$2:$Z$640,22,0)</f>
        <v>0</v>
      </c>
    </row>
    <row r="1818" spans="1:11" ht="15.75" customHeight="1">
      <c r="A1818" t="s">
        <v>2326</v>
      </c>
      <c r="B1818" s="9">
        <f>VLOOKUP($A1818,referencia!$C$2:$Z$640,5,0)</f>
        <v>19</v>
      </c>
      <c r="C1818" s="9" t="str">
        <f>VLOOKUP($A1818,referencia!$C$2:$Z$640,6,0)</f>
        <v>San Luis</v>
      </c>
      <c r="D1818" s="9">
        <f>VLOOKUP($A1818,referencia!$C$2:$Z$640,15,0)</f>
        <v>2018</v>
      </c>
      <c r="E1818" s="9" t="str">
        <f>VLOOKUP($A1818,referencia!$C$2:$Z$640,7,0)</f>
        <v>Alberto Rodríguez Sáa</v>
      </c>
      <c r="F1818" s="9" t="str">
        <f>VLOOKUP($A1818,referencia!$C$2:$Z$640,10,0)</f>
        <v>Compromiso Federal</v>
      </c>
      <c r="G1818" s="9" t="str">
        <f>VLOOKUP($A1818,referencia!$C$2:$Z$640,9,0)</f>
        <v>Natalia Spinuzza</v>
      </c>
      <c r="H1818" s="9" t="str">
        <f>VLOOKUP($A1818,referencia!$C$2:$Z$640,19,0)</f>
        <v>F</v>
      </c>
      <c r="I1818" s="9">
        <f>VLOOKUP($A1818,referencia!$C$2:$Z$640,20,0)</f>
        <v>1</v>
      </c>
      <c r="J1818" s="9" t="str">
        <f>VLOOKUP($A1818,referencia!$C$2:$Z$640,21,0)</f>
        <v>Ministerio de Educación</v>
      </c>
      <c r="K1818" s="9">
        <f>VLOOKUP($A1818,referencia!$C$2:$Z$640,22,0)</f>
        <v>1</v>
      </c>
    </row>
    <row r="1819" spans="1:11" ht="15.75" customHeight="1">
      <c r="A1819" t="s">
        <v>2327</v>
      </c>
      <c r="B1819" s="9">
        <f>VLOOKUP($A1819,referencia!$C$2:$Z$640,5,0)</f>
        <v>19</v>
      </c>
      <c r="C1819" s="9" t="str">
        <f>VLOOKUP($A1819,referencia!$C$2:$Z$640,6,0)</f>
        <v>San Luis</v>
      </c>
      <c r="D1819" s="9">
        <f>VLOOKUP($A1819,referencia!$C$2:$Z$640,15,0)</f>
        <v>2018</v>
      </c>
      <c r="E1819" s="9" t="str">
        <f>VLOOKUP($A1819,referencia!$C$2:$Z$640,7,0)</f>
        <v>Alberto Rodríguez Sáa</v>
      </c>
      <c r="F1819" s="9" t="str">
        <f>VLOOKUP($A1819,referencia!$C$2:$Z$640,10,0)</f>
        <v>Compromiso Federal</v>
      </c>
      <c r="G1819" s="9" t="str">
        <f>VLOOKUP($A1819,referencia!$C$2:$Z$640,9,0)</f>
        <v>María Paulina Calderón</v>
      </c>
      <c r="H1819" s="9" t="str">
        <f>VLOOKUP($A1819,referencia!$C$2:$Z$640,19,0)</f>
        <v>F</v>
      </c>
      <c r="I1819" s="9">
        <f>VLOOKUP($A1819,referencia!$C$2:$Z$640,20,0)</f>
        <v>1</v>
      </c>
      <c r="J1819" s="9" t="str">
        <f>VLOOKUP($A1819,referencia!$C$2:$Z$640,21,0)</f>
        <v>Ministerio de Educación</v>
      </c>
      <c r="K1819" s="9">
        <f>VLOOKUP($A1819,referencia!$C$2:$Z$640,22,0)</f>
        <v>0</v>
      </c>
    </row>
    <row r="1820" spans="1:11" ht="15.75" customHeight="1">
      <c r="A1820" t="s">
        <v>2328</v>
      </c>
      <c r="B1820" s="9">
        <f>VLOOKUP($A1820,referencia!$C$2:$Z$640,5,0)</f>
        <v>19</v>
      </c>
      <c r="C1820" s="9" t="str">
        <f>VLOOKUP($A1820,referencia!$C$2:$Z$640,6,0)</f>
        <v>San Luis</v>
      </c>
      <c r="D1820" s="9">
        <f>VLOOKUP($A1820,referencia!$C$2:$Z$640,15,0)</f>
        <v>2018</v>
      </c>
      <c r="E1820" s="9" t="str">
        <f>VLOOKUP($A1820,referencia!$C$2:$Z$640,7,0)</f>
        <v>Alberto Rodríguez Sáa</v>
      </c>
      <c r="F1820" s="9" t="str">
        <f>VLOOKUP($A1820,referencia!$C$2:$Z$640,10,0)</f>
        <v>Compromiso Federal</v>
      </c>
      <c r="G1820" s="9" t="str">
        <f>VLOOKUP($A1820,referencia!$C$2:$Z$640,9,0)</f>
        <v>Ernesto Nader Ali</v>
      </c>
      <c r="H1820" s="9" t="str">
        <f>VLOOKUP($A1820,referencia!$C$2:$Z$640,19,0)</f>
        <v>M</v>
      </c>
      <c r="I1820" s="9">
        <f>VLOOKUP($A1820,referencia!$C$2:$Z$640,20,0)</f>
        <v>0</v>
      </c>
      <c r="J1820" s="9" t="str">
        <f>VLOOKUP($A1820,referencia!$C$2:$Z$640,21,0)</f>
        <v>Ministerio de Seguridad</v>
      </c>
      <c r="K1820" s="9">
        <f>VLOOKUP($A1820,referencia!$C$2:$Z$640,22,0)</f>
        <v>1</v>
      </c>
    </row>
    <row r="1821" spans="1:11" ht="15.75" customHeight="1">
      <c r="A1821" t="s">
        <v>2329</v>
      </c>
      <c r="B1821" s="9">
        <f>VLOOKUP($A1821,referencia!$C$2:$Z$640,5,0)</f>
        <v>19</v>
      </c>
      <c r="C1821" s="9" t="str">
        <f>VLOOKUP($A1821,referencia!$C$2:$Z$640,6,0)</f>
        <v>San Luis</v>
      </c>
      <c r="D1821" s="9">
        <f>VLOOKUP($A1821,referencia!$C$2:$Z$640,15,0)</f>
        <v>2018</v>
      </c>
      <c r="E1821" s="9" t="str">
        <f>VLOOKUP($A1821,referencia!$C$2:$Z$640,7,0)</f>
        <v>Alberto Rodríguez Sáa</v>
      </c>
      <c r="F1821" s="9" t="str">
        <f>VLOOKUP($A1821,referencia!$C$2:$Z$640,10,0)</f>
        <v>Compromiso Federal</v>
      </c>
      <c r="G1821" s="9" t="str">
        <f>VLOOKUP($A1821,referencia!$C$2:$Z$640,9,0)</f>
        <v>Diego González</v>
      </c>
      <c r="H1821" s="9" t="str">
        <f>VLOOKUP($A1821,referencia!$C$2:$Z$640,19,0)</f>
        <v>M</v>
      </c>
      <c r="I1821" s="9">
        <f>VLOOKUP($A1821,referencia!$C$2:$Z$640,20,0)</f>
        <v>0</v>
      </c>
      <c r="J1821" s="9" t="str">
        <f>VLOOKUP($A1821,referencia!$C$2:$Z$640,21,0)</f>
        <v>Ministerio de Seguridad</v>
      </c>
      <c r="K1821" s="9">
        <f>VLOOKUP($A1821,referencia!$C$2:$Z$640,22,0)</f>
        <v>1</v>
      </c>
    </row>
    <row r="1822" spans="1:11" ht="15.75" customHeight="1">
      <c r="A1822" t="s">
        <v>2330</v>
      </c>
      <c r="B1822" s="9">
        <f>VLOOKUP($A1822,referencia!$C$2:$Z$640,5,0)</f>
        <v>19</v>
      </c>
      <c r="C1822" s="9" t="str">
        <f>VLOOKUP($A1822,referencia!$C$2:$Z$640,6,0)</f>
        <v>San Luis</v>
      </c>
      <c r="D1822" s="9">
        <f>VLOOKUP($A1822,referencia!$C$2:$Z$640,15,0)</f>
        <v>2018</v>
      </c>
      <c r="E1822" s="9" t="str">
        <f>VLOOKUP($A1822,referencia!$C$2:$Z$640,7,0)</f>
        <v>Alberto Rodríguez Sáa</v>
      </c>
      <c r="F1822" s="9" t="str">
        <f>VLOOKUP($A1822,referencia!$C$2:$Z$640,10,0)</f>
        <v>Compromiso Federal</v>
      </c>
      <c r="G1822" s="9" t="str">
        <f>VLOOKUP($A1822,referencia!$C$2:$Z$640,9,0)</f>
        <v>Felipe Tomasevich</v>
      </c>
      <c r="H1822" s="9" t="str">
        <f>VLOOKUP($A1822,referencia!$C$2:$Z$640,19,0)</f>
        <v>M</v>
      </c>
      <c r="I1822" s="9">
        <f>VLOOKUP($A1822,referencia!$C$2:$Z$640,20,0)</f>
        <v>0</v>
      </c>
      <c r="J1822" s="9" t="str">
        <f>VLOOKUP($A1822,referencia!$C$2:$Z$640,21,0)</f>
        <v>Ministerio de Obras Públicas e Infraestructura</v>
      </c>
      <c r="K1822" s="9">
        <f>VLOOKUP($A1822,referencia!$C$2:$Z$640,22,0)</f>
        <v>0</v>
      </c>
    </row>
    <row r="1823" spans="1:11" ht="15.75" customHeight="1">
      <c r="A1823" t="s">
        <v>2331</v>
      </c>
      <c r="B1823" s="9">
        <f>VLOOKUP($A1823,referencia!$C$2:$Z$640,5,0)</f>
        <v>19</v>
      </c>
      <c r="C1823" s="9" t="str">
        <f>VLOOKUP($A1823,referencia!$C$2:$Z$640,6,0)</f>
        <v>San Luis</v>
      </c>
      <c r="D1823" s="9">
        <f>VLOOKUP($A1823,referencia!$C$2:$Z$640,15,0)</f>
        <v>2018</v>
      </c>
      <c r="E1823" s="9" t="str">
        <f>VLOOKUP($A1823,referencia!$C$2:$Z$640,7,0)</f>
        <v>Alberto Rodríguez Sáa</v>
      </c>
      <c r="F1823" s="9" t="str">
        <f>VLOOKUP($A1823,referencia!$C$2:$Z$640,10,0)</f>
        <v>Compromiso Federal</v>
      </c>
      <c r="G1823" s="9" t="str">
        <f>VLOOKUP($A1823,referencia!$C$2:$Z$640,9,0)</f>
        <v>Eduardo Mones Ruiz</v>
      </c>
      <c r="H1823" s="9" t="str">
        <f>VLOOKUP($A1823,referencia!$C$2:$Z$640,19,0)</f>
        <v>M</v>
      </c>
      <c r="I1823" s="9">
        <f>VLOOKUP($A1823,referencia!$C$2:$Z$640,20,0)</f>
        <v>0</v>
      </c>
      <c r="J1823" s="9" t="str">
        <f>VLOOKUP($A1823,referencia!$C$2:$Z$640,21,0)</f>
        <v>Ministerio de Gobierno, Justicia, Culto y Transporte</v>
      </c>
      <c r="K1823" s="9">
        <f>VLOOKUP($A1823,referencia!$C$2:$Z$640,22,0)</f>
        <v>0</v>
      </c>
    </row>
    <row r="1824" spans="1:11" ht="15.75" customHeight="1">
      <c r="A1824" t="s">
        <v>2332</v>
      </c>
      <c r="B1824" s="9">
        <f>VLOOKUP($A1824,referencia!$C$2:$Z$640,5,0)</f>
        <v>19</v>
      </c>
      <c r="C1824" s="9" t="str">
        <f>VLOOKUP($A1824,referencia!$C$2:$Z$640,6,0)</f>
        <v>San Luis</v>
      </c>
      <c r="D1824" s="9">
        <f>VLOOKUP($A1824,referencia!$C$2:$Z$640,15,0)</f>
        <v>2018</v>
      </c>
      <c r="E1824" s="9" t="str">
        <f>VLOOKUP($A1824,referencia!$C$2:$Z$640,7,0)</f>
        <v>Alberto Rodríguez Sáa</v>
      </c>
      <c r="F1824" s="9" t="str">
        <f>VLOOKUP($A1824,referencia!$C$2:$Z$640,10,0)</f>
        <v>Compromiso Federal</v>
      </c>
      <c r="G1824" s="9" t="str">
        <f>VLOOKUP($A1824,referencia!$C$2:$Z$640,9,0)</f>
        <v>Natalia Zabala Chacur</v>
      </c>
      <c r="H1824" s="9" t="str">
        <f>VLOOKUP($A1824,referencia!$C$2:$Z$640,19,0)</f>
        <v>F</v>
      </c>
      <c r="I1824" s="9">
        <f>VLOOKUP($A1824,referencia!$C$2:$Z$640,20,0)</f>
        <v>1</v>
      </c>
      <c r="J1824" s="9" t="str">
        <f>VLOOKUP($A1824,referencia!$C$2:$Z$640,21,0)</f>
        <v>Ministerio de Hacienda Pública</v>
      </c>
      <c r="K1824" s="9">
        <f>VLOOKUP($A1824,referencia!$C$2:$Z$640,22,0)</f>
        <v>0</v>
      </c>
    </row>
    <row r="1825" spans="1:11" ht="15.75" customHeight="1">
      <c r="A1825" t="s">
        <v>2574</v>
      </c>
      <c r="B1825" s="9">
        <f>VLOOKUP($A1825,referencia!$B$2:$Z$640,6,0)</f>
        <v>19</v>
      </c>
      <c r="C1825" s="9" t="str">
        <f>VLOOKUP($A1825,referencia!$B$2:$Z$640,7,0)</f>
        <v>San Luis</v>
      </c>
      <c r="D1825" s="9">
        <f>VLOOKUP($A1825,referencia!$B$2:$Z$640,17,0)</f>
        <v>2019</v>
      </c>
      <c r="E1825" s="9" t="str">
        <f>VLOOKUP($A1825,referencia!$B$2:$Z$640,8,0)</f>
        <v>Alberto Rodríguez Sáa</v>
      </c>
      <c r="F1825" s="9" t="str">
        <f>VLOOKUP($A1825,referencia!$B$2:$Z$640,11,0)</f>
        <v>Compromiso Federal</v>
      </c>
      <c r="G1825" s="9" t="str">
        <f>VLOOKUP($A1825,referencia!$B$2:$Z$640,10,0)</f>
        <v>Sergio Tamayo</v>
      </c>
      <c r="H1825" s="9" t="str">
        <f>VLOOKUP($A1825,referencia!$B$2:$Z$640,20,0)</f>
        <v>M</v>
      </c>
      <c r="I1825" s="9">
        <f>VLOOKUP($A1825,referencia!$B$2:$Z$640,21,0)</f>
        <v>0</v>
      </c>
      <c r="J1825" s="9" t="str">
        <f>VLOOKUP($A1825,referencia!$B$2:$Z$640,22,0)</f>
        <v>Ministerio de Turismo</v>
      </c>
      <c r="K1825" s="9">
        <f>VLOOKUP($A1825,referencia!$B$2:$Z$640,23,0)</f>
        <v>0</v>
      </c>
    </row>
    <row r="1826" spans="1:11" ht="15.75" customHeight="1">
      <c r="A1826" t="s">
        <v>2575</v>
      </c>
      <c r="B1826" s="9">
        <f>VLOOKUP($A1826,referencia!$B$2:$Z$640,6,0)</f>
        <v>19</v>
      </c>
      <c r="C1826" s="9" t="str">
        <f>VLOOKUP($A1826,referencia!$B$2:$Z$640,7,0)</f>
        <v>San Luis</v>
      </c>
      <c r="D1826" s="9">
        <f>VLOOKUP($A1826,referencia!$B$2:$Z$640,17,0)</f>
        <v>2019</v>
      </c>
      <c r="E1826" s="9" t="str">
        <f>VLOOKUP($A1826,referencia!$B$2:$Z$640,8,0)</f>
        <v>Alberto Rodríguez Sáa</v>
      </c>
      <c r="F1826" s="9" t="str">
        <f>VLOOKUP($A1826,referencia!$B$2:$Z$640,11,0)</f>
        <v>Compromiso Federal</v>
      </c>
      <c r="G1826" s="9" t="str">
        <f>VLOOKUP($A1826,referencia!$B$2:$Z$640,10,0)</f>
        <v>Sergio Freixes</v>
      </c>
      <c r="H1826" s="9" t="str">
        <f>VLOOKUP($A1826,referencia!$B$2:$Z$640,20,0)</f>
        <v>M</v>
      </c>
      <c r="I1826" s="9">
        <f>VLOOKUP($A1826,referencia!$B$2:$Z$640,21,0)</f>
        <v>0</v>
      </c>
      <c r="J1826" s="9" t="str">
        <f>VLOOKUP($A1826,referencia!$B$2:$Z$640,22,0)</f>
        <v>Ministerio de Medio Ambiente, Campo y Producción</v>
      </c>
      <c r="K1826" s="9">
        <f>VLOOKUP($A1826,referencia!$B$2:$Z$640,23,0)</f>
        <v>0</v>
      </c>
    </row>
    <row r="1827" spans="1:11" ht="15.75" customHeight="1">
      <c r="A1827" t="s">
        <v>2576</v>
      </c>
      <c r="B1827" s="9">
        <f>VLOOKUP($A1827,referencia!$B$2:$Z$640,6,0)</f>
        <v>19</v>
      </c>
      <c r="C1827" s="9" t="str">
        <f>VLOOKUP($A1827,referencia!$B$2:$Z$640,7,0)</f>
        <v>San Luis</v>
      </c>
      <c r="D1827" s="9">
        <f>VLOOKUP($A1827,referencia!$B$2:$Z$640,17,0)</f>
        <v>2019</v>
      </c>
      <c r="E1827" s="9" t="str">
        <f>VLOOKUP($A1827,referencia!$B$2:$Z$640,8,0)</f>
        <v>Alberto Rodríguez Sáa</v>
      </c>
      <c r="F1827" s="9" t="str">
        <f>VLOOKUP($A1827,referencia!$B$2:$Z$640,11,0)</f>
        <v>Compromiso Federal</v>
      </c>
      <c r="G1827" s="9" t="str">
        <f>VLOOKUP($A1827,referencia!$B$2:$Z$640,10,0)</f>
        <v>Silvia Sosa Araujo</v>
      </c>
      <c r="H1827" s="9" t="str">
        <f>VLOOKUP($A1827,referencia!$B$2:$Z$640,20,0)</f>
        <v>F</v>
      </c>
      <c r="I1827" s="9">
        <f>VLOOKUP($A1827,referencia!$B$2:$Z$640,21,0)</f>
        <v>1</v>
      </c>
      <c r="J1827" s="9" t="str">
        <f>VLOOKUP($A1827,referencia!$B$2:$Z$640,22,0)</f>
        <v>Ministerio de Salud</v>
      </c>
      <c r="K1827" s="9">
        <f>VLOOKUP($A1827,referencia!$B$2:$Z$640,23,0)</f>
        <v>0</v>
      </c>
    </row>
    <row r="1828" spans="1:11" ht="15.75" customHeight="1">
      <c r="A1828" t="s">
        <v>2577</v>
      </c>
      <c r="B1828" s="9">
        <f>VLOOKUP($A1828,referencia!$B$2:$Z$640,6,0)</f>
        <v>19</v>
      </c>
      <c r="C1828" s="9" t="str">
        <f>VLOOKUP($A1828,referencia!$B$2:$Z$640,7,0)</f>
        <v>San Luis</v>
      </c>
      <c r="D1828" s="9">
        <f>VLOOKUP($A1828,referencia!$B$2:$Z$640,17,0)</f>
        <v>2019</v>
      </c>
      <c r="E1828" s="9" t="str">
        <f>VLOOKUP($A1828,referencia!$B$2:$Z$640,8,0)</f>
        <v>Alberto Rodríguez Sáa</v>
      </c>
      <c r="F1828" s="9" t="str">
        <f>VLOOKUP($A1828,referencia!$B$2:$Z$640,11,0)</f>
        <v>Compromiso Federal</v>
      </c>
      <c r="G1828" s="9" t="str">
        <f>VLOOKUP($A1828,referencia!$B$2:$Z$640,10,0)</f>
        <v>Alicia Bañuelos</v>
      </c>
      <c r="H1828" s="9" t="str">
        <f>VLOOKUP($A1828,referencia!$B$2:$Z$640,20,0)</f>
        <v>F</v>
      </c>
      <c r="I1828" s="9">
        <f>VLOOKUP($A1828,referencia!$B$2:$Z$640,21,0)</f>
        <v>1</v>
      </c>
      <c r="J1828" s="9" t="str">
        <f>VLOOKUP($A1828,referencia!$B$2:$Z$640,22,0)</f>
        <v>Ministerio de Ciencia y Tecnología</v>
      </c>
      <c r="K1828" s="9">
        <f>VLOOKUP($A1828,referencia!$B$2:$Z$640,23,0)</f>
        <v>0</v>
      </c>
    </row>
    <row r="1829" spans="1:11" ht="15.75" customHeight="1">
      <c r="A1829" t="s">
        <v>2578</v>
      </c>
      <c r="B1829" s="9">
        <f>VLOOKUP($A1829,referencia!$B$2:$Z$640,6,0)</f>
        <v>19</v>
      </c>
      <c r="C1829" s="9" t="str">
        <f>VLOOKUP($A1829,referencia!$B$2:$Z$640,7,0)</f>
        <v>San Luis</v>
      </c>
      <c r="D1829" s="9">
        <f>VLOOKUP($A1829,referencia!$B$2:$Z$640,17,0)</f>
        <v>2019</v>
      </c>
      <c r="E1829" s="9" t="str">
        <f>VLOOKUP($A1829,referencia!$B$2:$Z$640,8,0)</f>
        <v>Alberto Rodríguez Sáa</v>
      </c>
      <c r="F1829" s="9" t="str">
        <f>VLOOKUP($A1829,referencia!$B$2:$Z$640,11,0)</f>
        <v>Compromiso Federal</v>
      </c>
      <c r="G1829" s="9" t="str">
        <f>VLOOKUP($A1829,referencia!$B$2:$Z$640,10,0)</f>
        <v>María Angélica Torrontegui</v>
      </c>
      <c r="H1829" s="9" t="str">
        <f>VLOOKUP($A1829,referencia!$B$2:$Z$640,20,0)</f>
        <v>F</v>
      </c>
      <c r="I1829" s="9">
        <f>VLOOKUP($A1829,referencia!$B$2:$Z$640,21,0)</f>
        <v>1</v>
      </c>
      <c r="J1829" s="9" t="str">
        <f>VLOOKUP($A1829,referencia!$B$2:$Z$640,22,0)</f>
        <v>Ministerio de Desarrollo Social</v>
      </c>
      <c r="K1829" s="9">
        <f>VLOOKUP($A1829,referencia!$B$2:$Z$640,23,0)</f>
        <v>0</v>
      </c>
    </row>
    <row r="1830" spans="1:11" ht="15.75" customHeight="1">
      <c r="A1830" t="s">
        <v>2579</v>
      </c>
      <c r="B1830" s="9">
        <f>VLOOKUP($A1830,referencia!$B$2:$Z$640,6,0)</f>
        <v>19</v>
      </c>
      <c r="C1830" s="9" t="str">
        <f>VLOOKUP($A1830,referencia!$B$2:$Z$640,7,0)</f>
        <v>San Luis</v>
      </c>
      <c r="D1830" s="9">
        <f>VLOOKUP($A1830,referencia!$B$2:$Z$640,17,0)</f>
        <v>2019</v>
      </c>
      <c r="E1830" s="9" t="str">
        <f>VLOOKUP($A1830,referencia!$B$2:$Z$640,8,0)</f>
        <v>Alberto Rodríguez Sáa</v>
      </c>
      <c r="F1830" s="9" t="str">
        <f>VLOOKUP($A1830,referencia!$B$2:$Z$640,11,0)</f>
        <v>Compromiso Federal</v>
      </c>
      <c r="G1830" s="9" t="str">
        <f>VLOOKUP($A1830,referencia!$B$2:$Z$640,10,0)</f>
        <v>María Paulina Calderón</v>
      </c>
      <c r="H1830" s="9" t="str">
        <f>VLOOKUP($A1830,referencia!$B$2:$Z$640,20,0)</f>
        <v>F</v>
      </c>
      <c r="I1830" s="9">
        <f>VLOOKUP($A1830,referencia!$B$2:$Z$640,21,0)</f>
        <v>1</v>
      </c>
      <c r="J1830" s="9" t="str">
        <f>VLOOKUP($A1830,referencia!$B$2:$Z$640,22,0)</f>
        <v>Ministerio de Educación</v>
      </c>
      <c r="K1830" s="9">
        <f>VLOOKUP($A1830,referencia!$B$2:$Z$640,23,0)</f>
        <v>0</v>
      </c>
    </row>
    <row r="1831" spans="1:11" ht="15.75" customHeight="1">
      <c r="A1831" t="s">
        <v>2580</v>
      </c>
      <c r="B1831" s="9">
        <f>VLOOKUP($A1831,referencia!$B$2:$Z$640,6,0)</f>
        <v>19</v>
      </c>
      <c r="C1831" s="9" t="str">
        <f>VLOOKUP($A1831,referencia!$B$2:$Z$640,7,0)</f>
        <v>San Luis</v>
      </c>
      <c r="D1831" s="9">
        <f>VLOOKUP($A1831,referencia!$B$2:$Z$640,17,0)</f>
        <v>2019</v>
      </c>
      <c r="E1831" s="9" t="str">
        <f>VLOOKUP($A1831,referencia!$B$2:$Z$640,8,0)</f>
        <v>Alberto Rodríguez Sáa</v>
      </c>
      <c r="F1831" s="9" t="str">
        <f>VLOOKUP($A1831,referencia!$B$2:$Z$640,11,0)</f>
        <v>Compromiso Federal</v>
      </c>
      <c r="G1831" s="9" t="str">
        <f>VLOOKUP($A1831,referencia!$B$2:$Z$640,10,0)</f>
        <v>Diego González</v>
      </c>
      <c r="H1831" s="9" t="str">
        <f>VLOOKUP($A1831,referencia!$B$2:$Z$640,20,0)</f>
        <v>M</v>
      </c>
      <c r="I1831" s="9">
        <f>VLOOKUP($A1831,referencia!$B$2:$Z$640,21,0)</f>
        <v>0</v>
      </c>
      <c r="J1831" s="9" t="str">
        <f>VLOOKUP($A1831,referencia!$B$2:$Z$640,22,0)</f>
        <v>Ministerio de Seguridad</v>
      </c>
      <c r="K1831" s="9">
        <f>VLOOKUP($A1831,referencia!$B$2:$Z$640,23,0)</f>
        <v>1</v>
      </c>
    </row>
    <row r="1832" spans="1:11" ht="15.75" customHeight="1">
      <c r="A1832" t="s">
        <v>2581</v>
      </c>
      <c r="B1832" s="9">
        <f>VLOOKUP($A1832,referencia!$B$2:$Z$640,6,0)</f>
        <v>19</v>
      </c>
      <c r="C1832" s="9" t="str">
        <f>VLOOKUP($A1832,referencia!$B$2:$Z$640,7,0)</f>
        <v>San Luis</v>
      </c>
      <c r="D1832" s="9">
        <f>VLOOKUP($A1832,referencia!$B$2:$Z$640,17,0)</f>
        <v>2019</v>
      </c>
      <c r="E1832" s="9" t="str">
        <f>VLOOKUP($A1832,referencia!$B$2:$Z$640,8,0)</f>
        <v>Alberto Rodríguez Sáa</v>
      </c>
      <c r="F1832" s="9" t="str">
        <f>VLOOKUP($A1832,referencia!$B$2:$Z$640,11,0)</f>
        <v>Compromiso Federal</v>
      </c>
      <c r="G1832" s="9" t="str">
        <f>VLOOKUP($A1832,referencia!$B$2:$Z$640,10,0)</f>
        <v>Felipe Tomasevich</v>
      </c>
      <c r="H1832" s="9" t="str">
        <f>VLOOKUP($A1832,referencia!$B$2:$Z$640,20,0)</f>
        <v>M</v>
      </c>
      <c r="I1832" s="9">
        <f>VLOOKUP($A1832,referencia!$B$2:$Z$640,21,0)</f>
        <v>0</v>
      </c>
      <c r="J1832" s="9" t="str">
        <f>VLOOKUP($A1832,referencia!$B$2:$Z$640,22,0)</f>
        <v>Ministerio de Obras Públicas e Infraestructura</v>
      </c>
      <c r="K1832" s="9">
        <f>VLOOKUP($A1832,referencia!$B$2:$Z$640,23,0)</f>
        <v>0</v>
      </c>
    </row>
    <row r="1833" spans="1:11" ht="15.75" customHeight="1">
      <c r="A1833" t="s">
        <v>2582</v>
      </c>
      <c r="B1833" s="9">
        <f>VLOOKUP($A1833,referencia!$B$2:$Z$640,6,0)</f>
        <v>19</v>
      </c>
      <c r="C1833" s="9" t="str">
        <f>VLOOKUP($A1833,referencia!$B$2:$Z$640,7,0)</f>
        <v>San Luis</v>
      </c>
      <c r="D1833" s="9">
        <f>VLOOKUP($A1833,referencia!$B$2:$Z$640,17,0)</f>
        <v>2019</v>
      </c>
      <c r="E1833" s="9" t="str">
        <f>VLOOKUP($A1833,referencia!$B$2:$Z$640,8,0)</f>
        <v>Alberto Rodríguez Sáa</v>
      </c>
      <c r="F1833" s="9" t="str">
        <f>VLOOKUP($A1833,referencia!$B$2:$Z$640,11,0)</f>
        <v>Compromiso Federal</v>
      </c>
      <c r="G1833" s="9" t="str">
        <f>VLOOKUP($A1833,referencia!$B$2:$Z$640,10,0)</f>
        <v>Eduardo Mones Ruiz</v>
      </c>
      <c r="H1833" s="9" t="str">
        <f>VLOOKUP($A1833,referencia!$B$2:$Z$640,20,0)</f>
        <v>M</v>
      </c>
      <c r="I1833" s="9">
        <f>VLOOKUP($A1833,referencia!$B$2:$Z$640,21,0)</f>
        <v>0</v>
      </c>
      <c r="J1833" s="9" t="str">
        <f>VLOOKUP($A1833,referencia!$B$2:$Z$640,22,0)</f>
        <v>Ministerio de Gobierno, Justicia, Culto y Transporte</v>
      </c>
      <c r="K1833" s="9">
        <f>VLOOKUP($A1833,referencia!$B$2:$Z$640,23,0)</f>
        <v>0</v>
      </c>
    </row>
    <row r="1834" spans="1:11" ht="15.75" customHeight="1">
      <c r="A1834" t="s">
        <v>2583</v>
      </c>
      <c r="B1834" s="9">
        <f>VLOOKUP($A1834,referencia!$B$2:$Z$640,6,0)</f>
        <v>19</v>
      </c>
      <c r="C1834" s="9" t="str">
        <f>VLOOKUP($A1834,referencia!$B$2:$Z$640,7,0)</f>
        <v>San Luis</v>
      </c>
      <c r="D1834" s="9">
        <f>VLOOKUP($A1834,referencia!$B$2:$Z$640,17,0)</f>
        <v>2019</v>
      </c>
      <c r="E1834" s="9" t="str">
        <f>VLOOKUP($A1834,referencia!$B$2:$Z$640,8,0)</f>
        <v>Alberto Rodríguez Sáa</v>
      </c>
      <c r="F1834" s="9" t="str">
        <f>VLOOKUP($A1834,referencia!$B$2:$Z$640,11,0)</f>
        <v>Compromiso Federal</v>
      </c>
      <c r="G1834" s="9" t="str">
        <f>VLOOKUP($A1834,referencia!$B$2:$Z$640,10,0)</f>
        <v>Natalia Zabala Chacur</v>
      </c>
      <c r="H1834" s="9" t="str">
        <f>VLOOKUP($A1834,referencia!$B$2:$Z$640,20,0)</f>
        <v>F</v>
      </c>
      <c r="I1834" s="9">
        <f>VLOOKUP($A1834,referencia!$B$2:$Z$640,21,0)</f>
        <v>1</v>
      </c>
      <c r="J1834" s="9" t="str">
        <f>VLOOKUP($A1834,referencia!$B$2:$Z$640,22,0)</f>
        <v>Ministerio de Hacienda Pública</v>
      </c>
      <c r="K1834" s="9">
        <f>VLOOKUP($A1834,referencia!$B$2:$Z$640,23,0)</f>
        <v>0</v>
      </c>
    </row>
    <row r="1835" spans="1:11" ht="15.75" customHeight="1">
      <c r="B1835" s="9">
        <v>19</v>
      </c>
      <c r="C1835" s="9" t="s">
        <v>708</v>
      </c>
      <c r="D1835" s="9">
        <v>2019</v>
      </c>
      <c r="E1835" s="9" t="s">
        <v>709</v>
      </c>
      <c r="F1835" s="9" t="s">
        <v>711</v>
      </c>
      <c r="G1835" s="14" t="s">
        <v>730</v>
      </c>
      <c r="H1835" s="9" t="s">
        <v>18</v>
      </c>
      <c r="I1835" s="9">
        <v>0</v>
      </c>
      <c r="J1835" s="14" t="s">
        <v>23</v>
      </c>
      <c r="K1835" s="9">
        <v>0</v>
      </c>
    </row>
    <row r="1836" spans="1:11" ht="15.75" customHeight="1">
      <c r="A1836" t="s">
        <v>2014</v>
      </c>
      <c r="B1836" s="9">
        <f>VLOOKUP($A1836,referencia!$B$2:$Z$640,6,0)</f>
        <v>19</v>
      </c>
      <c r="C1836" s="9" t="str">
        <f>VLOOKUP($A1836,referencia!$B$2:$Z$640,7,0)</f>
        <v>San Luis</v>
      </c>
      <c r="D1836" s="9" t="str">
        <f>VLOOKUP($A1836,referencia!$B$2:$Z$640,17,0)</f>
        <v>no</v>
      </c>
      <c r="E1836" s="9" t="str">
        <f>VLOOKUP($A1836,referencia!$B$2:$Z$640,8,0)</f>
        <v>Alberto Rodríguez Sáa</v>
      </c>
      <c r="F1836" s="9" t="str">
        <f>VLOOKUP($A1836,referencia!$B$2:$Z$640,11,0)</f>
        <v>Compromiso Federal</v>
      </c>
      <c r="G1836" s="9" t="str">
        <f>VLOOKUP($A1836,referencia!$B$2:$Z$640,10,0)</f>
        <v>Liliana Bartolucci</v>
      </c>
      <c r="H1836" s="9" t="str">
        <f>VLOOKUP($A1836,referencia!$B$2:$Z$640,20,0)</f>
        <v>F</v>
      </c>
      <c r="I1836" s="9">
        <f>VLOOKUP($A1836,referencia!$B$2:$Z$640,21,0)</f>
        <v>1</v>
      </c>
      <c r="J1836" s="9" t="str">
        <f>VLOOKUP($A1836,referencia!$B$2:$Z$640,22,0)</f>
        <v>Ministerio de Turismo</v>
      </c>
      <c r="K1836" s="9">
        <f>VLOOKUP($A1836,referencia!$B$2:$Z$640,23,0)</f>
        <v>1</v>
      </c>
    </row>
    <row r="1837" spans="1:11" ht="15.75" customHeight="1">
      <c r="A1837" t="s">
        <v>1396</v>
      </c>
      <c r="B1837" s="9">
        <f>VLOOKUP($A1837,referencia!$B$2:$Z$640,6,0)</f>
        <v>19</v>
      </c>
      <c r="C1837" s="9" t="str">
        <f>VLOOKUP($A1837,referencia!$B$2:$Z$640,7,0)</f>
        <v>San Luis</v>
      </c>
      <c r="D1837" s="9" t="str">
        <f>VLOOKUP($A1837,referencia!$B$2:$Z$640,17,0)</f>
        <v>no</v>
      </c>
      <c r="E1837" s="9" t="str">
        <f>VLOOKUP($A1837,referencia!$B$2:$Z$640,8,0)</f>
        <v>Alberto Rodríguez Sáa</v>
      </c>
      <c r="F1837" s="9" t="str">
        <f>VLOOKUP($A1837,referencia!$B$2:$Z$640,11,0)</f>
        <v>Compromiso Federal</v>
      </c>
      <c r="G1837" s="9" t="str">
        <f>VLOOKUP($A1837,referencia!$B$2:$Z$640,10,0)</f>
        <v>Daniel Orlando</v>
      </c>
      <c r="H1837" s="9" t="str">
        <f>VLOOKUP($A1837,referencia!$B$2:$Z$640,20,0)</f>
        <v>M</v>
      </c>
      <c r="I1837" s="9">
        <f>VLOOKUP($A1837,referencia!$B$2:$Z$640,21,0)</f>
        <v>0</v>
      </c>
      <c r="J1837" s="9" t="str">
        <f>VLOOKUP($A1837,referencia!$B$2:$Z$640,22,0)</f>
        <v>Ministerio de Turismo</v>
      </c>
      <c r="K1837" s="9">
        <f>VLOOKUP($A1837,referencia!$B$2:$Z$640,23,0)</f>
        <v>1</v>
      </c>
    </row>
    <row r="1838" spans="1:11" ht="15.75" customHeight="1">
      <c r="A1838" t="s">
        <v>1397</v>
      </c>
      <c r="B1838" s="9">
        <f>VLOOKUP($A1838,referencia!$B$2:$Z$640,6,0)</f>
        <v>19</v>
      </c>
      <c r="C1838" s="9" t="str">
        <f>VLOOKUP($A1838,referencia!$B$2:$Z$640,7,0)</f>
        <v>San Luis</v>
      </c>
      <c r="D1838" s="9" t="str">
        <f>VLOOKUP($A1838,referencia!$B$2:$Z$640,17,0)</f>
        <v>no</v>
      </c>
      <c r="E1838" s="9" t="str">
        <f>VLOOKUP($A1838,referencia!$B$2:$Z$640,8,0)</f>
        <v>Alberto Rodríguez Sáa</v>
      </c>
      <c r="F1838" s="9" t="str">
        <f>VLOOKUP($A1838,referencia!$B$2:$Z$640,11,0)</f>
        <v>Compromiso Federal</v>
      </c>
      <c r="G1838" s="9" t="str">
        <f>VLOOKUP($A1838,referencia!$B$2:$Z$640,10,0)</f>
        <v>Héctor Mazzina</v>
      </c>
      <c r="H1838" s="9" t="str">
        <f>VLOOKUP($A1838,referencia!$B$2:$Z$640,20,0)</f>
        <v>M</v>
      </c>
      <c r="I1838" s="9">
        <f>VLOOKUP($A1838,referencia!$B$2:$Z$640,21,0)</f>
        <v>0</v>
      </c>
      <c r="J1838" s="9" t="str">
        <f>VLOOKUP($A1838,referencia!$B$2:$Z$640,22,0)</f>
        <v>Ministerio de Turismo</v>
      </c>
      <c r="K1838" s="9">
        <f>VLOOKUP($A1838,referencia!$B$2:$Z$640,23,0)</f>
        <v>1</v>
      </c>
    </row>
    <row r="1839" spans="1:11" ht="15.75" customHeight="1">
      <c r="A1839" t="s">
        <v>1398</v>
      </c>
      <c r="B1839" s="9">
        <f>VLOOKUP($A1839,referencia!$B$2:$Z$640,6,0)</f>
        <v>19</v>
      </c>
      <c r="C1839" s="9" t="str">
        <f>VLOOKUP($A1839,referencia!$B$2:$Z$640,7,0)</f>
        <v>San Luis</v>
      </c>
      <c r="D1839" s="9" t="str">
        <f>VLOOKUP($A1839,referencia!$B$2:$Z$640,17,0)</f>
        <v>no</v>
      </c>
      <c r="E1839" s="9" t="str">
        <f>VLOOKUP($A1839,referencia!$B$2:$Z$640,8,0)</f>
        <v>Alberto Rodríguez Sáa</v>
      </c>
      <c r="F1839" s="9" t="str">
        <f>VLOOKUP($A1839,referencia!$B$2:$Z$640,11,0)</f>
        <v>Compromiso Federal</v>
      </c>
      <c r="G1839" s="9" t="str">
        <f>VLOOKUP($A1839,referencia!$B$2:$Z$640,10,0)</f>
        <v>Aldo González Funes</v>
      </c>
      <c r="H1839" s="9" t="str">
        <f>VLOOKUP($A1839,referencia!$B$2:$Z$640,20,0)</f>
        <v>M</v>
      </c>
      <c r="I1839" s="9">
        <f>VLOOKUP($A1839,referencia!$B$2:$Z$640,21,0)</f>
        <v>0</v>
      </c>
      <c r="J1839" s="9" t="str">
        <f>VLOOKUP($A1839,referencia!$B$2:$Z$640,22,0)</f>
        <v>Ministerio de Turismo</v>
      </c>
      <c r="K1839" s="9">
        <f>VLOOKUP($A1839,referencia!$B$2:$Z$640,23,0)</f>
        <v>0</v>
      </c>
    </row>
    <row r="1840" spans="1:11" ht="15.75" customHeight="1">
      <c r="A1840" t="s">
        <v>2318</v>
      </c>
      <c r="B1840" s="9">
        <f>VLOOKUP($A1840,referencia!$B$2:$Z$640,6,0)</f>
        <v>19</v>
      </c>
      <c r="C1840" s="9" t="str">
        <f>VLOOKUP($A1840,referencia!$B$2:$Z$640,7,0)</f>
        <v>San Luis</v>
      </c>
      <c r="D1840" s="9" t="str">
        <f>VLOOKUP($A1840,referencia!$B$2:$Z$640,17,0)</f>
        <v>no</v>
      </c>
      <c r="E1840" s="9" t="str">
        <f>VLOOKUP($A1840,referencia!$B$2:$Z$640,8,0)</f>
        <v>Alberto Rodríguez Sáa</v>
      </c>
      <c r="F1840" s="9" t="str">
        <f>VLOOKUP($A1840,referencia!$B$2:$Z$640,11,0)</f>
        <v>Compromiso Federal</v>
      </c>
      <c r="G1840" s="9" t="str">
        <f>VLOOKUP($A1840,referencia!$B$2:$Z$640,10,0)</f>
        <v>Cristian Moleker</v>
      </c>
      <c r="H1840" s="9" t="str">
        <f>VLOOKUP($A1840,referencia!$B$2:$Z$640,20,0)</f>
        <v>M</v>
      </c>
      <c r="I1840" s="9">
        <f>VLOOKUP($A1840,referencia!$B$2:$Z$640,21,0)</f>
        <v>0</v>
      </c>
      <c r="J1840" s="9" t="str">
        <f>VLOOKUP($A1840,referencia!$B$2:$Z$640,22,0)</f>
        <v>Ministerio de Medio Ambiente, Campo y Producción</v>
      </c>
      <c r="K1840" s="9">
        <f>VLOOKUP($A1840,referencia!$B$2:$Z$640,23,0)</f>
        <v>1</v>
      </c>
    </row>
    <row r="1841" spans="1:11" ht="15.75" customHeight="1">
      <c r="A1841" t="s">
        <v>2019</v>
      </c>
      <c r="B1841" s="9">
        <f>VLOOKUP($A1841,referencia!$B$2:$Z$640,6,0)</f>
        <v>19</v>
      </c>
      <c r="C1841" s="9" t="str">
        <f>VLOOKUP($A1841,referencia!$B$2:$Z$640,7,0)</f>
        <v>San Luis</v>
      </c>
      <c r="D1841" s="9" t="str">
        <f>VLOOKUP($A1841,referencia!$B$2:$Z$640,17,0)</f>
        <v>no</v>
      </c>
      <c r="E1841" s="9" t="str">
        <f>VLOOKUP($A1841,referencia!$B$2:$Z$640,8,0)</f>
        <v>Alberto Rodríguez Sáa</v>
      </c>
      <c r="F1841" s="9" t="str">
        <f>VLOOKUP($A1841,referencia!$B$2:$Z$640,11,0)</f>
        <v>Compromiso Federal</v>
      </c>
      <c r="G1841" s="9" t="str">
        <f>VLOOKUP($A1841,referencia!$B$2:$Z$640,10,0)</f>
        <v>Roberto Schwartz</v>
      </c>
      <c r="H1841" s="9" t="str">
        <f>VLOOKUP($A1841,referencia!$B$2:$Z$640,20,0)</f>
        <v>M</v>
      </c>
      <c r="I1841" s="9">
        <f>VLOOKUP($A1841,referencia!$B$2:$Z$640,21,0)</f>
        <v>0</v>
      </c>
      <c r="J1841" s="9" t="str">
        <f>VLOOKUP($A1841,referencia!$B$2:$Z$640,22,0)</f>
        <v>Ministerio de Salud</v>
      </c>
      <c r="K1841" s="9">
        <f>VLOOKUP($A1841,referencia!$B$2:$Z$640,23,0)</f>
        <v>1</v>
      </c>
    </row>
    <row r="1842" spans="1:11" ht="15.75" customHeight="1">
      <c r="A1842" t="s">
        <v>1403</v>
      </c>
      <c r="B1842" s="9">
        <f>VLOOKUP($A1842,referencia!$B$2:$Z$640,6,0)</f>
        <v>19</v>
      </c>
      <c r="C1842" s="9" t="str">
        <f>VLOOKUP($A1842,referencia!$B$2:$Z$640,7,0)</f>
        <v>San Luis</v>
      </c>
      <c r="D1842" s="9" t="str">
        <f>VLOOKUP($A1842,referencia!$B$2:$Z$640,17,0)</f>
        <v>no</v>
      </c>
      <c r="E1842" s="9" t="str">
        <f>VLOOKUP($A1842,referencia!$B$2:$Z$640,8,0)</f>
        <v>Alberto Rodríguez Sáa</v>
      </c>
      <c r="F1842" s="9" t="str">
        <f>VLOOKUP($A1842,referencia!$B$2:$Z$640,11,0)</f>
        <v>Compromiso Federal</v>
      </c>
      <c r="G1842" s="9" t="str">
        <f>VLOOKUP($A1842,referencia!$B$2:$Z$640,10,0)</f>
        <v>Marcelo Riera</v>
      </c>
      <c r="H1842" s="9" t="str">
        <f>VLOOKUP($A1842,referencia!$B$2:$Z$640,20,0)</f>
        <v>M</v>
      </c>
      <c r="I1842" s="9">
        <f>VLOOKUP($A1842,referencia!$B$2:$Z$640,21,0)</f>
        <v>0</v>
      </c>
      <c r="J1842" s="9" t="str">
        <f>VLOOKUP($A1842,referencia!$B$2:$Z$640,22,0)</f>
        <v>Ministerio de Salud</v>
      </c>
      <c r="K1842" s="9">
        <f>VLOOKUP($A1842,referencia!$B$2:$Z$640,23,0)</f>
        <v>1</v>
      </c>
    </row>
    <row r="1843" spans="1:11" ht="15.75" customHeight="1">
      <c r="A1843" t="s">
        <v>1404</v>
      </c>
      <c r="B1843" s="9">
        <f>VLOOKUP($A1843,referencia!$B$2:$Z$640,6,0)</f>
        <v>19</v>
      </c>
      <c r="C1843" s="9" t="str">
        <f>VLOOKUP($A1843,referencia!$B$2:$Z$640,7,0)</f>
        <v>San Luis</v>
      </c>
      <c r="D1843" s="9" t="str">
        <f>VLOOKUP($A1843,referencia!$B$2:$Z$640,17,0)</f>
        <v>no</v>
      </c>
      <c r="E1843" s="9" t="str">
        <f>VLOOKUP($A1843,referencia!$B$2:$Z$640,8,0)</f>
        <v>Alberto Rodríguez Sáa</v>
      </c>
      <c r="F1843" s="9" t="str">
        <f>VLOOKUP($A1843,referencia!$B$2:$Z$640,11,0)</f>
        <v>Compromiso Federal</v>
      </c>
      <c r="G1843" s="9" t="str">
        <f>VLOOKUP($A1843,referencia!$B$2:$Z$640,10,0)</f>
        <v>María José Zanglá</v>
      </c>
      <c r="H1843" s="9" t="str">
        <f>VLOOKUP($A1843,referencia!$B$2:$Z$640,20,0)</f>
        <v>F</v>
      </c>
      <c r="I1843" s="9">
        <f>VLOOKUP($A1843,referencia!$B$2:$Z$640,21,0)</f>
        <v>1</v>
      </c>
      <c r="J1843" s="9" t="str">
        <f>VLOOKUP($A1843,referencia!$B$2:$Z$640,22,0)</f>
        <v>Ministerio de Salud</v>
      </c>
      <c r="K1843" s="9">
        <f>VLOOKUP($A1843,referencia!$B$2:$Z$640,23,0)</f>
        <v>1</v>
      </c>
    </row>
    <row r="1844" spans="1:11" ht="15.75" customHeight="1">
      <c r="A1844" t="s">
        <v>1405</v>
      </c>
      <c r="B1844" s="9">
        <f>VLOOKUP($A1844,referencia!$B$2:$Z$640,6,0)</f>
        <v>19</v>
      </c>
      <c r="C1844" s="9" t="str">
        <f>VLOOKUP($A1844,referencia!$B$2:$Z$640,7,0)</f>
        <v>San Luis</v>
      </c>
      <c r="D1844" s="9" t="str">
        <f>VLOOKUP($A1844,referencia!$B$2:$Z$640,17,0)</f>
        <v>no</v>
      </c>
      <c r="E1844" s="9" t="str">
        <f>VLOOKUP($A1844,referencia!$B$2:$Z$640,8,0)</f>
        <v>Alberto Rodríguez Sáa</v>
      </c>
      <c r="F1844" s="9" t="str">
        <f>VLOOKUP($A1844,referencia!$B$2:$Z$640,11,0)</f>
        <v>Compromiso Federal</v>
      </c>
      <c r="G1844" s="9" t="str">
        <f>VLOOKUP($A1844,referencia!$B$2:$Z$640,10,0)</f>
        <v>Graciela Corvalán</v>
      </c>
      <c r="H1844" s="9" t="str">
        <f>VLOOKUP($A1844,referencia!$B$2:$Z$640,20,0)</f>
        <v>F</v>
      </c>
      <c r="I1844" s="9">
        <f>VLOOKUP($A1844,referencia!$B$2:$Z$640,21,0)</f>
        <v>1</v>
      </c>
      <c r="J1844" s="9" t="str">
        <f>VLOOKUP($A1844,referencia!$B$2:$Z$640,22,0)</f>
        <v>Ministerio de Salud</v>
      </c>
      <c r="K1844" s="9">
        <f>VLOOKUP($A1844,referencia!$B$2:$Z$640,23,0)</f>
        <v>1</v>
      </c>
    </row>
    <row r="1845" spans="1:11" ht="15.75" customHeight="1">
      <c r="A1845" t="s">
        <v>2323</v>
      </c>
      <c r="B1845" s="9">
        <f>VLOOKUP($A1845,referencia!$B$2:$Z$640,6,0)</f>
        <v>19</v>
      </c>
      <c r="C1845" s="9" t="str">
        <f>VLOOKUP($A1845,referencia!$B$2:$Z$640,7,0)</f>
        <v>San Luis</v>
      </c>
      <c r="D1845" s="9" t="str">
        <f>VLOOKUP($A1845,referencia!$B$2:$Z$640,17,0)</f>
        <v>no</v>
      </c>
      <c r="E1845" s="9" t="str">
        <f>VLOOKUP($A1845,referencia!$B$2:$Z$640,8,0)</f>
        <v>Alberto Rodríguez Sáa</v>
      </c>
      <c r="F1845" s="9" t="str">
        <f>VLOOKUP($A1845,referencia!$B$2:$Z$640,11,0)</f>
        <v>Compromiso Federal</v>
      </c>
      <c r="G1845" s="9" t="str">
        <f>VLOOKUP($A1845,referencia!$B$2:$Z$640,10,0)</f>
        <v>Álida García Peanú Zarate</v>
      </c>
      <c r="H1845" s="9" t="str">
        <f>VLOOKUP($A1845,referencia!$B$2:$Z$640,20,0)</f>
        <v>F</v>
      </c>
      <c r="I1845" s="9">
        <f>VLOOKUP($A1845,referencia!$B$2:$Z$640,21,0)</f>
        <v>1</v>
      </c>
      <c r="J1845" s="9" t="str">
        <f>VLOOKUP($A1845,referencia!$B$2:$Z$640,22,0)</f>
        <v>Ministerio de Desarrollo Social</v>
      </c>
      <c r="K1845" s="9">
        <f>VLOOKUP($A1845,referencia!$B$2:$Z$640,23,0)</f>
        <v>1</v>
      </c>
    </row>
    <row r="1846" spans="1:11" ht="15.75" customHeight="1">
      <c r="A1846" t="s">
        <v>2325</v>
      </c>
      <c r="B1846" s="9">
        <f>VLOOKUP($A1846,referencia!$B$2:$Z$640,6,0)</f>
        <v>19</v>
      </c>
      <c r="C1846" s="9" t="str">
        <f>VLOOKUP($A1846,referencia!$B$2:$Z$640,7,0)</f>
        <v>San Luis</v>
      </c>
      <c r="D1846" s="9" t="str">
        <f>VLOOKUP($A1846,referencia!$B$2:$Z$640,17,0)</f>
        <v>no</v>
      </c>
      <c r="E1846" s="9" t="str">
        <f>VLOOKUP($A1846,referencia!$B$2:$Z$640,8,0)</f>
        <v>Alberto Rodríguez Sáa</v>
      </c>
      <c r="F1846" s="9" t="str">
        <f>VLOOKUP($A1846,referencia!$B$2:$Z$640,11,0)</f>
        <v>Compromiso Federal</v>
      </c>
      <c r="G1846" s="9" t="str">
        <f>VLOOKUP($A1846,referencia!$B$2:$Z$640,10,0)</f>
        <v>Marcelo Amitrano</v>
      </c>
      <c r="H1846" s="9" t="str">
        <f>VLOOKUP($A1846,referencia!$B$2:$Z$640,20,0)</f>
        <v>M</v>
      </c>
      <c r="I1846" s="9">
        <f>VLOOKUP($A1846,referencia!$B$2:$Z$640,21,0)</f>
        <v>0</v>
      </c>
      <c r="J1846" s="9" t="str">
        <f>VLOOKUP($A1846,referencia!$B$2:$Z$640,22,0)</f>
        <v>Ministerio de Educación</v>
      </c>
      <c r="K1846" s="9">
        <f>VLOOKUP($A1846,referencia!$B$2:$Z$640,23,0)</f>
        <v>1</v>
      </c>
    </row>
    <row r="1847" spans="1:11" ht="15.75" customHeight="1">
      <c r="A1847" t="s">
        <v>1411</v>
      </c>
      <c r="B1847" s="9">
        <f>VLOOKUP($A1847,referencia!$B$2:$Z$640,6,0)</f>
        <v>19</v>
      </c>
      <c r="C1847" s="9" t="str">
        <f>VLOOKUP($A1847,referencia!$B$2:$Z$640,7,0)</f>
        <v>San Luis</v>
      </c>
      <c r="D1847" s="9" t="str">
        <f>VLOOKUP($A1847,referencia!$B$2:$Z$640,17,0)</f>
        <v>no</v>
      </c>
      <c r="E1847" s="9" t="str">
        <f>VLOOKUP($A1847,referencia!$B$2:$Z$640,8,0)</f>
        <v>Alberto Rodríguez Sáa</v>
      </c>
      <c r="F1847" s="9" t="str">
        <f>VLOOKUP($A1847,referencia!$B$2:$Z$640,11,0)</f>
        <v>Compromiso Federal</v>
      </c>
      <c r="G1847" s="9" t="str">
        <f>VLOOKUP($A1847,referencia!$B$2:$Z$640,10,0)</f>
        <v>Natalia Spinuzza</v>
      </c>
      <c r="H1847" s="9" t="str">
        <f>VLOOKUP($A1847,referencia!$B$2:$Z$640,20,0)</f>
        <v>F</v>
      </c>
      <c r="I1847" s="9">
        <f>VLOOKUP($A1847,referencia!$B$2:$Z$640,21,0)</f>
        <v>1</v>
      </c>
      <c r="J1847" s="9" t="str">
        <f>VLOOKUP($A1847,referencia!$B$2:$Z$640,22,0)</f>
        <v>Ministerio de Educación</v>
      </c>
      <c r="K1847" s="9">
        <f>VLOOKUP($A1847,referencia!$B$2:$Z$640,23,0)</f>
        <v>1</v>
      </c>
    </row>
    <row r="1848" spans="1:11" ht="15.75" customHeight="1">
      <c r="A1848" t="s">
        <v>2027</v>
      </c>
      <c r="B1848" s="9">
        <f>VLOOKUP($A1848,referencia!$B$2:$Z$640,6,0)</f>
        <v>19</v>
      </c>
      <c r="C1848" s="9" t="str">
        <f>VLOOKUP($A1848,referencia!$B$2:$Z$640,7,0)</f>
        <v>San Luis</v>
      </c>
      <c r="D1848" s="9" t="str">
        <f>VLOOKUP($A1848,referencia!$B$2:$Z$640,17,0)</f>
        <v>no</v>
      </c>
      <c r="E1848" s="9" t="str">
        <f>VLOOKUP($A1848,referencia!$B$2:$Z$640,8,0)</f>
        <v>Alberto Rodríguez Sáa</v>
      </c>
      <c r="F1848" s="9" t="str">
        <f>VLOOKUP($A1848,referencia!$B$2:$Z$640,11,0)</f>
        <v>Compromiso Federal</v>
      </c>
      <c r="G1848" s="9" t="str">
        <f>VLOOKUP($A1848,referencia!$B$2:$Z$640,10,0)</f>
        <v>Beatriz Alagia</v>
      </c>
      <c r="H1848" s="9" t="str">
        <f>VLOOKUP($A1848,referencia!$B$2:$Z$640,20,0)</f>
        <v>F</v>
      </c>
      <c r="I1848" s="9">
        <f>VLOOKUP($A1848,referencia!$B$2:$Z$640,21,0)</f>
        <v>1</v>
      </c>
      <c r="J1848" s="9" t="str">
        <f>VLOOKUP($A1848,referencia!$B$2:$Z$640,22,0)</f>
        <v>Ministerio de Seguridad</v>
      </c>
      <c r="K1848" s="9">
        <f>VLOOKUP($A1848,referencia!$B$2:$Z$640,23,0)</f>
        <v>1</v>
      </c>
    </row>
    <row r="1849" spans="1:11" ht="15.75" customHeight="1">
      <c r="A1849" t="s">
        <v>1414</v>
      </c>
      <c r="B1849" s="9">
        <f>VLOOKUP($A1849,referencia!$B$2:$Z$640,6,0)</f>
        <v>19</v>
      </c>
      <c r="C1849" s="9" t="str">
        <f>VLOOKUP($A1849,referencia!$B$2:$Z$640,7,0)</f>
        <v>San Luis</v>
      </c>
      <c r="D1849" s="9" t="str">
        <f>VLOOKUP($A1849,referencia!$B$2:$Z$640,17,0)</f>
        <v>no</v>
      </c>
      <c r="E1849" s="9" t="str">
        <f>VLOOKUP($A1849,referencia!$B$2:$Z$640,8,0)</f>
        <v>Alberto Rodríguez Sáa</v>
      </c>
      <c r="F1849" s="9" t="str">
        <f>VLOOKUP($A1849,referencia!$B$2:$Z$640,11,0)</f>
        <v>Compromiso Federal</v>
      </c>
      <c r="G1849" s="9" t="str">
        <f>VLOOKUP($A1849,referencia!$B$2:$Z$640,10,0)</f>
        <v>Ernesto Nader Ali</v>
      </c>
      <c r="H1849" s="9" t="str">
        <f>VLOOKUP($A1849,referencia!$B$2:$Z$640,20,0)</f>
        <v>M</v>
      </c>
      <c r="I1849" s="9">
        <f>VLOOKUP($A1849,referencia!$B$2:$Z$640,21,0)</f>
        <v>0</v>
      </c>
      <c r="J1849" s="9" t="str">
        <f>VLOOKUP($A1849,referencia!$B$2:$Z$640,22,0)</f>
        <v>Ministerio de Seguridad</v>
      </c>
      <c r="K1849" s="9">
        <f>VLOOKUP($A1849,referencia!$B$2:$Z$640,23,0)</f>
        <v>1</v>
      </c>
    </row>
    <row r="1850" spans="1:11" ht="15.75" customHeight="1">
      <c r="A1850" t="s">
        <v>1414</v>
      </c>
      <c r="B1850" s="9">
        <f>VLOOKUP($A1850,referencia!$B$2:$Z$640,6,0)</f>
        <v>19</v>
      </c>
      <c r="C1850" s="9" t="str">
        <f>VLOOKUP($A1850,referencia!$B$2:$Z$640,7,0)</f>
        <v>San Luis</v>
      </c>
      <c r="D1850" s="9" t="str">
        <f>VLOOKUP($A1850,referencia!$B$2:$Z$640,17,0)</f>
        <v>no</v>
      </c>
      <c r="E1850" s="9" t="str">
        <f>VLOOKUP($A1850,referencia!$B$2:$Z$640,8,0)</f>
        <v>Alberto Rodríguez Sáa</v>
      </c>
      <c r="F1850" s="9" t="str">
        <f>VLOOKUP($A1850,referencia!$B$2:$Z$640,11,0)</f>
        <v>Compromiso Federal</v>
      </c>
      <c r="G1850" s="9" t="str">
        <f>VLOOKUP($A1850,referencia!$B$2:$Z$640,10,0)</f>
        <v>Ernesto Nader Ali</v>
      </c>
      <c r="H1850" s="9" t="str">
        <f>VLOOKUP($A1850,referencia!$B$2:$Z$640,20,0)</f>
        <v>M</v>
      </c>
      <c r="I1850" s="9">
        <f>VLOOKUP($A1850,referencia!$B$2:$Z$640,21,0)</f>
        <v>0</v>
      </c>
      <c r="J1850" s="9" t="str">
        <f>VLOOKUP($A1850,referencia!$B$2:$Z$640,22,0)</f>
        <v>Ministerio de Seguridad</v>
      </c>
      <c r="K1850" s="9">
        <f>VLOOKUP($A1850,referencia!$B$2:$Z$640,23,0)</f>
        <v>1</v>
      </c>
    </row>
    <row r="1851" spans="1:11" ht="15.75" customHeight="1">
      <c r="A1851" t="s">
        <v>1419</v>
      </c>
      <c r="B1851" s="9">
        <f>VLOOKUP($A1851,referencia!$B$2:$Z$640,6,0)</f>
        <v>19</v>
      </c>
      <c r="C1851" s="9" t="str">
        <f>VLOOKUP($A1851,referencia!$B$2:$Z$640,7,0)</f>
        <v>San Luis</v>
      </c>
      <c r="D1851" s="9" t="str">
        <f>VLOOKUP($A1851,referencia!$B$2:$Z$640,17,0)</f>
        <v>no</v>
      </c>
      <c r="E1851" s="9" t="str">
        <f>VLOOKUP($A1851,referencia!$B$2:$Z$640,8,0)</f>
        <v>Alberto Rodríguez Sáa</v>
      </c>
      <c r="F1851" s="9" t="str">
        <f>VLOOKUP($A1851,referencia!$B$2:$Z$640,11,0)</f>
        <v>Frente Unidad Justicialista</v>
      </c>
      <c r="G1851" s="9" t="str">
        <f>VLOOKUP($A1851,referencia!$B$2:$Z$640,10,0)</f>
        <v>Natalia Zabala Chacur</v>
      </c>
      <c r="H1851" s="9" t="str">
        <f>VLOOKUP($A1851,referencia!$B$2:$Z$640,20,0)</f>
        <v>F</v>
      </c>
      <c r="I1851" s="9">
        <f>VLOOKUP($A1851,referencia!$B$2:$Z$640,21,0)</f>
        <v>1</v>
      </c>
      <c r="J1851" s="9" t="str">
        <f>VLOOKUP($A1851,referencia!$B$2:$Z$640,22,0)</f>
        <v>Jefatura de Gabinete</v>
      </c>
      <c r="K1851" s="9">
        <f>VLOOKUP($A1851,referencia!$B$2:$Z$640,23,0)</f>
        <v>0</v>
      </c>
    </row>
    <row r="1852" spans="1:11" ht="15.75" customHeight="1">
      <c r="A1852" t="s">
        <v>1420</v>
      </c>
      <c r="B1852" s="9">
        <f>VLOOKUP($A1852,referencia!$B$2:$Z$640,6,0)</f>
        <v>19</v>
      </c>
      <c r="C1852" s="9" t="str">
        <f>VLOOKUP($A1852,referencia!$B$2:$Z$640,7,0)</f>
        <v>San Luis</v>
      </c>
      <c r="D1852" s="9" t="str">
        <f>VLOOKUP($A1852,referencia!$B$2:$Z$640,17,0)</f>
        <v>no</v>
      </c>
      <c r="E1852" s="9" t="str">
        <f>VLOOKUP($A1852,referencia!$B$2:$Z$640,8,0)</f>
        <v>Alberto Rodríguez Sáa</v>
      </c>
      <c r="F1852" s="9" t="str">
        <f>VLOOKUP($A1852,referencia!$B$2:$Z$640,11,0)</f>
        <v>Frente Unidad Justicialista</v>
      </c>
      <c r="G1852" s="9" t="str">
        <f>VLOOKUP($A1852,referencia!$B$2:$Z$640,10,0)</f>
        <v>Alberto José Rodriguez Sáa</v>
      </c>
      <c r="H1852" s="9" t="str">
        <f>VLOOKUP($A1852,referencia!$B$2:$Z$640,20,0)</f>
        <v>M</v>
      </c>
      <c r="I1852" s="9">
        <f>VLOOKUP($A1852,referencia!$B$2:$Z$640,21,0)</f>
        <v>0</v>
      </c>
      <c r="J1852" s="9" t="str">
        <f>VLOOKUP($A1852,referencia!$B$2:$Z$640,22,0)</f>
        <v>Secretaría General de la Gobernación</v>
      </c>
      <c r="K1852" s="9">
        <f>VLOOKUP($A1852,referencia!$B$2:$Z$640,23,0)</f>
        <v>0</v>
      </c>
    </row>
    <row r="1853" spans="1:11" ht="15.75" customHeight="1">
      <c r="A1853" t="s">
        <v>1421</v>
      </c>
      <c r="B1853" s="9">
        <f>VLOOKUP($A1853,referencia!$B$2:$Z$640,6,0)</f>
        <v>19</v>
      </c>
      <c r="C1853" s="9" t="str">
        <f>VLOOKUP($A1853,referencia!$B$2:$Z$640,7,0)</f>
        <v>San Luis</v>
      </c>
      <c r="D1853" s="9" t="str">
        <f>VLOOKUP($A1853,referencia!$B$2:$Z$640,17,0)</f>
        <v>no</v>
      </c>
      <c r="E1853" s="9" t="str">
        <f>VLOOKUP($A1853,referencia!$B$2:$Z$640,8,0)</f>
        <v>Alberto Rodríguez Sáa</v>
      </c>
      <c r="F1853" s="9" t="str">
        <f>VLOOKUP($A1853,referencia!$B$2:$Z$640,11,0)</f>
        <v>Frente Unidad Justicialista</v>
      </c>
      <c r="G1853" s="9" t="str">
        <f>VLOOKUP($A1853,referencia!$B$2:$Z$640,10,0)</f>
        <v>Felipe Lavandeira</v>
      </c>
      <c r="H1853" s="9" t="str">
        <f>VLOOKUP($A1853,referencia!$B$2:$Z$640,20,0)</f>
        <v>M</v>
      </c>
      <c r="I1853" s="9">
        <f>VLOOKUP($A1853,referencia!$B$2:$Z$640,21,0)</f>
        <v>0</v>
      </c>
      <c r="J1853" s="9" t="str">
        <f>VLOOKUP($A1853,referencia!$B$2:$Z$640,22,0)</f>
        <v>Ministerio de Producción</v>
      </c>
      <c r="K1853" s="9">
        <f>VLOOKUP($A1853,referencia!$B$2:$Z$640,23,0)</f>
        <v>0</v>
      </c>
    </row>
    <row r="1854" spans="1:11" ht="15.75" customHeight="1">
      <c r="A1854" t="s">
        <v>1422</v>
      </c>
      <c r="B1854" s="9">
        <f>VLOOKUP($A1854,referencia!$B$2:$Z$640,6,0)</f>
        <v>19</v>
      </c>
      <c r="C1854" s="9" t="str">
        <f>VLOOKUP($A1854,referencia!$B$2:$Z$640,7,0)</f>
        <v>San Luis</v>
      </c>
      <c r="D1854" s="9" t="str">
        <f>VLOOKUP($A1854,referencia!$B$2:$Z$640,17,0)</f>
        <v>no</v>
      </c>
      <c r="E1854" s="9" t="str">
        <f>VLOOKUP($A1854,referencia!$B$2:$Z$640,8,0)</f>
        <v>Alberto Rodríguez Sáa</v>
      </c>
      <c r="F1854" s="9" t="str">
        <f>VLOOKUP($A1854,referencia!$B$2:$Z$640,11,0)</f>
        <v>Frente Unidad Justicialista</v>
      </c>
      <c r="G1854" s="9" t="str">
        <f>VLOOKUP($A1854,referencia!$B$2:$Z$640,10,0)</f>
        <v>Eloy Diego Roberto Horcajo</v>
      </c>
      <c r="H1854" s="9" t="str">
        <f>VLOOKUP($A1854,referencia!$B$2:$Z$640,20,0)</f>
        <v>M</v>
      </c>
      <c r="I1854" s="9">
        <f>VLOOKUP($A1854,referencia!$B$2:$Z$640,21,0)</f>
        <v>0</v>
      </c>
      <c r="J1854" s="9" t="str">
        <f>VLOOKUP($A1854,referencia!$B$2:$Z$640,22,0)</f>
        <v>Ministerio de Hacienda Publica</v>
      </c>
      <c r="K1854" s="9">
        <f>VLOOKUP($A1854,referencia!$B$2:$Z$640,23,0)</f>
        <v>0</v>
      </c>
    </row>
    <row r="1855" spans="1:11" ht="15.75" customHeight="1">
      <c r="A1855" t="s">
        <v>1423</v>
      </c>
      <c r="B1855" s="9">
        <f>VLOOKUP($A1855,referencia!$B$2:$Z$640,6,0)</f>
        <v>19</v>
      </c>
      <c r="C1855" s="9" t="str">
        <f>VLOOKUP($A1855,referencia!$B$2:$Z$640,7,0)</f>
        <v>San Luis</v>
      </c>
      <c r="D1855" s="9" t="str">
        <f>VLOOKUP($A1855,referencia!$B$2:$Z$640,17,0)</f>
        <v>no</v>
      </c>
      <c r="E1855" s="9" t="str">
        <f>VLOOKUP($A1855,referencia!$B$2:$Z$640,8,0)</f>
        <v>Alberto Rodríguez Sáa</v>
      </c>
      <c r="F1855" s="9" t="str">
        <f>VLOOKUP($A1855,referencia!$B$2:$Z$640,11,0)</f>
        <v>Frente Unidad Justicialista</v>
      </c>
      <c r="G1855" s="9" t="str">
        <f>VLOOKUP($A1855,referencia!$B$2:$Z$640,10,0)</f>
        <v>Fabián Antonio Filomena Baigorria</v>
      </c>
      <c r="H1855" s="9" t="str">
        <f>VLOOKUP($A1855,referencia!$B$2:$Z$640,20,0)</f>
        <v>M</v>
      </c>
      <c r="I1855" s="9">
        <f>VLOOKUP($A1855,referencia!$B$2:$Z$640,21,0)</f>
        <v>0</v>
      </c>
      <c r="J1855" s="9" t="str">
        <f>VLOOKUP($A1855,referencia!$B$2:$Z$640,22,0)</f>
        <v>Ministerio de Justicia, Gobierno y Culto</v>
      </c>
      <c r="K1855" s="9">
        <f>VLOOKUP($A1855,referencia!$B$2:$Z$640,23,0)</f>
        <v>0</v>
      </c>
    </row>
    <row r="1856" spans="1:11" ht="15.75" customHeight="1">
      <c r="A1856" t="s">
        <v>1424</v>
      </c>
      <c r="B1856" s="9">
        <f>VLOOKUP($A1856,referencia!$B$2:$Z$640,6,0)</f>
        <v>19</v>
      </c>
      <c r="C1856" s="9" t="str">
        <f>VLOOKUP($A1856,referencia!$B$2:$Z$640,7,0)</f>
        <v>San Luis</v>
      </c>
      <c r="D1856" s="9" t="str">
        <f>VLOOKUP($A1856,referencia!$B$2:$Z$640,17,0)</f>
        <v>no</v>
      </c>
      <c r="E1856" s="9" t="str">
        <f>VLOOKUP($A1856,referencia!$B$2:$Z$640,8,0)</f>
        <v>Alberto Rodríguez Sáa</v>
      </c>
      <c r="F1856" s="9" t="str">
        <f>VLOOKUP($A1856,referencia!$B$2:$Z$640,11,0)</f>
        <v>Frente Unidad Justicialista</v>
      </c>
      <c r="G1856" s="9" t="str">
        <f>VLOOKUP($A1856,referencia!$B$2:$Z$640,10,0)</f>
        <v>Felipe Nicolás Tomasevich</v>
      </c>
      <c r="H1856" s="9" t="str">
        <f>VLOOKUP($A1856,referencia!$B$2:$Z$640,20,0)</f>
        <v>M</v>
      </c>
      <c r="I1856" s="9">
        <f>VLOOKUP($A1856,referencia!$B$2:$Z$640,21,0)</f>
        <v>0</v>
      </c>
      <c r="J1856" s="9" t="str">
        <f>VLOOKUP($A1856,referencia!$B$2:$Z$640,22,0)</f>
        <v>Ministerio de Obras Publicas e Infraestructura</v>
      </c>
      <c r="K1856" s="9">
        <f>VLOOKUP($A1856,referencia!$B$2:$Z$640,23,0)</f>
        <v>1</v>
      </c>
    </row>
    <row r="1857" spans="1:11" ht="15.75" customHeight="1">
      <c r="A1857" t="s">
        <v>1425</v>
      </c>
      <c r="B1857" s="9">
        <f>VLOOKUP($A1857,referencia!$B$2:$Z$640,6,0)</f>
        <v>19</v>
      </c>
      <c r="C1857" s="9" t="str">
        <f>VLOOKUP($A1857,referencia!$B$2:$Z$640,7,0)</f>
        <v>San Luis</v>
      </c>
      <c r="D1857" s="9" t="str">
        <f>VLOOKUP($A1857,referencia!$B$2:$Z$640,17,0)</f>
        <v>no</v>
      </c>
      <c r="E1857" s="9" t="str">
        <f>VLOOKUP($A1857,referencia!$B$2:$Z$640,8,0)</f>
        <v>Alberto Rodríguez Sáa</v>
      </c>
      <c r="F1857" s="9" t="str">
        <f>VLOOKUP($A1857,referencia!$B$2:$Z$640,11,0)</f>
        <v>Frente Unidad Justicialista</v>
      </c>
      <c r="G1857" s="9" t="str">
        <f>VLOOKUP($A1857,referencia!$B$2:$Z$640,10,0)</f>
        <v>Pablo Andrés Dermechkoff</v>
      </c>
      <c r="H1857" s="9" t="str">
        <f>VLOOKUP($A1857,referencia!$B$2:$Z$640,20,0)</f>
        <v>M</v>
      </c>
      <c r="I1857" s="9">
        <f>VLOOKUP($A1857,referencia!$B$2:$Z$640,21,0)</f>
        <v>0</v>
      </c>
      <c r="J1857" s="9" t="str">
        <f>VLOOKUP($A1857,referencia!$B$2:$Z$640,22,0)</f>
        <v>Ministerio de Educación</v>
      </c>
      <c r="K1857" s="9">
        <f>VLOOKUP($A1857,referencia!$B$2:$Z$640,23,0)</f>
        <v>0</v>
      </c>
    </row>
    <row r="1858" spans="1:11" ht="15.75" customHeight="1">
      <c r="A1858" t="s">
        <v>1426</v>
      </c>
      <c r="B1858" s="9">
        <f>VLOOKUP($A1858,referencia!$B$2:$Z$640,6,0)</f>
        <v>19</v>
      </c>
      <c r="C1858" s="9" t="str">
        <f>VLOOKUP($A1858,referencia!$B$2:$Z$640,7,0)</f>
        <v>San Luis</v>
      </c>
      <c r="D1858" s="9" t="str">
        <f>VLOOKUP($A1858,referencia!$B$2:$Z$640,17,0)</f>
        <v>no</v>
      </c>
      <c r="E1858" s="9" t="str">
        <f>VLOOKUP($A1858,referencia!$B$2:$Z$640,8,0)</f>
        <v>Alberto Rodríguez Sáa</v>
      </c>
      <c r="F1858" s="9" t="str">
        <f>VLOOKUP($A1858,referencia!$B$2:$Z$640,11,0)</f>
        <v>Frente Unidad Justicialista</v>
      </c>
      <c r="G1858" s="9" t="str">
        <f>VLOOKUP($A1858,referencia!$B$2:$Z$640,10,0)</f>
        <v>Federico Berardo</v>
      </c>
      <c r="H1858" s="9" t="str">
        <f>VLOOKUP($A1858,referencia!$B$2:$Z$640,20,0)</f>
        <v>M</v>
      </c>
      <c r="I1858" s="9">
        <f>VLOOKUP($A1858,referencia!$B$2:$Z$640,21,0)</f>
        <v>0</v>
      </c>
      <c r="J1858" s="9" t="str">
        <f>VLOOKUP($A1858,referencia!$B$2:$Z$640,22,0)</f>
        <v>Ministerio de Desarrollo Social</v>
      </c>
      <c r="K1858" s="9">
        <f>VLOOKUP($A1858,referencia!$B$2:$Z$640,23,0)</f>
        <v>0</v>
      </c>
    </row>
    <row r="1859" spans="1:11" ht="15.75" customHeight="1">
      <c r="A1859" t="s">
        <v>1427</v>
      </c>
      <c r="B1859" s="9">
        <f>VLOOKUP($A1859,referencia!$B$2:$Z$640,6,0)</f>
        <v>19</v>
      </c>
      <c r="C1859" s="9" t="str">
        <f>VLOOKUP($A1859,referencia!$B$2:$Z$640,7,0)</f>
        <v>San Luis</v>
      </c>
      <c r="D1859" s="9" t="str">
        <f>VLOOKUP($A1859,referencia!$B$2:$Z$640,17,0)</f>
        <v>no</v>
      </c>
      <c r="E1859" s="9" t="str">
        <f>VLOOKUP($A1859,referencia!$B$2:$Z$640,8,0)</f>
        <v>Alberto Rodríguez Sáa</v>
      </c>
      <c r="F1859" s="9" t="str">
        <f>VLOOKUP($A1859,referencia!$B$2:$Z$640,11,0)</f>
        <v>Frente Unidad Justicialista</v>
      </c>
      <c r="G1859" s="9" t="str">
        <f>VLOOKUP($A1859,referencia!$B$2:$Z$640,10,0)</f>
        <v>Alicia Bañuelos</v>
      </c>
      <c r="H1859" s="9" t="str">
        <f>VLOOKUP($A1859,referencia!$B$2:$Z$640,20,0)</f>
        <v>F</v>
      </c>
      <c r="I1859" s="9">
        <f>VLOOKUP($A1859,referencia!$B$2:$Z$640,21,0)</f>
        <v>1</v>
      </c>
      <c r="J1859" s="9" t="str">
        <f>VLOOKUP($A1859,referencia!$B$2:$Z$640,22,0)</f>
        <v>Ministerio de Ciencia y Tecnología</v>
      </c>
      <c r="K1859" s="9">
        <f>VLOOKUP($A1859,referencia!$B$2:$Z$640,23,0)</f>
        <v>0</v>
      </c>
    </row>
    <row r="1860" spans="1:11" ht="15.75" customHeight="1">
      <c r="A1860" t="s">
        <v>1406</v>
      </c>
      <c r="B1860" s="9">
        <f>VLOOKUP($A1860,referencia!$B$2:$Z$640,6,0)</f>
        <v>19</v>
      </c>
      <c r="C1860" s="9" t="str">
        <f>VLOOKUP($A1860,referencia!$B$2:$Z$640,7,0)</f>
        <v>San Luis</v>
      </c>
      <c r="D1860" s="9" t="str">
        <f>VLOOKUP($A1860,referencia!$B$2:$Z$640,17,0)</f>
        <v>no</v>
      </c>
      <c r="E1860" s="9" t="str">
        <f>VLOOKUP($A1860,referencia!$B$2:$Z$640,8,0)</f>
        <v>Alberto Rodríguez Sáa</v>
      </c>
      <c r="F1860" s="9" t="str">
        <f>VLOOKUP($A1860,referencia!$B$2:$Z$640,11,0)</f>
        <v>Frente Unidad Justicialista</v>
      </c>
      <c r="G1860" s="9" t="str">
        <f>VLOOKUP($A1860,referencia!$B$2:$Z$640,10,0)</f>
        <v>Silvia Sosa Araujo</v>
      </c>
      <c r="H1860" s="9" t="str">
        <f>VLOOKUP($A1860,referencia!$B$2:$Z$640,20,0)</f>
        <v>F</v>
      </c>
      <c r="I1860" s="9">
        <f>VLOOKUP($A1860,referencia!$B$2:$Z$640,21,0)</f>
        <v>1</v>
      </c>
      <c r="J1860" s="9" t="str">
        <f>VLOOKUP($A1860,referencia!$B$2:$Z$640,22,0)</f>
        <v>Ministerio de Salud</v>
      </c>
      <c r="K1860" s="9">
        <f>VLOOKUP($A1860,referencia!$B$2:$Z$640,23,0)</f>
        <v>0</v>
      </c>
    </row>
    <row r="1861" spans="1:11" ht="15.75" customHeight="1">
      <c r="A1861" t="s">
        <v>1428</v>
      </c>
      <c r="B1861" s="9">
        <f>VLOOKUP($A1861,referencia!$B$2:$Z$640,6,0)</f>
        <v>19</v>
      </c>
      <c r="C1861" s="9" t="str">
        <f>VLOOKUP($A1861,referencia!$B$2:$Z$640,7,0)</f>
        <v>San Luis</v>
      </c>
      <c r="D1861" s="9" t="str">
        <f>VLOOKUP($A1861,referencia!$B$2:$Z$640,17,0)</f>
        <v>no</v>
      </c>
      <c r="E1861" s="9" t="str">
        <f>VLOOKUP($A1861,referencia!$B$2:$Z$640,8,0)</f>
        <v>Alberto Rodríguez Sáa</v>
      </c>
      <c r="F1861" s="9" t="str">
        <f>VLOOKUP($A1861,referencia!$B$2:$Z$640,11,0)</f>
        <v>Frente Unidad Justicialista</v>
      </c>
      <c r="G1861" s="9" t="str">
        <f>VLOOKUP($A1861,referencia!$B$2:$Z$640,10,0)</f>
        <v>Luciano Anastasi</v>
      </c>
      <c r="H1861" s="9" t="str">
        <f>VLOOKUP($A1861,referencia!$B$2:$Z$640,20,0)</f>
        <v>M</v>
      </c>
      <c r="I1861" s="9">
        <f>VLOOKUP($A1861,referencia!$B$2:$Z$640,21,0)</f>
        <v>0</v>
      </c>
      <c r="J1861" s="9" t="str">
        <f>VLOOKUP($A1861,referencia!$B$2:$Z$640,22,0)</f>
        <v>Ministerio de Seguridad</v>
      </c>
      <c r="K1861" s="9">
        <f>VLOOKUP($A1861,referencia!$B$2:$Z$640,23,0)</f>
        <v>0</v>
      </c>
    </row>
    <row r="1862" spans="1:11" ht="15.75" customHeight="1">
      <c r="A1862" t="s">
        <v>2014</v>
      </c>
      <c r="B1862" s="9">
        <f>VLOOKUP($A1862,referencia!$A$2:$Z$640,7,0)</f>
        <v>19</v>
      </c>
      <c r="C1862" s="9" t="str">
        <f>VLOOKUP($A1862,referencia!$A$2:$Z$640,8,0)</f>
        <v>San Luis</v>
      </c>
      <c r="D1862" s="9" t="str">
        <f>VLOOKUP($A1862,referencia!$A$2:$Z$640,19,0)</f>
        <v>no</v>
      </c>
      <c r="E1862" s="9" t="str">
        <f>VLOOKUP($A1862,referencia!$A$2:$Z$640,9,0)</f>
        <v>Alberto Rodríguez Sáa</v>
      </c>
      <c r="F1862" s="9" t="str">
        <f>VLOOKUP($A1862,referencia!$A$2:$Z$640,12,0)</f>
        <v>Compromiso Federal</v>
      </c>
      <c r="G1862" s="9" t="str">
        <f>VLOOKUP($A1862,referencia!$A$2:$Z$640,11,0)</f>
        <v>Liliana Bartolucci</v>
      </c>
      <c r="H1862" s="9" t="str">
        <f>VLOOKUP($A1862,referencia!$A$2:$Z$640,21,0)</f>
        <v>F</v>
      </c>
      <c r="I1862" s="9">
        <f>VLOOKUP($A1862,referencia!$A$2:$Z$640,22,0)</f>
        <v>1</v>
      </c>
      <c r="J1862" s="9" t="str">
        <f>VLOOKUP($A1862,referencia!$A$2:$Z$640,23,0)</f>
        <v>Ministerio de Turismo</v>
      </c>
      <c r="K1862" s="9">
        <f>VLOOKUP($A1862,referencia!$A$2:$Z$640,24,0)</f>
        <v>1</v>
      </c>
    </row>
    <row r="1863" spans="1:11" ht="15.75" customHeight="1">
      <c r="A1863" t="s">
        <v>1396</v>
      </c>
      <c r="B1863" s="9">
        <f>VLOOKUP($A1863,referencia!$A$2:$Z$640,7,0)</f>
        <v>19</v>
      </c>
      <c r="C1863" s="9" t="str">
        <f>VLOOKUP($A1863,referencia!$A$2:$Z$640,8,0)</f>
        <v>San Luis</v>
      </c>
      <c r="D1863" s="9" t="str">
        <f>VLOOKUP($A1863,referencia!$A$2:$Z$640,19,0)</f>
        <v>no</v>
      </c>
      <c r="E1863" s="9" t="str">
        <f>VLOOKUP($A1863,referencia!$A$2:$Z$640,9,0)</f>
        <v>Alberto Rodríguez Sáa</v>
      </c>
      <c r="F1863" s="9" t="str">
        <f>VLOOKUP($A1863,referencia!$A$2:$Z$640,12,0)</f>
        <v>Compromiso Federal</v>
      </c>
      <c r="G1863" s="9" t="str">
        <f>VLOOKUP($A1863,referencia!$A$2:$Z$640,11,0)</f>
        <v>Daniel Orlando</v>
      </c>
      <c r="H1863" s="9" t="str">
        <f>VLOOKUP($A1863,referencia!$A$2:$Z$640,21,0)</f>
        <v>M</v>
      </c>
      <c r="I1863" s="9">
        <f>VLOOKUP($A1863,referencia!$A$2:$Z$640,22,0)</f>
        <v>0</v>
      </c>
      <c r="J1863" s="9" t="str">
        <f>VLOOKUP($A1863,referencia!$A$2:$Z$640,23,0)</f>
        <v>Ministerio de Turismo</v>
      </c>
      <c r="K1863" s="9">
        <f>VLOOKUP($A1863,referencia!$A$2:$Z$640,24,0)</f>
        <v>1</v>
      </c>
    </row>
    <row r="1864" spans="1:11" ht="15.75" customHeight="1">
      <c r="A1864" t="s">
        <v>1397</v>
      </c>
      <c r="B1864" s="9">
        <f>VLOOKUP($A1864,referencia!$A$2:$Z$640,7,0)</f>
        <v>19</v>
      </c>
      <c r="C1864" s="9" t="str">
        <f>VLOOKUP($A1864,referencia!$A$2:$Z$640,8,0)</f>
        <v>San Luis</v>
      </c>
      <c r="D1864" s="9" t="str">
        <f>VLOOKUP($A1864,referencia!$A$2:$Z$640,19,0)</f>
        <v>no</v>
      </c>
      <c r="E1864" s="9" t="str">
        <f>VLOOKUP($A1864,referencia!$A$2:$Z$640,9,0)</f>
        <v>Alberto Rodríguez Sáa</v>
      </c>
      <c r="F1864" s="9" t="str">
        <f>VLOOKUP($A1864,referencia!$A$2:$Z$640,12,0)</f>
        <v>Compromiso Federal</v>
      </c>
      <c r="G1864" s="9" t="str">
        <f>VLOOKUP($A1864,referencia!$A$2:$Z$640,11,0)</f>
        <v>Héctor Mazzina</v>
      </c>
      <c r="H1864" s="9" t="str">
        <f>VLOOKUP($A1864,referencia!$A$2:$Z$640,21,0)</f>
        <v>M</v>
      </c>
      <c r="I1864" s="9">
        <f>VLOOKUP($A1864,referencia!$A$2:$Z$640,22,0)</f>
        <v>0</v>
      </c>
      <c r="J1864" s="9" t="str">
        <f>VLOOKUP($A1864,referencia!$A$2:$Z$640,23,0)</f>
        <v>Ministerio de Turismo</v>
      </c>
      <c r="K1864" s="9">
        <f>VLOOKUP($A1864,referencia!$A$2:$Z$640,24,0)</f>
        <v>1</v>
      </c>
    </row>
    <row r="1865" spans="1:11" ht="15.75" customHeight="1">
      <c r="A1865" t="s">
        <v>1398</v>
      </c>
      <c r="B1865" s="9">
        <f>VLOOKUP($A1865,referencia!$A$2:$Z$640,7,0)</f>
        <v>19</v>
      </c>
      <c r="C1865" s="9" t="str">
        <f>VLOOKUP($A1865,referencia!$A$2:$Z$640,8,0)</f>
        <v>San Luis</v>
      </c>
      <c r="D1865" s="9" t="str">
        <f>VLOOKUP($A1865,referencia!$A$2:$Z$640,19,0)</f>
        <v>no</v>
      </c>
      <c r="E1865" s="9" t="str">
        <f>VLOOKUP($A1865,referencia!$A$2:$Z$640,9,0)</f>
        <v>Alberto Rodríguez Sáa</v>
      </c>
      <c r="F1865" s="9" t="str">
        <f>VLOOKUP($A1865,referencia!$A$2:$Z$640,12,0)</f>
        <v>Compromiso Federal</v>
      </c>
      <c r="G1865" s="9" t="str">
        <f>VLOOKUP($A1865,referencia!$A$2:$Z$640,11,0)</f>
        <v>Aldo González Funes</v>
      </c>
      <c r="H1865" s="9" t="str">
        <f>VLOOKUP($A1865,referencia!$A$2:$Z$640,21,0)</f>
        <v>M</v>
      </c>
      <c r="I1865" s="9">
        <f>VLOOKUP($A1865,referencia!$A$2:$Z$640,22,0)</f>
        <v>0</v>
      </c>
      <c r="J1865" s="9" t="str">
        <f>VLOOKUP($A1865,referencia!$A$2:$Z$640,23,0)</f>
        <v>Ministerio de Turismo</v>
      </c>
      <c r="K1865" s="9">
        <f>VLOOKUP($A1865,referencia!$A$2:$Z$640,24,0)</f>
        <v>0</v>
      </c>
    </row>
    <row r="1866" spans="1:11" ht="15.75" customHeight="1">
      <c r="A1866" t="s">
        <v>1399</v>
      </c>
      <c r="B1866" s="9">
        <f>VLOOKUP($A1866,referencia!$A$2:$Z$640,7,0)</f>
        <v>19</v>
      </c>
      <c r="C1866" s="9" t="str">
        <f>VLOOKUP($A1866,referencia!$A$2:$Z$640,8,0)</f>
        <v>San Luis</v>
      </c>
      <c r="D1866" s="9" t="str">
        <f>VLOOKUP($A1866,referencia!$A$2:$Z$640,19,0)</f>
        <v>no</v>
      </c>
      <c r="E1866" s="9" t="str">
        <f>VLOOKUP($A1866,referencia!$A$2:$Z$640,9,0)</f>
        <v>Alberto Rodríguez Sáa</v>
      </c>
      <c r="F1866" s="9" t="str">
        <f>VLOOKUP($A1866,referencia!$A$2:$Z$640,12,0)</f>
        <v>Compromiso Federal</v>
      </c>
      <c r="G1866" s="9" t="str">
        <f>VLOOKUP($A1866,referencia!$A$2:$Z$640,11,0)</f>
        <v>Sergio Tamayo</v>
      </c>
      <c r="H1866" s="9" t="str">
        <f>VLOOKUP($A1866,referencia!$A$2:$Z$640,21,0)</f>
        <v>M</v>
      </c>
      <c r="I1866" s="9">
        <f>VLOOKUP($A1866,referencia!$A$2:$Z$640,22,0)</f>
        <v>0</v>
      </c>
      <c r="J1866" s="9" t="str">
        <f>VLOOKUP($A1866,referencia!$A$2:$Z$640,23,0)</f>
        <v>Ministerio de Turismo</v>
      </c>
      <c r="K1866" s="9">
        <f>VLOOKUP($A1866,referencia!$A$2:$Z$640,24,0)</f>
        <v>0</v>
      </c>
    </row>
    <row r="1867" spans="1:11" ht="15.75" customHeight="1">
      <c r="A1867" t="s">
        <v>2318</v>
      </c>
      <c r="B1867" s="9">
        <f>VLOOKUP($A1867,referencia!$A$2:$Z$640,7,0)</f>
        <v>19</v>
      </c>
      <c r="C1867" s="9" t="str">
        <f>VLOOKUP($A1867,referencia!$A$2:$Z$640,8,0)</f>
        <v>San Luis</v>
      </c>
      <c r="D1867" s="9" t="str">
        <f>VLOOKUP($A1867,referencia!$A$2:$Z$640,19,0)</f>
        <v>no</v>
      </c>
      <c r="E1867" s="9" t="str">
        <f>VLOOKUP($A1867,referencia!$A$2:$Z$640,9,0)</f>
        <v>Alberto Rodríguez Sáa</v>
      </c>
      <c r="F1867" s="9" t="str">
        <f>VLOOKUP($A1867,referencia!$A$2:$Z$640,12,0)</f>
        <v>Compromiso Federal</v>
      </c>
      <c r="G1867" s="9" t="str">
        <f>VLOOKUP($A1867,referencia!$A$2:$Z$640,11,0)</f>
        <v>Cristian Moleker</v>
      </c>
      <c r="H1867" s="9" t="str">
        <f>VLOOKUP($A1867,referencia!$A$2:$Z$640,21,0)</f>
        <v>M</v>
      </c>
      <c r="I1867" s="9">
        <f>VLOOKUP($A1867,referencia!$A$2:$Z$640,22,0)</f>
        <v>0</v>
      </c>
      <c r="J1867" s="9" t="str">
        <f>VLOOKUP($A1867,referencia!$A$2:$Z$640,23,0)</f>
        <v>Ministerio de Medio Ambiente, Campo y Producción</v>
      </c>
      <c r="K1867" s="9">
        <f>VLOOKUP($A1867,referencia!$A$2:$Z$640,24,0)</f>
        <v>1</v>
      </c>
    </row>
    <row r="1868" spans="1:11" ht="15.75" customHeight="1">
      <c r="A1868" t="s">
        <v>1401</v>
      </c>
      <c r="B1868" s="9">
        <f>VLOOKUP($A1868,referencia!$A$2:$Z$640,7,0)</f>
        <v>19</v>
      </c>
      <c r="C1868" s="9" t="str">
        <f>VLOOKUP($A1868,referencia!$A$2:$Z$640,8,0)</f>
        <v>San Luis</v>
      </c>
      <c r="D1868" s="9" t="str">
        <f>VLOOKUP($A1868,referencia!$A$2:$Z$640,19,0)</f>
        <v>no</v>
      </c>
      <c r="E1868" s="9" t="str">
        <f>VLOOKUP($A1868,referencia!$A$2:$Z$640,9,0)</f>
        <v>Alberto Rodríguez Sáa</v>
      </c>
      <c r="F1868" s="9" t="str">
        <f>VLOOKUP($A1868,referencia!$A$2:$Z$640,12,0)</f>
        <v>Compromiso Federal</v>
      </c>
      <c r="G1868" s="9" t="str">
        <f>VLOOKUP($A1868,referencia!$A$2:$Z$640,11,0)</f>
        <v>Sergio Freixes</v>
      </c>
      <c r="H1868" s="9" t="str">
        <f>VLOOKUP($A1868,referencia!$A$2:$Z$640,21,0)</f>
        <v>M</v>
      </c>
      <c r="I1868" s="9">
        <f>VLOOKUP($A1868,referencia!$A$2:$Z$640,22,0)</f>
        <v>0</v>
      </c>
      <c r="J1868" s="9" t="str">
        <f>VLOOKUP($A1868,referencia!$A$2:$Z$640,23,0)</f>
        <v>Ministerio de Medio Ambiente, Campo y Producción</v>
      </c>
      <c r="K1868" s="9">
        <f>VLOOKUP($A1868,referencia!$A$2:$Z$640,24,0)</f>
        <v>0</v>
      </c>
    </row>
    <row r="1869" spans="1:11" ht="15.75" customHeight="1">
      <c r="A1869" t="s">
        <v>2019</v>
      </c>
      <c r="B1869" s="9">
        <f>VLOOKUP($A1869,referencia!$A$2:$Z$640,7,0)</f>
        <v>19</v>
      </c>
      <c r="C1869" s="9" t="str">
        <f>VLOOKUP($A1869,referencia!$A$2:$Z$640,8,0)</f>
        <v>San Luis</v>
      </c>
      <c r="D1869" s="9" t="str">
        <f>VLOOKUP($A1869,referencia!$A$2:$Z$640,19,0)</f>
        <v>no</v>
      </c>
      <c r="E1869" s="9" t="str">
        <f>VLOOKUP($A1869,referencia!$A$2:$Z$640,9,0)</f>
        <v>Alberto Rodríguez Sáa</v>
      </c>
      <c r="F1869" s="9" t="str">
        <f>VLOOKUP($A1869,referencia!$A$2:$Z$640,12,0)</f>
        <v>Compromiso Federal</v>
      </c>
      <c r="G1869" s="9" t="str">
        <f>VLOOKUP($A1869,referencia!$A$2:$Z$640,11,0)</f>
        <v>Roberto Schwartz</v>
      </c>
      <c r="H1869" s="9" t="str">
        <f>VLOOKUP($A1869,referencia!$A$2:$Z$640,21,0)</f>
        <v>M</v>
      </c>
      <c r="I1869" s="9">
        <f>VLOOKUP($A1869,referencia!$A$2:$Z$640,22,0)</f>
        <v>0</v>
      </c>
      <c r="J1869" s="9" t="str">
        <f>VLOOKUP($A1869,referencia!$A$2:$Z$640,23,0)</f>
        <v>Ministerio de Salud</v>
      </c>
      <c r="K1869" s="9">
        <f>VLOOKUP($A1869,referencia!$A$2:$Z$640,24,0)</f>
        <v>1</v>
      </c>
    </row>
    <row r="1870" spans="1:11" ht="15.75" customHeight="1">
      <c r="A1870" t="s">
        <v>1403</v>
      </c>
      <c r="B1870" s="9">
        <f>VLOOKUP($A1870,referencia!$A$2:$Z$640,7,0)</f>
        <v>19</v>
      </c>
      <c r="C1870" s="9" t="str">
        <f>VLOOKUP($A1870,referencia!$A$2:$Z$640,8,0)</f>
        <v>San Luis</v>
      </c>
      <c r="D1870" s="9" t="str">
        <f>VLOOKUP($A1870,referencia!$A$2:$Z$640,19,0)</f>
        <v>no</v>
      </c>
      <c r="E1870" s="9" t="str">
        <f>VLOOKUP($A1870,referencia!$A$2:$Z$640,9,0)</f>
        <v>Alberto Rodríguez Sáa</v>
      </c>
      <c r="F1870" s="9" t="str">
        <f>VLOOKUP($A1870,referencia!$A$2:$Z$640,12,0)</f>
        <v>Compromiso Federal</v>
      </c>
      <c r="G1870" s="9" t="str">
        <f>VLOOKUP($A1870,referencia!$A$2:$Z$640,11,0)</f>
        <v>Marcelo Riera</v>
      </c>
      <c r="H1870" s="9" t="str">
        <f>VLOOKUP($A1870,referencia!$A$2:$Z$640,21,0)</f>
        <v>M</v>
      </c>
      <c r="I1870" s="9">
        <f>VLOOKUP($A1870,referencia!$A$2:$Z$640,22,0)</f>
        <v>0</v>
      </c>
      <c r="J1870" s="9" t="str">
        <f>VLOOKUP($A1870,referencia!$A$2:$Z$640,23,0)</f>
        <v>Ministerio de Salud</v>
      </c>
      <c r="K1870" s="9">
        <f>VLOOKUP($A1870,referencia!$A$2:$Z$640,24,0)</f>
        <v>1</v>
      </c>
    </row>
    <row r="1871" spans="1:11" ht="15.75" customHeight="1">
      <c r="A1871" t="s">
        <v>1404</v>
      </c>
      <c r="B1871" s="9">
        <f>VLOOKUP($A1871,referencia!$A$2:$Z$640,7,0)</f>
        <v>19</v>
      </c>
      <c r="C1871" s="9" t="str">
        <f>VLOOKUP($A1871,referencia!$A$2:$Z$640,8,0)</f>
        <v>San Luis</v>
      </c>
      <c r="D1871" s="9" t="str">
        <f>VLOOKUP($A1871,referencia!$A$2:$Z$640,19,0)</f>
        <v>no</v>
      </c>
      <c r="E1871" s="9" t="str">
        <f>VLOOKUP($A1871,referencia!$A$2:$Z$640,9,0)</f>
        <v>Alberto Rodríguez Sáa</v>
      </c>
      <c r="F1871" s="9" t="str">
        <f>VLOOKUP($A1871,referencia!$A$2:$Z$640,12,0)</f>
        <v>Compromiso Federal</v>
      </c>
      <c r="G1871" s="9" t="str">
        <f>VLOOKUP($A1871,referencia!$A$2:$Z$640,11,0)</f>
        <v>María José Zanglá</v>
      </c>
      <c r="H1871" s="9" t="str">
        <f>VLOOKUP($A1871,referencia!$A$2:$Z$640,21,0)</f>
        <v>F</v>
      </c>
      <c r="I1871" s="9">
        <f>VLOOKUP($A1871,referencia!$A$2:$Z$640,22,0)</f>
        <v>1</v>
      </c>
      <c r="J1871" s="9" t="str">
        <f>VLOOKUP($A1871,referencia!$A$2:$Z$640,23,0)</f>
        <v>Ministerio de Salud</v>
      </c>
      <c r="K1871" s="9">
        <f>VLOOKUP($A1871,referencia!$A$2:$Z$640,24,0)</f>
        <v>1</v>
      </c>
    </row>
    <row r="1872" spans="1:11" ht="15.75" customHeight="1">
      <c r="A1872" t="s">
        <v>1405</v>
      </c>
      <c r="B1872" s="9">
        <f>VLOOKUP($A1872,referencia!$A$2:$Z$640,7,0)</f>
        <v>19</v>
      </c>
      <c r="C1872" s="9" t="str">
        <f>VLOOKUP($A1872,referencia!$A$2:$Z$640,8,0)</f>
        <v>San Luis</v>
      </c>
      <c r="D1872" s="9" t="str">
        <f>VLOOKUP($A1872,referencia!$A$2:$Z$640,19,0)</f>
        <v>no</v>
      </c>
      <c r="E1872" s="9" t="str">
        <f>VLOOKUP($A1872,referencia!$A$2:$Z$640,9,0)</f>
        <v>Alberto Rodríguez Sáa</v>
      </c>
      <c r="F1872" s="9" t="str">
        <f>VLOOKUP($A1872,referencia!$A$2:$Z$640,12,0)</f>
        <v>Compromiso Federal</v>
      </c>
      <c r="G1872" s="9" t="str">
        <f>VLOOKUP($A1872,referencia!$A$2:$Z$640,11,0)</f>
        <v>Graciela Corvalán</v>
      </c>
      <c r="H1872" s="9" t="str">
        <f>VLOOKUP($A1872,referencia!$A$2:$Z$640,21,0)</f>
        <v>F</v>
      </c>
      <c r="I1872" s="9">
        <f>VLOOKUP($A1872,referencia!$A$2:$Z$640,22,0)</f>
        <v>1</v>
      </c>
      <c r="J1872" s="9" t="str">
        <f>VLOOKUP($A1872,referencia!$A$2:$Z$640,23,0)</f>
        <v>Ministerio de Salud</v>
      </c>
      <c r="K1872" s="9">
        <f>VLOOKUP($A1872,referencia!$A$2:$Z$640,24,0)</f>
        <v>1</v>
      </c>
    </row>
    <row r="1873" spans="1:11" ht="15.75" customHeight="1">
      <c r="A1873" t="s">
        <v>1406</v>
      </c>
      <c r="B1873" s="9">
        <f>VLOOKUP($A1873,referencia!$A$2:$Z$640,7,0)</f>
        <v>19</v>
      </c>
      <c r="C1873" s="9" t="str">
        <f>VLOOKUP($A1873,referencia!$A$2:$Z$640,8,0)</f>
        <v>San Luis</v>
      </c>
      <c r="D1873" s="9" t="str">
        <f>VLOOKUP($A1873,referencia!$A$2:$Z$640,19,0)</f>
        <v>no</v>
      </c>
      <c r="E1873" s="9" t="str">
        <f>VLOOKUP($A1873,referencia!$A$2:$Z$640,9,0)</f>
        <v>Alberto Rodríguez Sáa</v>
      </c>
      <c r="F1873" s="9" t="str">
        <f>VLOOKUP($A1873,referencia!$A$2:$Z$640,12,0)</f>
        <v>Compromiso Federal</v>
      </c>
      <c r="G1873" s="9" t="str">
        <f>VLOOKUP($A1873,referencia!$A$2:$Z$640,11,0)</f>
        <v>Silvia Sosa Araujo</v>
      </c>
      <c r="H1873" s="9" t="str">
        <f>VLOOKUP($A1873,referencia!$A$2:$Z$640,21,0)</f>
        <v>F</v>
      </c>
      <c r="I1873" s="9">
        <f>VLOOKUP($A1873,referencia!$A$2:$Z$640,22,0)</f>
        <v>1</v>
      </c>
      <c r="J1873" s="9" t="str">
        <f>VLOOKUP($A1873,referencia!$A$2:$Z$640,23,0)</f>
        <v>Ministerio de Salud</v>
      </c>
      <c r="K1873" s="9">
        <f>VLOOKUP($A1873,referencia!$A$2:$Z$640,24,0)</f>
        <v>0</v>
      </c>
    </row>
    <row r="1874" spans="1:11" ht="15.75" customHeight="1">
      <c r="A1874" t="s">
        <v>1427</v>
      </c>
      <c r="B1874" s="9">
        <f>VLOOKUP($A1874,referencia!$A$2:$Z$640,7,0)</f>
        <v>19</v>
      </c>
      <c r="C1874" s="9" t="str">
        <f>VLOOKUP($A1874,referencia!$A$2:$Z$640,8,0)</f>
        <v>San Luis</v>
      </c>
      <c r="D1874" s="9" t="str">
        <f>VLOOKUP($A1874,referencia!$A$2:$Z$640,19,0)</f>
        <v>no</v>
      </c>
      <c r="E1874" s="9" t="str">
        <f>VLOOKUP($A1874,referencia!$A$2:$Z$640,9,0)</f>
        <v>Alberto Rodríguez Sáa</v>
      </c>
      <c r="F1874" s="9" t="str">
        <f>VLOOKUP($A1874,referencia!$A$2:$Z$640,12,0)</f>
        <v>Compromiso Federal</v>
      </c>
      <c r="G1874" s="9" t="str">
        <f>VLOOKUP($A1874,referencia!$A$2:$Z$640,11,0)</f>
        <v>Alicia Bañuelos</v>
      </c>
      <c r="H1874" s="9" t="str">
        <f>VLOOKUP($A1874,referencia!$A$2:$Z$640,21,0)</f>
        <v>F</v>
      </c>
      <c r="I1874" s="9">
        <f>VLOOKUP($A1874,referencia!$A$2:$Z$640,22,0)</f>
        <v>1</v>
      </c>
      <c r="J1874" s="9" t="str">
        <f>VLOOKUP($A1874,referencia!$A$2:$Z$640,23,0)</f>
        <v>Ministerio de Ciencia y Tecnología</v>
      </c>
      <c r="K1874" s="9">
        <f>VLOOKUP($A1874,referencia!$A$2:$Z$640,24,0)</f>
        <v>0</v>
      </c>
    </row>
    <row r="1875" spans="1:11" ht="15.75" customHeight="1">
      <c r="A1875" t="s">
        <v>2323</v>
      </c>
      <c r="B1875" s="9">
        <f>VLOOKUP($A1875,referencia!$A$2:$Z$640,7,0)</f>
        <v>19</v>
      </c>
      <c r="C1875" s="9" t="str">
        <f>VLOOKUP($A1875,referencia!$A$2:$Z$640,8,0)</f>
        <v>San Luis</v>
      </c>
      <c r="D1875" s="9" t="str">
        <f>VLOOKUP($A1875,referencia!$A$2:$Z$640,19,0)</f>
        <v>no</v>
      </c>
      <c r="E1875" s="9" t="str">
        <f>VLOOKUP($A1875,referencia!$A$2:$Z$640,9,0)</f>
        <v>Alberto Rodríguez Sáa</v>
      </c>
      <c r="F1875" s="9" t="str">
        <f>VLOOKUP($A1875,referencia!$A$2:$Z$640,12,0)</f>
        <v>Compromiso Federal</v>
      </c>
      <c r="G1875" s="9" t="str">
        <f>VLOOKUP($A1875,referencia!$A$2:$Z$640,11,0)</f>
        <v>Álida García Peanú Zarate</v>
      </c>
      <c r="H1875" s="9" t="str">
        <f>VLOOKUP($A1875,referencia!$A$2:$Z$640,21,0)</f>
        <v>F</v>
      </c>
      <c r="I1875" s="9">
        <f>VLOOKUP($A1875,referencia!$A$2:$Z$640,22,0)</f>
        <v>1</v>
      </c>
      <c r="J1875" s="9" t="str">
        <f>VLOOKUP($A1875,referencia!$A$2:$Z$640,23,0)</f>
        <v>Ministerio de Desarrollo Social</v>
      </c>
      <c r="K1875" s="9">
        <f>VLOOKUP($A1875,referencia!$A$2:$Z$640,24,0)</f>
        <v>1</v>
      </c>
    </row>
    <row r="1876" spans="1:11" ht="15.75" customHeight="1">
      <c r="A1876" t="s">
        <v>1409</v>
      </c>
      <c r="B1876" s="9">
        <f>VLOOKUP($A1876,referencia!$A$2:$Z$640,7,0)</f>
        <v>19</v>
      </c>
      <c r="C1876" s="9" t="str">
        <f>VLOOKUP($A1876,referencia!$A$2:$Z$640,8,0)</f>
        <v>San Luis</v>
      </c>
      <c r="D1876" s="9" t="str">
        <f>VLOOKUP($A1876,referencia!$A$2:$Z$640,19,0)</f>
        <v>no</v>
      </c>
      <c r="E1876" s="9" t="str">
        <f>VLOOKUP($A1876,referencia!$A$2:$Z$640,9,0)</f>
        <v>Alberto Rodríguez Sáa</v>
      </c>
      <c r="F1876" s="9" t="str">
        <f>VLOOKUP($A1876,referencia!$A$2:$Z$640,12,0)</f>
        <v>Compromiso Federal</v>
      </c>
      <c r="G1876" s="9" t="str">
        <f>VLOOKUP($A1876,referencia!$A$2:$Z$640,11,0)</f>
        <v>María Angélica Torrontegui</v>
      </c>
      <c r="H1876" s="9" t="str">
        <f>VLOOKUP($A1876,referencia!$A$2:$Z$640,21,0)</f>
        <v>F</v>
      </c>
      <c r="I1876" s="9">
        <f>VLOOKUP($A1876,referencia!$A$2:$Z$640,22,0)</f>
        <v>1</v>
      </c>
      <c r="J1876" s="9" t="str">
        <f>VLOOKUP($A1876,referencia!$A$2:$Z$640,23,0)</f>
        <v>Ministerio de Desarrollo Social</v>
      </c>
      <c r="K1876" s="9">
        <f>VLOOKUP($A1876,referencia!$A$2:$Z$640,24,0)</f>
        <v>0</v>
      </c>
    </row>
    <row r="1877" spans="1:11" ht="15.75" customHeight="1">
      <c r="A1877" t="s">
        <v>2325</v>
      </c>
      <c r="B1877" s="9">
        <f>VLOOKUP($A1877,referencia!$A$2:$Z$640,7,0)</f>
        <v>19</v>
      </c>
      <c r="C1877" s="9" t="str">
        <f>VLOOKUP($A1877,referencia!$A$2:$Z$640,8,0)</f>
        <v>San Luis</v>
      </c>
      <c r="D1877" s="9" t="str">
        <f>VLOOKUP($A1877,referencia!$A$2:$Z$640,19,0)</f>
        <v>no</v>
      </c>
      <c r="E1877" s="9" t="str">
        <f>VLOOKUP($A1877,referencia!$A$2:$Z$640,9,0)</f>
        <v>Alberto Rodríguez Sáa</v>
      </c>
      <c r="F1877" s="9" t="str">
        <f>VLOOKUP($A1877,referencia!$A$2:$Z$640,12,0)</f>
        <v>Compromiso Federal</v>
      </c>
      <c r="G1877" s="9" t="str">
        <f>VLOOKUP($A1877,referencia!$A$2:$Z$640,11,0)</f>
        <v>Marcelo Amitrano</v>
      </c>
      <c r="H1877" s="9" t="str">
        <f>VLOOKUP($A1877,referencia!$A$2:$Z$640,21,0)</f>
        <v>M</v>
      </c>
      <c r="I1877" s="9">
        <f>VLOOKUP($A1877,referencia!$A$2:$Z$640,22,0)</f>
        <v>0</v>
      </c>
      <c r="J1877" s="9" t="str">
        <f>VLOOKUP($A1877,referencia!$A$2:$Z$640,23,0)</f>
        <v>Ministerio de Educación</v>
      </c>
      <c r="K1877" s="9">
        <f>VLOOKUP($A1877,referencia!$A$2:$Z$640,24,0)</f>
        <v>1</v>
      </c>
    </row>
    <row r="1878" spans="1:11" ht="15.75" customHeight="1">
      <c r="A1878" t="s">
        <v>1411</v>
      </c>
      <c r="B1878" s="9">
        <f>VLOOKUP($A1878,referencia!$A$2:$Z$640,7,0)</f>
        <v>19</v>
      </c>
      <c r="C1878" s="9" t="str">
        <f>VLOOKUP($A1878,referencia!$A$2:$Z$640,8,0)</f>
        <v>San Luis</v>
      </c>
      <c r="D1878" s="9" t="str">
        <f>VLOOKUP($A1878,referencia!$A$2:$Z$640,19,0)</f>
        <v>no</v>
      </c>
      <c r="E1878" s="9" t="str">
        <f>VLOOKUP($A1878,referencia!$A$2:$Z$640,9,0)</f>
        <v>Alberto Rodríguez Sáa</v>
      </c>
      <c r="F1878" s="9" t="str">
        <f>VLOOKUP($A1878,referencia!$A$2:$Z$640,12,0)</f>
        <v>Compromiso Federal</v>
      </c>
      <c r="G1878" s="9" t="str">
        <f>VLOOKUP($A1878,referencia!$A$2:$Z$640,11,0)</f>
        <v>Natalia Spinuzza</v>
      </c>
      <c r="H1878" s="9" t="str">
        <f>VLOOKUP($A1878,referencia!$A$2:$Z$640,21,0)</f>
        <v>F</v>
      </c>
      <c r="I1878" s="9">
        <f>VLOOKUP($A1878,referencia!$A$2:$Z$640,22,0)</f>
        <v>1</v>
      </c>
      <c r="J1878" s="9" t="str">
        <f>VLOOKUP($A1878,referencia!$A$2:$Z$640,23,0)</f>
        <v>Ministerio de Educación</v>
      </c>
      <c r="K1878" s="9">
        <f>VLOOKUP($A1878,referencia!$A$2:$Z$640,24,0)</f>
        <v>1</v>
      </c>
    </row>
    <row r="1879" spans="1:11" ht="15.75" customHeight="1">
      <c r="A1879" t="s">
        <v>1412</v>
      </c>
      <c r="B1879" s="9">
        <f>VLOOKUP($A1879,referencia!$A$2:$Z$640,7,0)</f>
        <v>19</v>
      </c>
      <c r="C1879" s="9" t="str">
        <f>VLOOKUP($A1879,referencia!$A$2:$Z$640,8,0)</f>
        <v>San Luis</v>
      </c>
      <c r="D1879" s="9" t="str">
        <f>VLOOKUP($A1879,referencia!$A$2:$Z$640,19,0)</f>
        <v>no</v>
      </c>
      <c r="E1879" s="9" t="str">
        <f>VLOOKUP($A1879,referencia!$A$2:$Z$640,9,0)</f>
        <v>Alberto Rodríguez Sáa</v>
      </c>
      <c r="F1879" s="9" t="str">
        <f>VLOOKUP($A1879,referencia!$A$2:$Z$640,12,0)</f>
        <v>Compromiso Federal</v>
      </c>
      <c r="G1879" s="9" t="str">
        <f>VLOOKUP($A1879,referencia!$A$2:$Z$640,11,0)</f>
        <v>María Paulina Calderón</v>
      </c>
      <c r="H1879" s="9" t="str">
        <f>VLOOKUP($A1879,referencia!$A$2:$Z$640,21,0)</f>
        <v>F</v>
      </c>
      <c r="I1879" s="9">
        <f>VLOOKUP($A1879,referencia!$A$2:$Z$640,22,0)</f>
        <v>1</v>
      </c>
      <c r="J1879" s="9" t="str">
        <f>VLOOKUP($A1879,referencia!$A$2:$Z$640,23,0)</f>
        <v>Ministerio de Educación</v>
      </c>
      <c r="K1879" s="9">
        <f>VLOOKUP($A1879,referencia!$A$2:$Z$640,24,0)</f>
        <v>0</v>
      </c>
    </row>
    <row r="1880" spans="1:11" ht="15.75" customHeight="1">
      <c r="A1880" t="s">
        <v>2027</v>
      </c>
      <c r="B1880" s="9">
        <f>VLOOKUP($A1880,referencia!$A$2:$Z$640,7,0)</f>
        <v>19</v>
      </c>
      <c r="C1880" s="9" t="str">
        <f>VLOOKUP($A1880,referencia!$A$2:$Z$640,8,0)</f>
        <v>San Luis</v>
      </c>
      <c r="D1880" s="9" t="str">
        <f>VLOOKUP($A1880,referencia!$A$2:$Z$640,19,0)</f>
        <v>no</v>
      </c>
      <c r="E1880" s="9" t="str">
        <f>VLOOKUP($A1880,referencia!$A$2:$Z$640,9,0)</f>
        <v>Alberto Rodríguez Sáa</v>
      </c>
      <c r="F1880" s="9" t="str">
        <f>VLOOKUP($A1880,referencia!$A$2:$Z$640,12,0)</f>
        <v>Compromiso Federal</v>
      </c>
      <c r="G1880" s="9" t="str">
        <f>VLOOKUP($A1880,referencia!$A$2:$Z$640,11,0)</f>
        <v>Beatriz Alagia</v>
      </c>
      <c r="H1880" s="9" t="str">
        <f>VLOOKUP($A1880,referencia!$A$2:$Z$640,21,0)</f>
        <v>F</v>
      </c>
      <c r="I1880" s="9">
        <f>VLOOKUP($A1880,referencia!$A$2:$Z$640,22,0)</f>
        <v>1</v>
      </c>
      <c r="J1880" s="9" t="str">
        <f>VLOOKUP($A1880,referencia!$A$2:$Z$640,23,0)</f>
        <v>Ministerio de Seguridad</v>
      </c>
      <c r="K1880" s="9">
        <f>VLOOKUP($A1880,referencia!$A$2:$Z$640,24,0)</f>
        <v>1</v>
      </c>
    </row>
    <row r="1881" spans="1:11" ht="15.75" customHeight="1">
      <c r="A1881" t="s">
        <v>1414</v>
      </c>
      <c r="B1881" s="9">
        <f>VLOOKUP($A1881,referencia!$A$2:$Z$640,7,0)</f>
        <v>19</v>
      </c>
      <c r="C1881" s="9" t="str">
        <f>VLOOKUP($A1881,referencia!$A$2:$Z$640,8,0)</f>
        <v>San Luis</v>
      </c>
      <c r="D1881" s="9" t="str">
        <f>VLOOKUP($A1881,referencia!$A$2:$Z$640,19,0)</f>
        <v>no</v>
      </c>
      <c r="E1881" s="9" t="str">
        <f>VLOOKUP($A1881,referencia!$A$2:$Z$640,9,0)</f>
        <v>Alberto Rodríguez Sáa</v>
      </c>
      <c r="F1881" s="9" t="str">
        <f>VLOOKUP($A1881,referencia!$A$2:$Z$640,12,0)</f>
        <v>Compromiso Federal</v>
      </c>
      <c r="G1881" s="9" t="str">
        <f>VLOOKUP($A1881,referencia!$A$2:$Z$640,11,0)</f>
        <v>Ernesto Nader Ali</v>
      </c>
      <c r="H1881" s="9" t="str">
        <f>VLOOKUP($A1881,referencia!$A$2:$Z$640,21,0)</f>
        <v>M</v>
      </c>
      <c r="I1881" s="9">
        <f>VLOOKUP($A1881,referencia!$A$2:$Z$640,22,0)</f>
        <v>0</v>
      </c>
      <c r="J1881" s="9" t="str">
        <f>VLOOKUP($A1881,referencia!$A$2:$Z$640,23,0)</f>
        <v>Ministerio de Seguridad</v>
      </c>
      <c r="K1881" s="9">
        <f>VLOOKUP($A1881,referencia!$A$2:$Z$640,24,0)</f>
        <v>1</v>
      </c>
    </row>
    <row r="1882" spans="1:11" ht="15.75" customHeight="1">
      <c r="A1882" t="s">
        <v>1415</v>
      </c>
      <c r="B1882" s="9">
        <f>VLOOKUP($A1882,referencia!$A$2:$Z$640,7,0)</f>
        <v>19</v>
      </c>
      <c r="C1882" s="9" t="str">
        <f>VLOOKUP($A1882,referencia!$A$2:$Z$640,8,0)</f>
        <v>San Luis</v>
      </c>
      <c r="D1882" s="9" t="str">
        <f>VLOOKUP($A1882,referencia!$A$2:$Z$640,19,0)</f>
        <v>no</v>
      </c>
      <c r="E1882" s="9" t="str">
        <f>VLOOKUP($A1882,referencia!$A$2:$Z$640,9,0)</f>
        <v>Alberto Rodríguez Sáa</v>
      </c>
      <c r="F1882" s="9" t="str">
        <f>VLOOKUP($A1882,referencia!$A$2:$Z$640,12,0)</f>
        <v>Compromiso Federal</v>
      </c>
      <c r="G1882" s="9" t="str">
        <f>VLOOKUP($A1882,referencia!$A$2:$Z$640,11,0)</f>
        <v>Diego González</v>
      </c>
      <c r="H1882" s="9" t="str">
        <f>VLOOKUP($A1882,referencia!$A$2:$Z$640,21,0)</f>
        <v>M</v>
      </c>
      <c r="I1882" s="9">
        <f>VLOOKUP($A1882,referencia!$A$2:$Z$640,22,0)</f>
        <v>0</v>
      </c>
      <c r="J1882" s="9" t="str">
        <f>VLOOKUP($A1882,referencia!$A$2:$Z$640,23,0)</f>
        <v>Ministerio de Seguridad</v>
      </c>
      <c r="K1882" s="9">
        <f>VLOOKUP($A1882,referencia!$A$2:$Z$640,24,0)</f>
        <v>1</v>
      </c>
    </row>
    <row r="1883" spans="1:11" ht="15.75" customHeight="1">
      <c r="A1883" t="s">
        <v>1414</v>
      </c>
      <c r="B1883" s="9">
        <f>VLOOKUP($A1883,referencia!$A$2:$Z$640,7,0)</f>
        <v>19</v>
      </c>
      <c r="C1883" s="9" t="str">
        <f>VLOOKUP($A1883,referencia!$A$2:$Z$640,8,0)</f>
        <v>San Luis</v>
      </c>
      <c r="D1883" s="9" t="str">
        <f>VLOOKUP($A1883,referencia!$A$2:$Z$640,19,0)</f>
        <v>no</v>
      </c>
      <c r="E1883" s="9" t="str">
        <f>VLOOKUP($A1883,referencia!$A$2:$Z$640,9,0)</f>
        <v>Alberto Rodríguez Sáa</v>
      </c>
      <c r="F1883" s="9" t="str">
        <f>VLOOKUP($A1883,referencia!$A$2:$Z$640,12,0)</f>
        <v>Compromiso Federal</v>
      </c>
      <c r="G1883" s="9" t="str">
        <f>VLOOKUP($A1883,referencia!$A$2:$Z$640,11,0)</f>
        <v>Ernesto Nader Ali</v>
      </c>
      <c r="H1883" s="9" t="str">
        <f>VLOOKUP($A1883,referencia!$A$2:$Z$640,21,0)</f>
        <v>M</v>
      </c>
      <c r="I1883" s="9">
        <f>VLOOKUP($A1883,referencia!$A$2:$Z$640,22,0)</f>
        <v>0</v>
      </c>
      <c r="J1883" s="9" t="str">
        <f>VLOOKUP($A1883,referencia!$A$2:$Z$640,23,0)</f>
        <v>Ministerio de Seguridad</v>
      </c>
      <c r="K1883" s="9">
        <f>VLOOKUP($A1883,referencia!$A$2:$Z$640,24,0)</f>
        <v>1</v>
      </c>
    </row>
    <row r="1884" spans="1:11" ht="15.75" customHeight="1">
      <c r="A1884" t="s">
        <v>2897</v>
      </c>
      <c r="B1884" s="9">
        <f>VLOOKUP($A1884,referencia!$A$2:$Z$640,7,0)</f>
        <v>19</v>
      </c>
      <c r="C1884" s="9" t="str">
        <f>VLOOKUP($A1884,referencia!$A$2:$Z$640,8,0)</f>
        <v>San Luis</v>
      </c>
      <c r="D1884" s="9" t="str">
        <f>VLOOKUP($A1884,referencia!$A$2:$Z$640,19,0)</f>
        <v>no</v>
      </c>
      <c r="E1884" s="9" t="str">
        <f>VLOOKUP($A1884,referencia!$A$2:$Z$640,9,0)</f>
        <v>Alberto Rodríguez Sáa</v>
      </c>
      <c r="F1884" s="9" t="str">
        <f>VLOOKUP($A1884,referencia!$A$2:$Z$640,12,0)</f>
        <v>Compromiso Federal</v>
      </c>
      <c r="G1884" s="9" t="str">
        <f>VLOOKUP($A1884,referencia!$A$2:$Z$640,11,0)</f>
        <v>Felipe Tomasevich</v>
      </c>
      <c r="H1884" s="9" t="str">
        <f>VLOOKUP($A1884,referencia!$A$2:$Z$640,21,0)</f>
        <v>M</v>
      </c>
      <c r="I1884" s="9">
        <f>VLOOKUP($A1884,referencia!$A$2:$Z$640,22,0)</f>
        <v>0</v>
      </c>
      <c r="J1884" s="9" t="str">
        <f>VLOOKUP($A1884,referencia!$A$2:$Z$640,23,0)</f>
        <v>Ministerio de Obras Públicas e Infraestructura</v>
      </c>
      <c r="K1884" s="9">
        <f>VLOOKUP($A1884,referencia!$A$2:$Z$640,24,0)</f>
        <v>0</v>
      </c>
    </row>
    <row r="1885" spans="1:11" ht="15.75" customHeight="1">
      <c r="A1885" t="s">
        <v>2898</v>
      </c>
      <c r="B1885" s="9">
        <f>VLOOKUP($A1885,referencia!$A$2:$Z$640,7,0)</f>
        <v>19</v>
      </c>
      <c r="C1885" s="9" t="str">
        <f>VLOOKUP($A1885,referencia!$A$2:$Z$640,8,0)</f>
        <v>San Luis</v>
      </c>
      <c r="D1885" s="9" t="str">
        <f>VLOOKUP($A1885,referencia!$A$2:$Z$640,19,0)</f>
        <v>no</v>
      </c>
      <c r="E1885" s="9" t="str">
        <f>VLOOKUP($A1885,referencia!$A$2:$Z$640,9,0)</f>
        <v>Alberto Rodríguez Sáa</v>
      </c>
      <c r="F1885" s="9" t="str">
        <f>VLOOKUP($A1885,referencia!$A$2:$Z$640,12,0)</f>
        <v>Compromiso Federal</v>
      </c>
      <c r="G1885" s="9" t="str">
        <f>VLOOKUP($A1885,referencia!$A$2:$Z$640,11,0)</f>
        <v>Eduardo Mones Ruiz</v>
      </c>
      <c r="H1885" s="9" t="str">
        <f>VLOOKUP($A1885,referencia!$A$2:$Z$640,21,0)</f>
        <v>M</v>
      </c>
      <c r="I1885" s="9">
        <f>VLOOKUP($A1885,referencia!$A$2:$Z$640,22,0)</f>
        <v>0</v>
      </c>
      <c r="J1885" s="9" t="str">
        <f>VLOOKUP($A1885,referencia!$A$2:$Z$640,23,0)</f>
        <v>Ministerio de Gobierno, Justicia, Culto y Transporte</v>
      </c>
      <c r="K1885" s="9">
        <f>VLOOKUP($A1885,referencia!$A$2:$Z$640,24,0)</f>
        <v>0</v>
      </c>
    </row>
    <row r="1886" spans="1:11" ht="15.75" customHeight="1">
      <c r="A1886" t="s">
        <v>1419</v>
      </c>
      <c r="B1886" s="9">
        <f>VLOOKUP($A1886,referencia!$A$2:$Z$640,7,0)</f>
        <v>19</v>
      </c>
      <c r="C1886" s="9" t="str">
        <f>VLOOKUP($A1886,referencia!$A$2:$Z$640,8,0)</f>
        <v>San Luis</v>
      </c>
      <c r="D1886" s="9" t="str">
        <f>VLOOKUP($A1886,referencia!$A$2:$Z$640,19,0)</f>
        <v>no</v>
      </c>
      <c r="E1886" s="9" t="str">
        <f>VLOOKUP($A1886,referencia!$A$2:$Z$640,9,0)</f>
        <v>Alberto Rodríguez Sáa</v>
      </c>
      <c r="F1886" s="9" t="str">
        <f>VLOOKUP($A1886,referencia!$A$2:$Z$640,12,0)</f>
        <v>Compromiso Federal</v>
      </c>
      <c r="G1886" s="9" t="str">
        <f>VLOOKUP($A1886,referencia!$A$2:$Z$640,11,0)</f>
        <v>Natalia Zabala Chacur</v>
      </c>
      <c r="H1886" s="9" t="str">
        <f>VLOOKUP($A1886,referencia!$A$2:$Z$640,21,0)</f>
        <v>F</v>
      </c>
      <c r="I1886" s="9">
        <f>VLOOKUP($A1886,referencia!$A$2:$Z$640,22,0)</f>
        <v>1</v>
      </c>
      <c r="J1886" s="9" t="str">
        <f>VLOOKUP($A1886,referencia!$A$2:$Z$640,23,0)</f>
        <v>Ministerio de Hacienda Pública</v>
      </c>
      <c r="K1886" s="9">
        <f>VLOOKUP($A1886,referencia!$A$2:$Z$640,24,0)</f>
        <v>0</v>
      </c>
    </row>
    <row r="1887" spans="1:11" ht="15.75" customHeight="1">
      <c r="A1887" t="s">
        <v>2899</v>
      </c>
      <c r="B1887" s="9">
        <f>VLOOKUP($A1887,referencia!$A$2:$Z$640,7,0)</f>
        <v>19</v>
      </c>
      <c r="C1887" s="9" t="str">
        <f>VLOOKUP($A1887,referencia!$A$2:$Z$640,8,0)</f>
        <v>San Luis</v>
      </c>
      <c r="D1887" s="9">
        <f>VLOOKUP($A1887,referencia!$A$2:$Z$640,19,0)</f>
        <v>2020</v>
      </c>
      <c r="E1887" s="9" t="str">
        <f>VLOOKUP($A1887,referencia!$A$2:$Z$640,9,0)</f>
        <v>Alberto Rodríguez Sáa</v>
      </c>
      <c r="F1887" s="9" t="str">
        <f>VLOOKUP($A1887,referencia!$A$2:$Z$640,12,0)</f>
        <v>Frente Unidad Justicialista</v>
      </c>
      <c r="G1887" s="9" t="str">
        <f>VLOOKUP($A1887,referencia!$A$2:$Z$640,11,0)</f>
        <v>Natalia Zabala Chacur</v>
      </c>
      <c r="H1887" s="9" t="str">
        <f>VLOOKUP($A1887,referencia!$A$2:$Z$640,21,0)</f>
        <v>F</v>
      </c>
      <c r="I1887" s="9">
        <f>VLOOKUP($A1887,referencia!$A$2:$Z$640,22,0)</f>
        <v>1</v>
      </c>
      <c r="J1887" s="9" t="str">
        <f>VLOOKUP($A1887,referencia!$A$2:$Z$640,23,0)</f>
        <v>Jefatura de Gabinete</v>
      </c>
      <c r="K1887" s="9">
        <f>VLOOKUP($A1887,referencia!$A$2:$Z$640,24,0)</f>
        <v>0</v>
      </c>
    </row>
    <row r="1888" spans="1:11" ht="15.75" customHeight="1">
      <c r="A1888" t="s">
        <v>2900</v>
      </c>
      <c r="B1888" s="9">
        <f>VLOOKUP($A1888,referencia!$A$2:$Z$640,7,0)</f>
        <v>19</v>
      </c>
      <c r="C1888" s="9" t="str">
        <f>VLOOKUP($A1888,referencia!$A$2:$Z$640,8,0)</f>
        <v>San Luis</v>
      </c>
      <c r="D1888" s="9">
        <f>VLOOKUP($A1888,referencia!$A$2:$Z$640,19,0)</f>
        <v>2020</v>
      </c>
      <c r="E1888" s="9" t="str">
        <f>VLOOKUP($A1888,referencia!$A$2:$Z$640,9,0)</f>
        <v>Alberto Rodríguez Sáa</v>
      </c>
      <c r="F1888" s="9" t="str">
        <f>VLOOKUP($A1888,referencia!$A$2:$Z$640,12,0)</f>
        <v>Frente Unidad Justicialista</v>
      </c>
      <c r="G1888" s="9" t="str">
        <f>VLOOKUP($A1888,referencia!$A$2:$Z$640,11,0)</f>
        <v>Alberto José Rodriguez Sáa</v>
      </c>
      <c r="H1888" s="9" t="str">
        <f>VLOOKUP($A1888,referencia!$A$2:$Z$640,21,0)</f>
        <v>M</v>
      </c>
      <c r="I1888" s="9">
        <f>VLOOKUP($A1888,referencia!$A$2:$Z$640,22,0)</f>
        <v>0</v>
      </c>
      <c r="J1888" s="9" t="str">
        <f>VLOOKUP($A1888,referencia!$A$2:$Z$640,23,0)</f>
        <v>Secretaría General de la Gobernación</v>
      </c>
      <c r="K1888" s="9">
        <f>VLOOKUP($A1888,referencia!$A$2:$Z$640,24,0)</f>
        <v>0</v>
      </c>
    </row>
    <row r="1889" spans="1:11" ht="15.75" customHeight="1">
      <c r="A1889" t="s">
        <v>2901</v>
      </c>
      <c r="B1889" s="9">
        <f>VLOOKUP($A1889,referencia!$A$2:$Z$640,7,0)</f>
        <v>19</v>
      </c>
      <c r="C1889" s="9" t="str">
        <f>VLOOKUP($A1889,referencia!$A$2:$Z$640,8,0)</f>
        <v>San Luis</v>
      </c>
      <c r="D1889" s="9">
        <f>VLOOKUP($A1889,referencia!$A$2:$Z$640,19,0)</f>
        <v>2020</v>
      </c>
      <c r="E1889" s="9" t="str">
        <f>VLOOKUP($A1889,referencia!$A$2:$Z$640,9,0)</f>
        <v>Alberto Rodríguez Sáa</v>
      </c>
      <c r="F1889" s="9" t="str">
        <f>VLOOKUP($A1889,referencia!$A$2:$Z$640,12,0)</f>
        <v>Frente Unidad Justicialista</v>
      </c>
      <c r="G1889" s="9" t="str">
        <f>VLOOKUP($A1889,referencia!$A$2:$Z$640,11,0)</f>
        <v>Felipe Lavandeira</v>
      </c>
      <c r="H1889" s="9" t="str">
        <f>VLOOKUP($A1889,referencia!$A$2:$Z$640,21,0)</f>
        <v>M</v>
      </c>
      <c r="I1889" s="9">
        <f>VLOOKUP($A1889,referencia!$A$2:$Z$640,22,0)</f>
        <v>0</v>
      </c>
      <c r="J1889" s="9" t="str">
        <f>VLOOKUP($A1889,referencia!$A$2:$Z$640,23,0)</f>
        <v>Ministerio de Producción</v>
      </c>
      <c r="K1889" s="9">
        <f>VLOOKUP($A1889,referencia!$A$2:$Z$640,24,0)</f>
        <v>0</v>
      </c>
    </row>
    <row r="1890" spans="1:11" ht="15.75" customHeight="1">
      <c r="A1890" t="s">
        <v>2902</v>
      </c>
      <c r="B1890" s="9">
        <f>VLOOKUP($A1890,referencia!$A$2:$Z$640,7,0)</f>
        <v>19</v>
      </c>
      <c r="C1890" s="9" t="str">
        <f>VLOOKUP($A1890,referencia!$A$2:$Z$640,8,0)</f>
        <v>San Luis</v>
      </c>
      <c r="D1890" s="9">
        <f>VLOOKUP($A1890,referencia!$A$2:$Z$640,19,0)</f>
        <v>2020</v>
      </c>
      <c r="E1890" s="9" t="str">
        <f>VLOOKUP($A1890,referencia!$A$2:$Z$640,9,0)</f>
        <v>Alberto Rodríguez Sáa</v>
      </c>
      <c r="F1890" s="9" t="str">
        <f>VLOOKUP($A1890,referencia!$A$2:$Z$640,12,0)</f>
        <v>Frente Unidad Justicialista</v>
      </c>
      <c r="G1890" s="9" t="str">
        <f>VLOOKUP($A1890,referencia!$A$2:$Z$640,11,0)</f>
        <v>Eloy Diego Roberto Horcajo</v>
      </c>
      <c r="H1890" s="9" t="str">
        <f>VLOOKUP($A1890,referencia!$A$2:$Z$640,21,0)</f>
        <v>M</v>
      </c>
      <c r="I1890" s="9">
        <f>VLOOKUP($A1890,referencia!$A$2:$Z$640,22,0)</f>
        <v>0</v>
      </c>
      <c r="J1890" s="9" t="str">
        <f>VLOOKUP($A1890,referencia!$A$2:$Z$640,23,0)</f>
        <v>Ministerio de Hacienda Publica</v>
      </c>
      <c r="K1890" s="9">
        <f>VLOOKUP($A1890,referencia!$A$2:$Z$640,24,0)</f>
        <v>0</v>
      </c>
    </row>
    <row r="1891" spans="1:11" ht="15.75" customHeight="1">
      <c r="A1891" t="s">
        <v>2903</v>
      </c>
      <c r="B1891" s="9">
        <f>VLOOKUP($A1891,referencia!$A$2:$Z$640,7,0)</f>
        <v>19</v>
      </c>
      <c r="C1891" s="9" t="str">
        <f>VLOOKUP($A1891,referencia!$A$2:$Z$640,8,0)</f>
        <v>San Luis</v>
      </c>
      <c r="D1891" s="9">
        <f>VLOOKUP($A1891,referencia!$A$2:$Z$640,19,0)</f>
        <v>2020</v>
      </c>
      <c r="E1891" s="9" t="str">
        <f>VLOOKUP($A1891,referencia!$A$2:$Z$640,9,0)</f>
        <v>Alberto Rodríguez Sáa</v>
      </c>
      <c r="F1891" s="9" t="str">
        <f>VLOOKUP($A1891,referencia!$A$2:$Z$640,12,0)</f>
        <v>Frente Unidad Justicialista</v>
      </c>
      <c r="G1891" s="9" t="str">
        <f>VLOOKUP($A1891,referencia!$A$2:$Z$640,11,0)</f>
        <v>Fabián Antonio Filomena Baigorria</v>
      </c>
      <c r="H1891" s="9" t="str">
        <f>VLOOKUP($A1891,referencia!$A$2:$Z$640,21,0)</f>
        <v>M</v>
      </c>
      <c r="I1891" s="9">
        <f>VLOOKUP($A1891,referencia!$A$2:$Z$640,22,0)</f>
        <v>0</v>
      </c>
      <c r="J1891" s="9" t="str">
        <f>VLOOKUP($A1891,referencia!$A$2:$Z$640,23,0)</f>
        <v>Ministerio de Justicia, Gobierno y Culto</v>
      </c>
      <c r="K1891" s="9">
        <f>VLOOKUP($A1891,referencia!$A$2:$Z$640,24,0)</f>
        <v>0</v>
      </c>
    </row>
    <row r="1892" spans="1:11" ht="15.75" customHeight="1">
      <c r="A1892" t="s">
        <v>2904</v>
      </c>
      <c r="B1892" s="9">
        <f>VLOOKUP($A1892,referencia!$A$2:$Z$640,7,0)</f>
        <v>19</v>
      </c>
      <c r="C1892" s="9" t="str">
        <f>VLOOKUP($A1892,referencia!$A$2:$Z$640,8,0)</f>
        <v>San Luis</v>
      </c>
      <c r="D1892" s="9">
        <f>VLOOKUP($A1892,referencia!$A$2:$Z$640,19,0)</f>
        <v>2020</v>
      </c>
      <c r="E1892" s="9" t="str">
        <f>VLOOKUP($A1892,referencia!$A$2:$Z$640,9,0)</f>
        <v>Alberto Rodríguez Sáa</v>
      </c>
      <c r="F1892" s="9" t="str">
        <f>VLOOKUP($A1892,referencia!$A$2:$Z$640,12,0)</f>
        <v>Frente Unidad Justicialista</v>
      </c>
      <c r="G1892" s="9" t="str">
        <f>VLOOKUP($A1892,referencia!$A$2:$Z$640,11,0)</f>
        <v>Felipe Nicolás Tomasevich</v>
      </c>
      <c r="H1892" s="9" t="str">
        <f>VLOOKUP($A1892,referencia!$A$2:$Z$640,21,0)</f>
        <v>M</v>
      </c>
      <c r="I1892" s="9">
        <f>VLOOKUP($A1892,referencia!$A$2:$Z$640,22,0)</f>
        <v>0</v>
      </c>
      <c r="J1892" s="9" t="str">
        <f>VLOOKUP($A1892,referencia!$A$2:$Z$640,23,0)</f>
        <v>Ministerio de Obras Publicas e Infraestructura</v>
      </c>
      <c r="K1892" s="9">
        <f>VLOOKUP($A1892,referencia!$A$2:$Z$640,24,0)</f>
        <v>1</v>
      </c>
    </row>
    <row r="1893" spans="1:11" ht="15.75" customHeight="1">
      <c r="A1893" t="s">
        <v>2905</v>
      </c>
      <c r="B1893" s="9">
        <f>VLOOKUP($A1893,referencia!$A$2:$Z$640,7,0)</f>
        <v>19</v>
      </c>
      <c r="C1893" s="9" t="str">
        <f>VLOOKUP($A1893,referencia!$A$2:$Z$640,8,0)</f>
        <v>San Luis</v>
      </c>
      <c r="D1893" s="9">
        <f>VLOOKUP($A1893,referencia!$A$2:$Z$640,19,0)</f>
        <v>2020</v>
      </c>
      <c r="E1893" s="9" t="str">
        <f>VLOOKUP($A1893,referencia!$A$2:$Z$640,9,0)</f>
        <v>Alberto Rodríguez Sáa</v>
      </c>
      <c r="F1893" s="9" t="str">
        <f>VLOOKUP($A1893,referencia!$A$2:$Z$640,12,0)</f>
        <v>Frente Unidad Justicialista</v>
      </c>
      <c r="G1893" s="9" t="str">
        <f>VLOOKUP($A1893,referencia!$A$2:$Z$640,11,0)</f>
        <v>Pablo Andrés Dermechkoff</v>
      </c>
      <c r="H1893" s="9" t="str">
        <f>VLOOKUP($A1893,referencia!$A$2:$Z$640,21,0)</f>
        <v>M</v>
      </c>
      <c r="I1893" s="9">
        <f>VLOOKUP($A1893,referencia!$A$2:$Z$640,22,0)</f>
        <v>0</v>
      </c>
      <c r="J1893" s="9" t="str">
        <f>VLOOKUP($A1893,referencia!$A$2:$Z$640,23,0)</f>
        <v>Ministerio de Educación</v>
      </c>
      <c r="K1893" s="9">
        <f>VLOOKUP($A1893,referencia!$A$2:$Z$640,24,0)</f>
        <v>0</v>
      </c>
    </row>
    <row r="1894" spans="1:11" ht="15.75" customHeight="1">
      <c r="A1894" t="s">
        <v>2906</v>
      </c>
      <c r="B1894" s="9">
        <f>VLOOKUP($A1894,referencia!$A$2:$Z$640,7,0)</f>
        <v>19</v>
      </c>
      <c r="C1894" s="9" t="str">
        <f>VLOOKUP($A1894,referencia!$A$2:$Z$640,8,0)</f>
        <v>San Luis</v>
      </c>
      <c r="D1894" s="9">
        <f>VLOOKUP($A1894,referencia!$A$2:$Z$640,19,0)</f>
        <v>2020</v>
      </c>
      <c r="E1894" s="9" t="str">
        <f>VLOOKUP($A1894,referencia!$A$2:$Z$640,9,0)</f>
        <v>Alberto Rodríguez Sáa</v>
      </c>
      <c r="F1894" s="9" t="str">
        <f>VLOOKUP($A1894,referencia!$A$2:$Z$640,12,0)</f>
        <v>Frente Unidad Justicialista</v>
      </c>
      <c r="G1894" s="9" t="str">
        <f>VLOOKUP($A1894,referencia!$A$2:$Z$640,11,0)</f>
        <v>Federico Berardo</v>
      </c>
      <c r="H1894" s="9" t="str">
        <f>VLOOKUP($A1894,referencia!$A$2:$Z$640,21,0)</f>
        <v>M</v>
      </c>
      <c r="I1894" s="9">
        <f>VLOOKUP($A1894,referencia!$A$2:$Z$640,22,0)</f>
        <v>0</v>
      </c>
      <c r="J1894" s="9" t="str">
        <f>VLOOKUP($A1894,referencia!$A$2:$Z$640,23,0)</f>
        <v>Ministerio de Desarrollo Social</v>
      </c>
      <c r="K1894" s="9">
        <f>VLOOKUP($A1894,referencia!$A$2:$Z$640,24,0)</f>
        <v>0</v>
      </c>
    </row>
    <row r="1895" spans="1:11" ht="15.75" customHeight="1">
      <c r="A1895" t="s">
        <v>2907</v>
      </c>
      <c r="B1895" s="9">
        <f>VLOOKUP($A1895,referencia!$A$2:$Z$640,7,0)</f>
        <v>19</v>
      </c>
      <c r="C1895" s="9" t="str">
        <f>VLOOKUP($A1895,referencia!$A$2:$Z$640,8,0)</f>
        <v>San Luis</v>
      </c>
      <c r="D1895" s="9">
        <f>VLOOKUP($A1895,referencia!$A$2:$Z$640,19,0)</f>
        <v>2020</v>
      </c>
      <c r="E1895" s="9" t="str">
        <f>VLOOKUP($A1895,referencia!$A$2:$Z$640,9,0)</f>
        <v>Alberto Rodríguez Sáa</v>
      </c>
      <c r="F1895" s="9" t="str">
        <f>VLOOKUP($A1895,referencia!$A$2:$Z$640,12,0)</f>
        <v>Frente Unidad Justicialista</v>
      </c>
      <c r="G1895" s="9" t="str">
        <f>VLOOKUP($A1895,referencia!$A$2:$Z$640,11,0)</f>
        <v>Alicia Bañuelos</v>
      </c>
      <c r="H1895" s="9" t="str">
        <f>VLOOKUP($A1895,referencia!$A$2:$Z$640,21,0)</f>
        <v>F</v>
      </c>
      <c r="I1895" s="9">
        <f>VLOOKUP($A1895,referencia!$A$2:$Z$640,22,0)</f>
        <v>1</v>
      </c>
      <c r="J1895" s="9" t="str">
        <f>VLOOKUP($A1895,referencia!$A$2:$Z$640,23,0)</f>
        <v>Ministerio de Ciencia y Tecnología</v>
      </c>
      <c r="K1895" s="9">
        <f>VLOOKUP($A1895,referencia!$A$2:$Z$640,24,0)</f>
        <v>0</v>
      </c>
    </row>
    <row r="1896" spans="1:11" ht="15.75" customHeight="1">
      <c r="A1896" t="s">
        <v>2908</v>
      </c>
      <c r="B1896" s="9">
        <f>VLOOKUP($A1896,referencia!$A$2:$Z$640,7,0)</f>
        <v>19</v>
      </c>
      <c r="C1896" s="9" t="str">
        <f>VLOOKUP($A1896,referencia!$A$2:$Z$640,8,0)</f>
        <v>San Luis</v>
      </c>
      <c r="D1896" s="9">
        <f>VLOOKUP($A1896,referencia!$A$2:$Z$640,19,0)</f>
        <v>2020</v>
      </c>
      <c r="E1896" s="9" t="str">
        <f>VLOOKUP($A1896,referencia!$A$2:$Z$640,9,0)</f>
        <v>Alberto Rodríguez Sáa</v>
      </c>
      <c r="F1896" s="9" t="str">
        <f>VLOOKUP($A1896,referencia!$A$2:$Z$640,12,0)</f>
        <v>Frente Unidad Justicialista</v>
      </c>
      <c r="G1896" s="9" t="str">
        <f>VLOOKUP($A1896,referencia!$A$2:$Z$640,11,0)</f>
        <v>Silvia Sosa Araujo</v>
      </c>
      <c r="H1896" s="9" t="str">
        <f>VLOOKUP($A1896,referencia!$A$2:$Z$640,21,0)</f>
        <v>F</v>
      </c>
      <c r="I1896" s="9">
        <f>VLOOKUP($A1896,referencia!$A$2:$Z$640,22,0)</f>
        <v>1</v>
      </c>
      <c r="J1896" s="9" t="str">
        <f>VLOOKUP($A1896,referencia!$A$2:$Z$640,23,0)</f>
        <v>Ministerio de Salud</v>
      </c>
      <c r="K1896" s="9">
        <f>VLOOKUP($A1896,referencia!$A$2:$Z$640,24,0)</f>
        <v>0</v>
      </c>
    </row>
    <row r="1897" spans="1:11" ht="15.75" customHeight="1">
      <c r="A1897" t="s">
        <v>2909</v>
      </c>
      <c r="B1897" s="9">
        <f>VLOOKUP($A1897,referencia!$A$2:$Z$640,7,0)</f>
        <v>19</v>
      </c>
      <c r="C1897" s="9" t="str">
        <f>VLOOKUP($A1897,referencia!$A$2:$Z$640,8,0)</f>
        <v>San Luis</v>
      </c>
      <c r="D1897" s="9">
        <f>VLOOKUP($A1897,referencia!$A$2:$Z$640,19,0)</f>
        <v>2020</v>
      </c>
      <c r="E1897" s="9" t="str">
        <f>VLOOKUP($A1897,referencia!$A$2:$Z$640,9,0)</f>
        <v>Alberto Rodríguez Sáa</v>
      </c>
      <c r="F1897" s="9" t="str">
        <f>VLOOKUP($A1897,referencia!$A$2:$Z$640,12,0)</f>
        <v>Frente Unidad Justicialista</v>
      </c>
      <c r="G1897" s="9" t="str">
        <f>VLOOKUP($A1897,referencia!$A$2:$Z$640,11,0)</f>
        <v>Luciano Anastasi</v>
      </c>
      <c r="H1897" s="9" t="str">
        <f>VLOOKUP($A1897,referencia!$A$2:$Z$640,21,0)</f>
        <v>M</v>
      </c>
      <c r="I1897" s="9">
        <f>VLOOKUP($A1897,referencia!$A$2:$Z$640,22,0)</f>
        <v>0</v>
      </c>
      <c r="J1897" s="9" t="str">
        <f>VLOOKUP($A1897,referencia!$A$2:$Z$640,23,0)</f>
        <v>Ministerio de Seguridad</v>
      </c>
      <c r="K1897" s="9">
        <f>VLOOKUP($A1897,referencia!$A$2:$Z$640,24,0)</f>
        <v>0</v>
      </c>
    </row>
    <row r="1898" spans="1:11" ht="15.75" customHeight="1">
      <c r="A1898" t="s">
        <v>1435</v>
      </c>
      <c r="B1898" s="9">
        <f>VLOOKUP($A1898,referencia!$F$2:$Z$640,2,0)</f>
        <v>20</v>
      </c>
      <c r="C1898" s="9" t="str">
        <f>VLOOKUP($A1898,referencia!$F$2:$Z$640,3,0)</f>
        <v>Santa Cruz</v>
      </c>
      <c r="D1898" s="9">
        <f>VLOOKUP($A1898,referencia!$F$2:$Z$640,9,0)</f>
        <v>2015</v>
      </c>
      <c r="E1898" s="9" t="str">
        <f>VLOOKUP($A1898,referencia!$F$2:$Z$640,4,0)</f>
        <v>Alicia Kirchner</v>
      </c>
      <c r="F1898" s="9" t="str">
        <f>VLOOKUP($A1898,referencia!$F$2:$Z$640,7,0)</f>
        <v>Frente para la Victoria</v>
      </c>
      <c r="G1898" s="9" t="str">
        <f>VLOOKUP($A1898,referencia!$F$2:$Z$640,6,0)</f>
        <v>Alberto Borcelli</v>
      </c>
      <c r="H1898" s="9" t="str">
        <f>VLOOKUP($A1898,referencia!$F$2:$Z$640,16,0)</f>
        <v>M</v>
      </c>
      <c r="I1898" s="9">
        <f>VLOOKUP($A1898,referencia!$F$2:$Z$640,17,0)</f>
        <v>0</v>
      </c>
      <c r="J1898" s="9" t="str">
        <f>VLOOKUP($A1898,referencia!$F$2:$Z$640,18,0)</f>
        <v>Consejo Provincial de Educación</v>
      </c>
      <c r="K1898" s="9">
        <f>VLOOKUP($A1898,referencia!$F$2:$Z$640,19,0)</f>
        <v>0</v>
      </c>
    </row>
    <row r="1899" spans="1:11" ht="15.75" customHeight="1">
      <c r="A1899" t="s">
        <v>1434</v>
      </c>
      <c r="B1899" s="9">
        <f>VLOOKUP($A1899,referencia!$F$2:$Z$640,2,0)</f>
        <v>20</v>
      </c>
      <c r="C1899" s="9" t="str">
        <f>VLOOKUP($A1899,referencia!$F$2:$Z$640,3,0)</f>
        <v>Santa Cruz</v>
      </c>
      <c r="D1899" s="9">
        <f>VLOOKUP($A1899,referencia!$F$2:$Z$640,9,0)</f>
        <v>2015</v>
      </c>
      <c r="E1899" s="9" t="str">
        <f>VLOOKUP($A1899,referencia!$F$2:$Z$640,4,0)</f>
        <v>Alicia Kirchner</v>
      </c>
      <c r="F1899" s="9" t="str">
        <f>VLOOKUP($A1899,referencia!$F$2:$Z$640,7,0)</f>
        <v>Frente para la Victoria</v>
      </c>
      <c r="G1899" s="9" t="str">
        <f>VLOOKUP($A1899,referencia!$F$2:$Z$640,6,0)</f>
        <v>Claudia Martínez</v>
      </c>
      <c r="H1899" s="9" t="str">
        <f>VLOOKUP($A1899,referencia!$F$2:$Z$640,16,0)</f>
        <v>F</v>
      </c>
      <c r="I1899" s="9">
        <f>VLOOKUP($A1899,referencia!$F$2:$Z$640,17,0)</f>
        <v>1</v>
      </c>
      <c r="J1899" s="9" t="str">
        <f>VLOOKUP($A1899,referencia!$F$2:$Z$640,18,0)</f>
        <v>Secretaría General de la Gobernación</v>
      </c>
      <c r="K1899" s="9">
        <f>VLOOKUP($A1899,referencia!$F$2:$Z$640,19,0)</f>
        <v>0</v>
      </c>
    </row>
    <row r="1900" spans="1:11" ht="15.75" customHeight="1">
      <c r="A1900" t="s">
        <v>1429</v>
      </c>
      <c r="B1900" s="9">
        <f>VLOOKUP($A1900,referencia!$F$2:$Z$640,2,0)</f>
        <v>20</v>
      </c>
      <c r="C1900" s="9" t="str">
        <f>VLOOKUP($A1900,referencia!$F$2:$Z$640,3,0)</f>
        <v>Santa Cruz</v>
      </c>
      <c r="D1900" s="9">
        <f>VLOOKUP($A1900,referencia!$F$2:$Z$640,9,0)</f>
        <v>2015</v>
      </c>
      <c r="E1900" s="9" t="str">
        <f>VLOOKUP($A1900,referencia!$F$2:$Z$640,4,0)</f>
        <v>Alicia Kirchner</v>
      </c>
      <c r="F1900" s="9" t="str">
        <f>VLOOKUP($A1900,referencia!$F$2:$Z$640,7,0)</f>
        <v>Frente para la Victoria</v>
      </c>
      <c r="G1900" s="9" t="str">
        <f>VLOOKUP($A1900,referencia!$F$2:$Z$640,6,0)</f>
        <v>Fernando Basanta</v>
      </c>
      <c r="H1900" s="9" t="str">
        <f>VLOOKUP($A1900,referencia!$F$2:$Z$640,16,0)</f>
        <v>M</v>
      </c>
      <c r="I1900" s="9">
        <f>VLOOKUP($A1900,referencia!$F$2:$Z$640,17,0)</f>
        <v>0</v>
      </c>
      <c r="J1900" s="9" t="str">
        <f>VLOOKUP($A1900,referencia!$F$2:$Z$640,18,0)</f>
        <v>Ministerio de Gobierno y Seguridad</v>
      </c>
      <c r="K1900" s="9">
        <f>VLOOKUP($A1900,referencia!$F$2:$Z$640,19,0)</f>
        <v>0</v>
      </c>
    </row>
    <row r="1901" spans="1:11" ht="15.75" customHeight="1">
      <c r="A1901" t="s">
        <v>1430</v>
      </c>
      <c r="B1901" s="9">
        <f>VLOOKUP($A1901,referencia!$F$2:$Z$640,2,0)</f>
        <v>20</v>
      </c>
      <c r="C1901" s="9" t="str">
        <f>VLOOKUP($A1901,referencia!$F$2:$Z$640,3,0)</f>
        <v>Santa Cruz</v>
      </c>
      <c r="D1901" s="9">
        <f>VLOOKUP($A1901,referencia!$F$2:$Z$640,9,0)</f>
        <v>2015</v>
      </c>
      <c r="E1901" s="9" t="str">
        <f>VLOOKUP($A1901,referencia!$F$2:$Z$640,4,0)</f>
        <v>Alicia Kirchner</v>
      </c>
      <c r="F1901" s="9" t="str">
        <f>VLOOKUP($A1901,referencia!$F$2:$Z$640,7,0)</f>
        <v>Frente para la Victoria</v>
      </c>
      <c r="G1901" s="9" t="str">
        <f>VLOOKUP($A1901,referencia!$F$2:$Z$640,6,0)</f>
        <v>Juan Donnini</v>
      </c>
      <c r="H1901" s="9" t="str">
        <f>VLOOKUP($A1901,referencia!$F$2:$Z$640,16,0)</f>
        <v>M</v>
      </c>
      <c r="I1901" s="9">
        <f>VLOOKUP($A1901,referencia!$F$2:$Z$640,17,0)</f>
        <v>0</v>
      </c>
      <c r="J1901" s="9" t="str">
        <f>VLOOKUP($A1901,referencia!$F$2:$Z$640,18,0)</f>
        <v>Ministerio de Economía y Obras Públicas</v>
      </c>
      <c r="K1901" s="9">
        <f>VLOOKUP($A1901,referencia!$F$2:$Z$640,19,0)</f>
        <v>0</v>
      </c>
    </row>
    <row r="1902" spans="1:11" ht="15.75" customHeight="1">
      <c r="A1902" t="s">
        <v>1431</v>
      </c>
      <c r="B1902" s="9">
        <f>VLOOKUP($A1902,referencia!$F$2:$Z$640,2,0)</f>
        <v>20</v>
      </c>
      <c r="C1902" s="9" t="str">
        <f>VLOOKUP($A1902,referencia!$F$2:$Z$640,3,0)</f>
        <v>Santa Cruz</v>
      </c>
      <c r="D1902" s="9">
        <f>VLOOKUP($A1902,referencia!$F$2:$Z$640,9,0)</f>
        <v>2015</v>
      </c>
      <c r="E1902" s="9" t="str">
        <f>VLOOKUP($A1902,referencia!$F$2:$Z$640,4,0)</f>
        <v>Alicia Kirchner</v>
      </c>
      <c r="F1902" s="9" t="str">
        <f>VLOOKUP($A1902,referencia!$F$2:$Z$640,7,0)</f>
        <v>Frente para la Victoria</v>
      </c>
      <c r="G1902" s="9" t="str">
        <f>VLOOKUP($A1902,referencia!$F$2:$Z$640,6,0)</f>
        <v>Leonardo Álvarez</v>
      </c>
      <c r="H1902" s="9" t="str">
        <f>VLOOKUP($A1902,referencia!$F$2:$Z$640,16,0)</f>
        <v>M</v>
      </c>
      <c r="I1902" s="9">
        <f>VLOOKUP($A1902,referencia!$F$2:$Z$640,17,0)</f>
        <v>0</v>
      </c>
      <c r="J1902" s="9" t="str">
        <f>VLOOKUP($A1902,referencia!$F$2:$Z$640,18,0)</f>
        <v>Ministerio de Producción</v>
      </c>
      <c r="K1902" s="9">
        <f>VLOOKUP($A1902,referencia!$F$2:$Z$640,19,0)</f>
        <v>0</v>
      </c>
    </row>
    <row r="1903" spans="1:11" ht="15.75" customHeight="1">
      <c r="A1903" t="s">
        <v>1432</v>
      </c>
      <c r="B1903" s="9">
        <f>VLOOKUP($A1903,referencia!$F$2:$Z$640,2,0)</f>
        <v>20</v>
      </c>
      <c r="C1903" s="9" t="str">
        <f>VLOOKUP($A1903,referencia!$F$2:$Z$640,3,0)</f>
        <v>Santa Cruz</v>
      </c>
      <c r="D1903" s="9">
        <f>VLOOKUP($A1903,referencia!$F$2:$Z$640,9,0)</f>
        <v>2015</v>
      </c>
      <c r="E1903" s="9" t="str">
        <f>VLOOKUP($A1903,referencia!$F$2:$Z$640,4,0)</f>
        <v>Alicia Kirchner</v>
      </c>
      <c r="F1903" s="9" t="str">
        <f>VLOOKUP($A1903,referencia!$F$2:$Z$640,7,0)</f>
        <v>Frente para la Victoria</v>
      </c>
      <c r="G1903" s="9" t="str">
        <f>VLOOKUP($A1903,referencia!$F$2:$Z$640,6,0)</f>
        <v>Paola Vessvessian</v>
      </c>
      <c r="H1903" s="9" t="str">
        <f>VLOOKUP($A1903,referencia!$F$2:$Z$640,16,0)</f>
        <v>F</v>
      </c>
      <c r="I1903" s="9">
        <f>VLOOKUP($A1903,referencia!$F$2:$Z$640,17,0)</f>
        <v>1</v>
      </c>
      <c r="J1903" s="9" t="str">
        <f>VLOOKUP($A1903,referencia!$F$2:$Z$640,18,0)</f>
        <v>Ministerio de Desarrollo Social</v>
      </c>
      <c r="K1903" s="9">
        <f>VLOOKUP($A1903,referencia!$F$2:$Z$640,19,0)</f>
        <v>0</v>
      </c>
    </row>
    <row r="1904" spans="1:11" ht="15.75" customHeight="1">
      <c r="A1904" t="s">
        <v>1433</v>
      </c>
      <c r="B1904" s="9">
        <f>VLOOKUP($A1904,referencia!$F$2:$Z$640,2,0)</f>
        <v>20</v>
      </c>
      <c r="C1904" s="9" t="str">
        <f>VLOOKUP($A1904,referencia!$F$2:$Z$640,3,0)</f>
        <v>Santa Cruz</v>
      </c>
      <c r="D1904" s="9">
        <f>VLOOKUP($A1904,referencia!$F$2:$Z$640,9,0)</f>
        <v>2015</v>
      </c>
      <c r="E1904" s="9" t="str">
        <f>VLOOKUP($A1904,referencia!$F$2:$Z$640,4,0)</f>
        <v>Alicia Kirchner</v>
      </c>
      <c r="F1904" s="9" t="str">
        <f>VLOOKUP($A1904,referencia!$F$2:$Z$640,7,0)</f>
        <v>Frente para la Victoria</v>
      </c>
      <c r="G1904" s="9" t="str">
        <f>VLOOKUP($A1904,referencia!$F$2:$Z$640,6,0)</f>
        <v>Rocío García</v>
      </c>
      <c r="H1904" s="9" t="str">
        <f>VLOOKUP($A1904,referencia!$F$2:$Z$640,16,0)</f>
        <v>F</v>
      </c>
      <c r="I1904" s="9">
        <f>VLOOKUP($A1904,referencia!$F$2:$Z$640,17,0)</f>
        <v>1</v>
      </c>
      <c r="J1904" s="9" t="str">
        <f>VLOOKUP($A1904,referencia!$F$2:$Z$640,18,0)</f>
        <v>Ministerio de Salud</v>
      </c>
      <c r="K1904" s="9">
        <f>VLOOKUP($A1904,referencia!$F$2:$Z$640,19,0)</f>
        <v>0</v>
      </c>
    </row>
    <row r="1905" spans="1:11" ht="15.75" customHeight="1">
      <c r="A1905" t="s">
        <v>1741</v>
      </c>
      <c r="B1905" s="9">
        <f>VLOOKUP($A1905,referencia!$E$2:$Z$640,3,0)</f>
        <v>20</v>
      </c>
      <c r="C1905" s="9" t="str">
        <f>VLOOKUP($A1905,referencia!$E$2:$Z$640,4,0)</f>
        <v>Santa Cruz</v>
      </c>
      <c r="D1905" s="9">
        <f>VLOOKUP($A1905,referencia!$E$2:$Z$640,11,0)</f>
        <v>2016</v>
      </c>
      <c r="E1905" s="9" t="str">
        <f>VLOOKUP($A1905,referencia!$E$2:$Z$640,5,0)</f>
        <v>Alicia Kirchner</v>
      </c>
      <c r="F1905" s="9" t="str">
        <f>VLOOKUP($A1905,referencia!$E$2:$Z$640,8,0)</f>
        <v>Frente para la Victoria</v>
      </c>
      <c r="G1905" s="9" t="str">
        <f>VLOOKUP($A1905,referencia!$E$2:$Z$640,7,0)</f>
        <v>Fernando Basanta</v>
      </c>
      <c r="H1905" s="9" t="str">
        <f>VLOOKUP($A1905,referencia!$E$2:$Z$640,17,0)</f>
        <v>M</v>
      </c>
      <c r="I1905" s="9">
        <f>VLOOKUP($A1905,referencia!$E$2:$Z$640,18,0)</f>
        <v>0</v>
      </c>
      <c r="J1905" s="9" t="str">
        <f>VLOOKUP($A1905,referencia!$E$2:$Z$640,19,0)</f>
        <v>Ministerio de Gobierno y Seguridad</v>
      </c>
      <c r="K1905" s="9">
        <f>VLOOKUP($A1905,referencia!$E$2:$Z$640,20,0)</f>
        <v>0</v>
      </c>
    </row>
    <row r="1906" spans="1:11" ht="15.75" customHeight="1">
      <c r="A1906" t="s">
        <v>1742</v>
      </c>
      <c r="B1906" s="9">
        <f>VLOOKUP($A1906,referencia!$E$2:$Z$640,3,0)</f>
        <v>20</v>
      </c>
      <c r="C1906" s="9" t="str">
        <f>VLOOKUP($A1906,referencia!$E$2:$Z$640,4,0)</f>
        <v>Santa Cruz</v>
      </c>
      <c r="D1906" s="9">
        <f>VLOOKUP($A1906,referencia!$E$2:$Z$640,11,0)</f>
        <v>2016</v>
      </c>
      <c r="E1906" s="9" t="str">
        <f>VLOOKUP($A1906,referencia!$E$2:$Z$640,5,0)</f>
        <v>Alicia Kirchner</v>
      </c>
      <c r="F1906" s="9" t="str">
        <f>VLOOKUP($A1906,referencia!$E$2:$Z$640,8,0)</f>
        <v>Frente para la Victoria</v>
      </c>
      <c r="G1906" s="9" t="str">
        <f>VLOOKUP($A1906,referencia!$E$2:$Z$640,7,0)</f>
        <v>Juan Donnini</v>
      </c>
      <c r="H1906" s="9" t="str">
        <f>VLOOKUP($A1906,referencia!$E$2:$Z$640,17,0)</f>
        <v>M</v>
      </c>
      <c r="I1906" s="9">
        <f>VLOOKUP($A1906,referencia!$E$2:$Z$640,18,0)</f>
        <v>0</v>
      </c>
      <c r="J1906" s="9" t="str">
        <f>VLOOKUP($A1906,referencia!$E$2:$Z$640,19,0)</f>
        <v>Ministerio de Economía y Obras Públicas</v>
      </c>
      <c r="K1906" s="9">
        <f>VLOOKUP($A1906,referencia!$E$2:$Z$640,20,0)</f>
        <v>0</v>
      </c>
    </row>
    <row r="1907" spans="1:11" ht="15.75" customHeight="1">
      <c r="A1907" t="s">
        <v>1743</v>
      </c>
      <c r="B1907" s="9">
        <f>VLOOKUP($A1907,referencia!$E$2:$Z$640,3,0)</f>
        <v>20</v>
      </c>
      <c r="C1907" s="9" t="str">
        <f>VLOOKUP($A1907,referencia!$E$2:$Z$640,4,0)</f>
        <v>Santa Cruz</v>
      </c>
      <c r="D1907" s="9">
        <f>VLOOKUP($A1907,referencia!$E$2:$Z$640,11,0)</f>
        <v>2016</v>
      </c>
      <c r="E1907" s="9" t="str">
        <f>VLOOKUP($A1907,referencia!$E$2:$Z$640,5,0)</f>
        <v>Alicia Kirchner</v>
      </c>
      <c r="F1907" s="9" t="str">
        <f>VLOOKUP($A1907,referencia!$E$2:$Z$640,8,0)</f>
        <v>Frente para la Victoria</v>
      </c>
      <c r="G1907" s="9" t="str">
        <f>VLOOKUP($A1907,referencia!$E$2:$Z$640,7,0)</f>
        <v>Leonardo Álvarez</v>
      </c>
      <c r="H1907" s="9" t="str">
        <f>VLOOKUP($A1907,referencia!$E$2:$Z$640,17,0)</f>
        <v>M</v>
      </c>
      <c r="I1907" s="9">
        <f>VLOOKUP($A1907,referencia!$E$2:$Z$640,18,0)</f>
        <v>0</v>
      </c>
      <c r="J1907" s="9" t="str">
        <f>VLOOKUP($A1907,referencia!$E$2:$Z$640,19,0)</f>
        <v>Ministerio de Producción</v>
      </c>
      <c r="K1907" s="9">
        <f>VLOOKUP($A1907,referencia!$E$2:$Z$640,20,0)</f>
        <v>0</v>
      </c>
    </row>
    <row r="1908" spans="1:11" ht="15.75" customHeight="1">
      <c r="A1908" t="s">
        <v>1744</v>
      </c>
      <c r="B1908" s="9">
        <f>VLOOKUP($A1908,referencia!$E$2:$Z$640,3,0)</f>
        <v>20</v>
      </c>
      <c r="C1908" s="9" t="str">
        <f>VLOOKUP($A1908,referencia!$E$2:$Z$640,4,0)</f>
        <v>Santa Cruz</v>
      </c>
      <c r="D1908" s="9">
        <f>VLOOKUP($A1908,referencia!$E$2:$Z$640,11,0)</f>
        <v>2016</v>
      </c>
      <c r="E1908" s="9" t="str">
        <f>VLOOKUP($A1908,referencia!$E$2:$Z$640,5,0)</f>
        <v>Alicia Kirchner</v>
      </c>
      <c r="F1908" s="9" t="str">
        <f>VLOOKUP($A1908,referencia!$E$2:$Z$640,8,0)</f>
        <v>Frente para la Victoria</v>
      </c>
      <c r="G1908" s="9" t="str">
        <f>VLOOKUP($A1908,referencia!$E$2:$Z$640,7,0)</f>
        <v>Paola Vessvessian</v>
      </c>
      <c r="H1908" s="9" t="str">
        <f>VLOOKUP($A1908,referencia!$E$2:$Z$640,17,0)</f>
        <v>F</v>
      </c>
      <c r="I1908" s="9">
        <f>VLOOKUP($A1908,referencia!$E$2:$Z$640,18,0)</f>
        <v>1</v>
      </c>
      <c r="J1908" s="9" t="str">
        <f>VLOOKUP($A1908,referencia!$E$2:$Z$640,19,0)</f>
        <v>Ministerio de Desarrollo Social</v>
      </c>
      <c r="K1908" s="9">
        <f>VLOOKUP($A1908,referencia!$E$2:$Z$640,20,0)</f>
        <v>0</v>
      </c>
    </row>
    <row r="1909" spans="1:11" ht="15.75" customHeight="1">
      <c r="A1909" t="s">
        <v>1745</v>
      </c>
      <c r="B1909" s="9">
        <f>VLOOKUP($A1909,referencia!$E$2:$Z$640,3,0)</f>
        <v>20</v>
      </c>
      <c r="C1909" s="9" t="str">
        <f>VLOOKUP($A1909,referencia!$E$2:$Z$640,4,0)</f>
        <v>Santa Cruz</v>
      </c>
      <c r="D1909" s="9">
        <f>VLOOKUP($A1909,referencia!$E$2:$Z$640,11,0)</f>
        <v>2016</v>
      </c>
      <c r="E1909" s="9" t="str">
        <f>VLOOKUP($A1909,referencia!$E$2:$Z$640,5,0)</f>
        <v>Alicia Kirchner</v>
      </c>
      <c r="F1909" s="9" t="str">
        <f>VLOOKUP($A1909,referencia!$E$2:$Z$640,8,0)</f>
        <v>Frente para la Victoria</v>
      </c>
      <c r="G1909" s="9" t="str">
        <f>VLOOKUP($A1909,referencia!$E$2:$Z$640,7,0)</f>
        <v>Rocío García</v>
      </c>
      <c r="H1909" s="9" t="str">
        <f>VLOOKUP($A1909,referencia!$E$2:$Z$640,17,0)</f>
        <v>F</v>
      </c>
      <c r="I1909" s="9">
        <f>VLOOKUP($A1909,referencia!$E$2:$Z$640,18,0)</f>
        <v>1</v>
      </c>
      <c r="J1909" s="9" t="str">
        <f>VLOOKUP($A1909,referencia!$E$2:$Z$640,19,0)</f>
        <v>Ministerio de Salud</v>
      </c>
      <c r="K1909" s="9">
        <f>VLOOKUP($A1909,referencia!$E$2:$Z$640,20,0)</f>
        <v>0</v>
      </c>
    </row>
    <row r="1910" spans="1:11" ht="15.75" customHeight="1">
      <c r="A1910" t="s">
        <v>1746</v>
      </c>
      <c r="B1910" s="9">
        <f>VLOOKUP($A1910,referencia!$E$2:$Z$640,3,0)</f>
        <v>20</v>
      </c>
      <c r="C1910" s="9" t="str">
        <f>VLOOKUP($A1910,referencia!$E$2:$Z$640,4,0)</f>
        <v>Santa Cruz</v>
      </c>
      <c r="D1910" s="9">
        <f>VLOOKUP($A1910,referencia!$E$2:$Z$640,11,0)</f>
        <v>2016</v>
      </c>
      <c r="E1910" s="9" t="str">
        <f>VLOOKUP($A1910,referencia!$E$2:$Z$640,5,0)</f>
        <v>Alicia Kirchner</v>
      </c>
      <c r="F1910" s="9" t="str">
        <f>VLOOKUP($A1910,referencia!$E$2:$Z$640,8,0)</f>
        <v>Frente para la Victoria</v>
      </c>
      <c r="G1910" s="9" t="str">
        <f>VLOOKUP($A1910,referencia!$E$2:$Z$640,7,0)</f>
        <v>Claudia Martínez</v>
      </c>
      <c r="H1910" s="9" t="str">
        <f>VLOOKUP($A1910,referencia!$E$2:$Z$640,17,0)</f>
        <v>F</v>
      </c>
      <c r="I1910" s="9">
        <f>VLOOKUP($A1910,referencia!$E$2:$Z$640,18,0)</f>
        <v>1</v>
      </c>
      <c r="J1910" s="9" t="str">
        <f>VLOOKUP($A1910,referencia!$E$2:$Z$640,19,0)</f>
        <v>Secretaría General de la Gobernación</v>
      </c>
      <c r="K1910" s="9">
        <f>VLOOKUP($A1910,referencia!$E$2:$Z$640,20,0)</f>
        <v>0</v>
      </c>
    </row>
    <row r="1911" spans="1:11" ht="15.75" customHeight="1">
      <c r="A1911" t="s">
        <v>1747</v>
      </c>
      <c r="B1911" s="9">
        <f>VLOOKUP($A1911,referencia!$E$2:$Z$640,3,0)</f>
        <v>20</v>
      </c>
      <c r="C1911" s="9" t="str">
        <f>VLOOKUP($A1911,referencia!$E$2:$Z$640,4,0)</f>
        <v>Santa Cruz</v>
      </c>
      <c r="D1911" s="9">
        <f>VLOOKUP($A1911,referencia!$E$2:$Z$640,11,0)</f>
        <v>2016</v>
      </c>
      <c r="E1911" s="9" t="str">
        <f>VLOOKUP($A1911,referencia!$E$2:$Z$640,5,0)</f>
        <v>Alicia Kirchner</v>
      </c>
      <c r="F1911" s="9" t="str">
        <f>VLOOKUP($A1911,referencia!$E$2:$Z$640,8,0)</f>
        <v>Frente para la Victoria</v>
      </c>
      <c r="G1911" s="9" t="str">
        <f>VLOOKUP($A1911,referencia!$E$2:$Z$640,7,0)</f>
        <v>Alberto Borcelli</v>
      </c>
      <c r="H1911" s="9" t="str">
        <f>VLOOKUP($A1911,referencia!$E$2:$Z$640,17,0)</f>
        <v>M</v>
      </c>
      <c r="I1911" s="9">
        <f>VLOOKUP($A1911,referencia!$E$2:$Z$640,18,0)</f>
        <v>0</v>
      </c>
      <c r="J1911" s="9" t="str">
        <f>VLOOKUP($A1911,referencia!$E$2:$Z$640,19,0)</f>
        <v>Consejo Provincial de Educación</v>
      </c>
      <c r="K1911" s="9">
        <f>VLOOKUP($A1911,referencia!$E$2:$Z$640,20,0)</f>
        <v>0</v>
      </c>
    </row>
    <row r="1912" spans="1:11" ht="15.75" customHeight="1">
      <c r="A1912" t="s">
        <v>2032</v>
      </c>
      <c r="B1912" s="9">
        <f>VLOOKUP($A1912,referencia!$D$2:$Z$640,4,0)</f>
        <v>20</v>
      </c>
      <c r="C1912" s="9" t="str">
        <f>VLOOKUP($A1912,referencia!$D$2:$Z$640,5,0)</f>
        <v>Santa Cruz</v>
      </c>
      <c r="D1912" s="9">
        <f>VLOOKUP($A1912,referencia!$D$2:$Z$640,13,0)</f>
        <v>2017</v>
      </c>
      <c r="E1912" s="9" t="str">
        <f>VLOOKUP($A1912,referencia!$D$2:$Z$640,6,0)</f>
        <v>Alicia Kirchner</v>
      </c>
      <c r="F1912" s="9" t="str">
        <f>VLOOKUP($A1912,referencia!$D$2:$Z$640,9,0)</f>
        <v>Frente para la Victoria</v>
      </c>
      <c r="G1912" s="9" t="str">
        <f>VLOOKUP($A1912,referencia!$D$2:$Z$640,8,0)</f>
        <v>Fernando Basanta</v>
      </c>
      <c r="H1912" s="9" t="str">
        <f>VLOOKUP($A1912,referencia!$D$2:$Z$640,18,0)</f>
        <v>M</v>
      </c>
      <c r="I1912" s="9">
        <f>VLOOKUP($A1912,referencia!$D$2:$Z$640,19,0)</f>
        <v>0</v>
      </c>
      <c r="J1912" s="9" t="str">
        <f>VLOOKUP($A1912,referencia!$D$2:$Z$640,20,0)</f>
        <v>Ministerio de Gobierno y Seguridad</v>
      </c>
      <c r="K1912" s="9">
        <f>VLOOKUP($A1912,referencia!$D$2:$Z$640,21,0)</f>
        <v>0</v>
      </c>
    </row>
    <row r="1913" spans="1:11" ht="15.75" customHeight="1">
      <c r="A1913" t="s">
        <v>2033</v>
      </c>
      <c r="B1913" s="9">
        <f>VLOOKUP($A1913,referencia!$D$2:$Z$640,4,0)</f>
        <v>20</v>
      </c>
      <c r="C1913" s="9" t="str">
        <f>VLOOKUP($A1913,referencia!$D$2:$Z$640,5,0)</f>
        <v>Santa Cruz</v>
      </c>
      <c r="D1913" s="9">
        <f>VLOOKUP($A1913,referencia!$D$2:$Z$640,13,0)</f>
        <v>2017</v>
      </c>
      <c r="E1913" s="9" t="str">
        <f>VLOOKUP($A1913,referencia!$D$2:$Z$640,6,0)</f>
        <v>Alicia Kirchner</v>
      </c>
      <c r="F1913" s="9" t="str">
        <f>VLOOKUP($A1913,referencia!$D$2:$Z$640,9,0)</f>
        <v>Frente para la Victoria</v>
      </c>
      <c r="G1913" s="9" t="str">
        <f>VLOOKUP($A1913,referencia!$D$2:$Z$640,8,0)</f>
        <v>Juan Donnini</v>
      </c>
      <c r="H1913" s="9" t="str">
        <f>VLOOKUP($A1913,referencia!$D$2:$Z$640,18,0)</f>
        <v>M</v>
      </c>
      <c r="I1913" s="9">
        <f>VLOOKUP($A1913,referencia!$D$2:$Z$640,19,0)</f>
        <v>0</v>
      </c>
      <c r="J1913" s="9" t="str">
        <f>VLOOKUP($A1913,referencia!$D$2:$Z$640,20,0)</f>
        <v>Ministerio de Economía y Obras Públicas</v>
      </c>
      <c r="K1913" s="9">
        <f>VLOOKUP($A1913,referencia!$D$2:$Z$640,21,0)</f>
        <v>0</v>
      </c>
    </row>
    <row r="1914" spans="1:11" ht="15.75" customHeight="1">
      <c r="A1914" t="s">
        <v>2034</v>
      </c>
      <c r="B1914" s="9">
        <f>VLOOKUP($A1914,referencia!$D$2:$Z$640,4,0)</f>
        <v>20</v>
      </c>
      <c r="C1914" s="9" t="str">
        <f>VLOOKUP($A1914,referencia!$D$2:$Z$640,5,0)</f>
        <v>Santa Cruz</v>
      </c>
      <c r="D1914" s="9">
        <f>VLOOKUP($A1914,referencia!$D$2:$Z$640,13,0)</f>
        <v>2017</v>
      </c>
      <c r="E1914" s="9" t="str">
        <f>VLOOKUP($A1914,referencia!$D$2:$Z$640,6,0)</f>
        <v>Alicia Kirchner</v>
      </c>
      <c r="F1914" s="9" t="str">
        <f>VLOOKUP($A1914,referencia!$D$2:$Z$640,9,0)</f>
        <v>Frente para la Victoria</v>
      </c>
      <c r="G1914" s="9" t="str">
        <f>VLOOKUP($A1914,referencia!$D$2:$Z$640,8,0)</f>
        <v>Leonardo Álvarez</v>
      </c>
      <c r="H1914" s="9" t="str">
        <f>VLOOKUP($A1914,referencia!$D$2:$Z$640,18,0)</f>
        <v>M</v>
      </c>
      <c r="I1914" s="9">
        <f>VLOOKUP($A1914,referencia!$D$2:$Z$640,19,0)</f>
        <v>0</v>
      </c>
      <c r="J1914" s="9" t="str">
        <f>VLOOKUP($A1914,referencia!$D$2:$Z$640,20,0)</f>
        <v>Ministerio de Producción</v>
      </c>
      <c r="K1914" s="9">
        <f>VLOOKUP($A1914,referencia!$D$2:$Z$640,21,0)</f>
        <v>0</v>
      </c>
    </row>
    <row r="1915" spans="1:11" ht="15.75" customHeight="1">
      <c r="A1915" t="s">
        <v>2035</v>
      </c>
      <c r="B1915" s="9">
        <f>VLOOKUP($A1915,referencia!$D$2:$Z$640,4,0)</f>
        <v>20</v>
      </c>
      <c r="C1915" s="9" t="str">
        <f>VLOOKUP($A1915,referencia!$D$2:$Z$640,5,0)</f>
        <v>Santa Cruz</v>
      </c>
      <c r="D1915" s="9">
        <f>VLOOKUP($A1915,referencia!$D$2:$Z$640,13,0)</f>
        <v>2017</v>
      </c>
      <c r="E1915" s="9" t="str">
        <f>VLOOKUP($A1915,referencia!$D$2:$Z$640,6,0)</f>
        <v>Alicia Kirchner</v>
      </c>
      <c r="F1915" s="9" t="str">
        <f>VLOOKUP($A1915,referencia!$D$2:$Z$640,9,0)</f>
        <v>Frente para la Victoria</v>
      </c>
      <c r="G1915" s="9" t="str">
        <f>VLOOKUP($A1915,referencia!$D$2:$Z$640,8,0)</f>
        <v>Paola Vessvessian</v>
      </c>
      <c r="H1915" s="9" t="str">
        <f>VLOOKUP($A1915,referencia!$D$2:$Z$640,18,0)</f>
        <v>F</v>
      </c>
      <c r="I1915" s="9">
        <f>VLOOKUP($A1915,referencia!$D$2:$Z$640,19,0)</f>
        <v>1</v>
      </c>
      <c r="J1915" s="9" t="str">
        <f>VLOOKUP($A1915,referencia!$D$2:$Z$640,20,0)</f>
        <v>Ministerio de Desarrollo Social</v>
      </c>
      <c r="K1915" s="9">
        <f>VLOOKUP($A1915,referencia!$D$2:$Z$640,21,0)</f>
        <v>0</v>
      </c>
    </row>
    <row r="1916" spans="1:11" ht="15.75" customHeight="1">
      <c r="A1916" t="s">
        <v>2036</v>
      </c>
      <c r="B1916" s="9">
        <f>VLOOKUP($A1916,referencia!$D$2:$Z$640,4,0)</f>
        <v>20</v>
      </c>
      <c r="C1916" s="9" t="str">
        <f>VLOOKUP($A1916,referencia!$D$2:$Z$640,5,0)</f>
        <v>Santa Cruz</v>
      </c>
      <c r="D1916" s="9">
        <f>VLOOKUP($A1916,referencia!$D$2:$Z$640,13,0)</f>
        <v>2017</v>
      </c>
      <c r="E1916" s="9" t="str">
        <f>VLOOKUP($A1916,referencia!$D$2:$Z$640,6,0)</f>
        <v>Alicia Kirchner</v>
      </c>
      <c r="F1916" s="9" t="str">
        <f>VLOOKUP($A1916,referencia!$D$2:$Z$640,9,0)</f>
        <v>Frente para la Victoria</v>
      </c>
      <c r="G1916" s="9" t="str">
        <f>VLOOKUP($A1916,referencia!$D$2:$Z$640,8,0)</f>
        <v>Rocío García</v>
      </c>
      <c r="H1916" s="9" t="str">
        <f>VLOOKUP($A1916,referencia!$D$2:$Z$640,18,0)</f>
        <v>F</v>
      </c>
      <c r="I1916" s="9">
        <f>VLOOKUP($A1916,referencia!$D$2:$Z$640,19,0)</f>
        <v>1</v>
      </c>
      <c r="J1916" s="9" t="str">
        <f>VLOOKUP($A1916,referencia!$D$2:$Z$640,20,0)</f>
        <v>Ministerio de Salud</v>
      </c>
      <c r="K1916" s="9">
        <f>VLOOKUP($A1916,referencia!$D$2:$Z$640,21,0)</f>
        <v>0</v>
      </c>
    </row>
    <row r="1917" spans="1:11" ht="15.75" customHeight="1">
      <c r="A1917" t="s">
        <v>2037</v>
      </c>
      <c r="B1917" s="9">
        <f>VLOOKUP($A1917,referencia!$D$2:$Z$640,4,0)</f>
        <v>20</v>
      </c>
      <c r="C1917" s="9" t="str">
        <f>VLOOKUP($A1917,referencia!$D$2:$Z$640,5,0)</f>
        <v>Santa Cruz</v>
      </c>
      <c r="D1917" s="9">
        <f>VLOOKUP($A1917,referencia!$D$2:$Z$640,13,0)</f>
        <v>2017</v>
      </c>
      <c r="E1917" s="9" t="str">
        <f>VLOOKUP($A1917,referencia!$D$2:$Z$640,6,0)</f>
        <v>Alicia Kirchner</v>
      </c>
      <c r="F1917" s="9" t="str">
        <f>VLOOKUP($A1917,referencia!$D$2:$Z$640,9,0)</f>
        <v>Frente para la Victoria</v>
      </c>
      <c r="G1917" s="9" t="str">
        <f>VLOOKUP($A1917,referencia!$D$2:$Z$640,8,0)</f>
        <v>Claudia Martínez</v>
      </c>
      <c r="H1917" s="9" t="str">
        <f>VLOOKUP($A1917,referencia!$D$2:$Z$640,18,0)</f>
        <v>F</v>
      </c>
      <c r="I1917" s="9">
        <f>VLOOKUP($A1917,referencia!$D$2:$Z$640,19,0)</f>
        <v>1</v>
      </c>
      <c r="J1917" s="9" t="str">
        <f>VLOOKUP($A1917,referencia!$D$2:$Z$640,20,0)</f>
        <v>Secretaría General de la Gobernación</v>
      </c>
      <c r="K1917" s="9">
        <f>VLOOKUP($A1917,referencia!$D$2:$Z$640,21,0)</f>
        <v>0</v>
      </c>
    </row>
    <row r="1918" spans="1:11" ht="15.75" customHeight="1">
      <c r="A1918" t="s">
        <v>2038</v>
      </c>
      <c r="B1918" s="9">
        <f>VLOOKUP($A1918,referencia!$D$2:$Z$640,4,0)</f>
        <v>20</v>
      </c>
      <c r="C1918" s="9" t="str">
        <f>VLOOKUP($A1918,referencia!$D$2:$Z$640,5,0)</f>
        <v>Santa Cruz</v>
      </c>
      <c r="D1918" s="9">
        <f>VLOOKUP($A1918,referencia!$D$2:$Z$640,13,0)</f>
        <v>2017</v>
      </c>
      <c r="E1918" s="9" t="str">
        <f>VLOOKUP($A1918,referencia!$D$2:$Z$640,6,0)</f>
        <v>Alicia Kirchner</v>
      </c>
      <c r="F1918" s="9" t="str">
        <f>VLOOKUP($A1918,referencia!$D$2:$Z$640,9,0)</f>
        <v>Frente para la Victoria</v>
      </c>
      <c r="G1918" s="9" t="str">
        <f>VLOOKUP($A1918,referencia!$D$2:$Z$640,8,0)</f>
        <v>Alberto Borcelli</v>
      </c>
      <c r="H1918" s="9" t="str">
        <f>VLOOKUP($A1918,referencia!$D$2:$Z$640,18,0)</f>
        <v>M</v>
      </c>
      <c r="I1918" s="9">
        <f>VLOOKUP($A1918,referencia!$D$2:$Z$640,19,0)</f>
        <v>0</v>
      </c>
      <c r="J1918" s="9" t="str">
        <f>VLOOKUP($A1918,referencia!$D$2:$Z$640,20,0)</f>
        <v>Consejo Provincial de Educación</v>
      </c>
      <c r="K1918" s="9">
        <f>VLOOKUP($A1918,referencia!$D$2:$Z$640,21,0)</f>
        <v>0</v>
      </c>
    </row>
    <row r="1919" spans="1:11" ht="15.75" customHeight="1">
      <c r="A1919" t="s">
        <v>2333</v>
      </c>
      <c r="B1919" s="9">
        <f>VLOOKUP($A1919,referencia!$C$2:$Z$640,5,0)</f>
        <v>20</v>
      </c>
      <c r="C1919" s="9" t="str">
        <f>VLOOKUP($A1919,referencia!$C$2:$Z$640,6,0)</f>
        <v>Santa Cruz</v>
      </c>
      <c r="D1919" s="9">
        <f>VLOOKUP($A1919,referencia!$C$2:$Z$640,15,0)</f>
        <v>2018</v>
      </c>
      <c r="E1919" s="9" t="str">
        <f>VLOOKUP($A1919,referencia!$C$2:$Z$640,7,0)</f>
        <v>Alicia Kirchner</v>
      </c>
      <c r="F1919" s="9" t="str">
        <f>VLOOKUP($A1919,referencia!$C$2:$Z$640,10,0)</f>
        <v>Frente para la Victoria</v>
      </c>
      <c r="G1919" s="9" t="str">
        <f>VLOOKUP($A1919,referencia!$C$2:$Z$640,9,0)</f>
        <v>Fernando Basanta</v>
      </c>
      <c r="H1919" s="9" t="str">
        <f>VLOOKUP($A1919,referencia!$C$2:$Z$640,19,0)</f>
        <v>M</v>
      </c>
      <c r="I1919" s="9">
        <f>VLOOKUP($A1919,referencia!$C$2:$Z$640,20,0)</f>
        <v>0</v>
      </c>
      <c r="J1919" s="9" t="str">
        <f>VLOOKUP($A1919,referencia!$C$2:$Z$640,21,0)</f>
        <v>Ministerio de Gobierno y Seguridad</v>
      </c>
      <c r="K1919" s="9">
        <f>VLOOKUP($A1919,referencia!$C$2:$Z$640,22,0)</f>
        <v>0</v>
      </c>
    </row>
    <row r="1920" spans="1:11" ht="15.75" customHeight="1">
      <c r="A1920" t="s">
        <v>2334</v>
      </c>
      <c r="B1920" s="9">
        <f>VLOOKUP($A1920,referencia!$C$2:$Z$640,5,0)</f>
        <v>20</v>
      </c>
      <c r="C1920" s="9" t="str">
        <f>VLOOKUP($A1920,referencia!$C$2:$Z$640,6,0)</f>
        <v>Santa Cruz</v>
      </c>
      <c r="D1920" s="9">
        <f>VLOOKUP($A1920,referencia!$C$2:$Z$640,15,0)</f>
        <v>2018</v>
      </c>
      <c r="E1920" s="9" t="str">
        <f>VLOOKUP($A1920,referencia!$C$2:$Z$640,7,0)</f>
        <v>Alicia Kirchner</v>
      </c>
      <c r="F1920" s="9" t="str">
        <f>VLOOKUP($A1920,referencia!$C$2:$Z$640,10,0)</f>
        <v>Frente para la Victoria</v>
      </c>
      <c r="G1920" s="9" t="str">
        <f>VLOOKUP($A1920,referencia!$C$2:$Z$640,9,0)</f>
        <v>Juan Donnini</v>
      </c>
      <c r="H1920" s="9" t="str">
        <f>VLOOKUP($A1920,referencia!$C$2:$Z$640,19,0)</f>
        <v>M</v>
      </c>
      <c r="I1920" s="9">
        <f>VLOOKUP($A1920,referencia!$C$2:$Z$640,20,0)</f>
        <v>0</v>
      </c>
      <c r="J1920" s="9" t="str">
        <f>VLOOKUP($A1920,referencia!$C$2:$Z$640,21,0)</f>
        <v>Ministerio de Economía y Obras Públicas</v>
      </c>
      <c r="K1920" s="9">
        <f>VLOOKUP($A1920,referencia!$C$2:$Z$640,22,0)</f>
        <v>0</v>
      </c>
    </row>
    <row r="1921" spans="1:11" ht="15.75" customHeight="1">
      <c r="A1921" t="s">
        <v>2335</v>
      </c>
      <c r="B1921" s="9">
        <f>VLOOKUP($A1921,referencia!$C$2:$Z$640,5,0)</f>
        <v>20</v>
      </c>
      <c r="C1921" s="9" t="str">
        <f>VLOOKUP($A1921,referencia!$C$2:$Z$640,6,0)</f>
        <v>Santa Cruz</v>
      </c>
      <c r="D1921" s="9">
        <f>VLOOKUP($A1921,referencia!$C$2:$Z$640,15,0)</f>
        <v>2018</v>
      </c>
      <c r="E1921" s="9" t="str">
        <f>VLOOKUP($A1921,referencia!$C$2:$Z$640,7,0)</f>
        <v>Alicia Kirchner</v>
      </c>
      <c r="F1921" s="9" t="str">
        <f>VLOOKUP($A1921,referencia!$C$2:$Z$640,10,0)</f>
        <v>Frente para la Victoria</v>
      </c>
      <c r="G1921" s="9" t="str">
        <f>VLOOKUP($A1921,referencia!$C$2:$Z$640,9,0)</f>
        <v>Leonardo Álvarez</v>
      </c>
      <c r="H1921" s="9" t="str">
        <f>VLOOKUP($A1921,referencia!$C$2:$Z$640,19,0)</f>
        <v>M</v>
      </c>
      <c r="I1921" s="9">
        <f>VLOOKUP($A1921,referencia!$C$2:$Z$640,20,0)</f>
        <v>0</v>
      </c>
      <c r="J1921" s="9" t="str">
        <f>VLOOKUP($A1921,referencia!$C$2:$Z$640,21,0)</f>
        <v>Ministerio de Producción</v>
      </c>
      <c r="K1921" s="9">
        <f>VLOOKUP($A1921,referencia!$C$2:$Z$640,22,0)</f>
        <v>0</v>
      </c>
    </row>
    <row r="1922" spans="1:11" ht="15.75" customHeight="1">
      <c r="A1922" t="s">
        <v>2336</v>
      </c>
      <c r="B1922" s="9">
        <f>VLOOKUP($A1922,referencia!$C$2:$Z$640,5,0)</f>
        <v>20</v>
      </c>
      <c r="C1922" s="9" t="str">
        <f>VLOOKUP($A1922,referencia!$C$2:$Z$640,6,0)</f>
        <v>Santa Cruz</v>
      </c>
      <c r="D1922" s="9">
        <f>VLOOKUP($A1922,referencia!$C$2:$Z$640,15,0)</f>
        <v>2018</v>
      </c>
      <c r="E1922" s="9" t="str">
        <f>VLOOKUP($A1922,referencia!$C$2:$Z$640,7,0)</f>
        <v>Alicia Kirchner</v>
      </c>
      <c r="F1922" s="9" t="str">
        <f>VLOOKUP($A1922,referencia!$C$2:$Z$640,10,0)</f>
        <v>Frente para la Victoria</v>
      </c>
      <c r="G1922" s="9" t="str">
        <f>VLOOKUP($A1922,referencia!$C$2:$Z$640,9,0)</f>
        <v>Paola Vessvessian</v>
      </c>
      <c r="H1922" s="9" t="str">
        <f>VLOOKUP($A1922,referencia!$C$2:$Z$640,19,0)</f>
        <v>F</v>
      </c>
      <c r="I1922" s="9">
        <f>VLOOKUP($A1922,referencia!$C$2:$Z$640,20,0)</f>
        <v>1</v>
      </c>
      <c r="J1922" s="9" t="str">
        <f>VLOOKUP($A1922,referencia!$C$2:$Z$640,21,0)</f>
        <v>Ministerio de Desarrollo Social</v>
      </c>
      <c r="K1922" s="9">
        <f>VLOOKUP($A1922,referencia!$C$2:$Z$640,22,0)</f>
        <v>0</v>
      </c>
    </row>
    <row r="1923" spans="1:11" ht="15.75" customHeight="1">
      <c r="A1923" t="s">
        <v>2337</v>
      </c>
      <c r="B1923" s="9">
        <f>VLOOKUP($A1923,referencia!$C$2:$Z$640,5,0)</f>
        <v>20</v>
      </c>
      <c r="C1923" s="9" t="str">
        <f>VLOOKUP($A1923,referencia!$C$2:$Z$640,6,0)</f>
        <v>Santa Cruz</v>
      </c>
      <c r="D1923" s="9">
        <f>VLOOKUP($A1923,referencia!$C$2:$Z$640,15,0)</f>
        <v>2018</v>
      </c>
      <c r="E1923" s="9" t="str">
        <f>VLOOKUP($A1923,referencia!$C$2:$Z$640,7,0)</f>
        <v>Alicia Kirchner</v>
      </c>
      <c r="F1923" s="9" t="str">
        <f>VLOOKUP($A1923,referencia!$C$2:$Z$640,10,0)</f>
        <v>Frente para la Victoria</v>
      </c>
      <c r="G1923" s="9" t="str">
        <f>VLOOKUP($A1923,referencia!$C$2:$Z$640,9,0)</f>
        <v>Rocío García</v>
      </c>
      <c r="H1923" s="9" t="str">
        <f>VLOOKUP($A1923,referencia!$C$2:$Z$640,19,0)</f>
        <v>F</v>
      </c>
      <c r="I1923" s="9">
        <f>VLOOKUP($A1923,referencia!$C$2:$Z$640,20,0)</f>
        <v>1</v>
      </c>
      <c r="J1923" s="9" t="str">
        <f>VLOOKUP($A1923,referencia!$C$2:$Z$640,21,0)</f>
        <v>Ministerio de Salud</v>
      </c>
      <c r="K1923" s="9">
        <f>VLOOKUP($A1923,referencia!$C$2:$Z$640,22,0)</f>
        <v>0</v>
      </c>
    </row>
    <row r="1924" spans="1:11" ht="15.75" customHeight="1">
      <c r="A1924" t="s">
        <v>2338</v>
      </c>
      <c r="B1924" s="9">
        <f>VLOOKUP($A1924,referencia!$C$2:$Z$640,5,0)</f>
        <v>20</v>
      </c>
      <c r="C1924" s="9" t="str">
        <f>VLOOKUP($A1924,referencia!$C$2:$Z$640,6,0)</f>
        <v>Santa Cruz</v>
      </c>
      <c r="D1924" s="9">
        <f>VLOOKUP($A1924,referencia!$C$2:$Z$640,15,0)</f>
        <v>2018</v>
      </c>
      <c r="E1924" s="9" t="str">
        <f>VLOOKUP($A1924,referencia!$C$2:$Z$640,7,0)</f>
        <v>Alicia Kirchner</v>
      </c>
      <c r="F1924" s="9" t="str">
        <f>VLOOKUP($A1924,referencia!$C$2:$Z$640,10,0)</f>
        <v>Frente para la Victoria</v>
      </c>
      <c r="G1924" s="9" t="str">
        <f>VLOOKUP($A1924,referencia!$C$2:$Z$640,9,0)</f>
        <v>Claudia Martínez</v>
      </c>
      <c r="H1924" s="9" t="str">
        <f>VLOOKUP($A1924,referencia!$C$2:$Z$640,19,0)</f>
        <v>F</v>
      </c>
      <c r="I1924" s="9">
        <f>VLOOKUP($A1924,referencia!$C$2:$Z$640,20,0)</f>
        <v>1</v>
      </c>
      <c r="J1924" s="9" t="str">
        <f>VLOOKUP($A1924,referencia!$C$2:$Z$640,21,0)</f>
        <v>Secretaría General de la Gobernación</v>
      </c>
      <c r="K1924" s="9">
        <f>VLOOKUP($A1924,referencia!$C$2:$Z$640,22,0)</f>
        <v>0</v>
      </c>
    </row>
    <row r="1925" spans="1:11" ht="15.75" customHeight="1">
      <c r="A1925" t="s">
        <v>2339</v>
      </c>
      <c r="B1925" s="9">
        <f>VLOOKUP($A1925,referencia!$C$2:$Z$640,5,0)</f>
        <v>20</v>
      </c>
      <c r="C1925" s="9" t="str">
        <f>VLOOKUP($A1925,referencia!$C$2:$Z$640,6,0)</f>
        <v>Santa Cruz</v>
      </c>
      <c r="D1925" s="9">
        <f>VLOOKUP($A1925,referencia!$C$2:$Z$640,15,0)</f>
        <v>2018</v>
      </c>
      <c r="E1925" s="9" t="str">
        <f>VLOOKUP($A1925,referencia!$C$2:$Z$640,7,0)</f>
        <v>Alicia Kirchner</v>
      </c>
      <c r="F1925" s="9" t="str">
        <f>VLOOKUP($A1925,referencia!$C$2:$Z$640,10,0)</f>
        <v>Frente para la Victoria</v>
      </c>
      <c r="G1925" s="9" t="str">
        <f>VLOOKUP($A1925,referencia!$C$2:$Z$640,9,0)</f>
        <v>Alberto Borcelli</v>
      </c>
      <c r="H1925" s="9" t="str">
        <f>VLOOKUP($A1925,referencia!$C$2:$Z$640,19,0)</f>
        <v>M</v>
      </c>
      <c r="I1925" s="9">
        <f>VLOOKUP($A1925,referencia!$C$2:$Z$640,20,0)</f>
        <v>0</v>
      </c>
      <c r="J1925" s="9" t="str">
        <f>VLOOKUP($A1925,referencia!$C$2:$Z$640,21,0)</f>
        <v>Consejo Provincial de Educación</v>
      </c>
      <c r="K1925" s="9">
        <f>VLOOKUP($A1925,referencia!$C$2:$Z$640,22,0)</f>
        <v>0</v>
      </c>
    </row>
    <row r="1926" spans="1:11" ht="15.75" customHeight="1">
      <c r="A1926" t="s">
        <v>2584</v>
      </c>
      <c r="B1926" s="9">
        <f>VLOOKUP($A1926,referencia!$B$2:$Z$640,6,0)</f>
        <v>20</v>
      </c>
      <c r="C1926" s="9" t="str">
        <f>VLOOKUP($A1926,referencia!$B$2:$Z$640,7,0)</f>
        <v>Santa Cruz</v>
      </c>
      <c r="D1926" s="9">
        <f>VLOOKUP($A1926,referencia!$B$2:$Z$640,17,0)</f>
        <v>2019</v>
      </c>
      <c r="E1926" s="9" t="str">
        <f>VLOOKUP($A1926,referencia!$B$2:$Z$640,8,0)</f>
        <v>Alicia Kirchner</v>
      </c>
      <c r="F1926" s="9" t="str">
        <f>VLOOKUP($A1926,referencia!$B$2:$Z$640,11,0)</f>
        <v>Frente para la Victoria</v>
      </c>
      <c r="G1926" s="9" t="str">
        <f>VLOOKUP($A1926,referencia!$B$2:$Z$640,10,0)</f>
        <v>Fernando Basanta</v>
      </c>
      <c r="H1926" s="9" t="str">
        <f>VLOOKUP($A1926,referencia!$B$2:$Z$640,20,0)</f>
        <v>M</v>
      </c>
      <c r="I1926" s="9">
        <f>VLOOKUP($A1926,referencia!$B$2:$Z$640,21,0)</f>
        <v>0</v>
      </c>
      <c r="J1926" s="9" t="str">
        <f>VLOOKUP($A1926,referencia!$B$2:$Z$640,22,0)</f>
        <v>Ministerio de Gobierno y Seguridad</v>
      </c>
      <c r="K1926" s="9">
        <f>VLOOKUP($A1926,referencia!$B$2:$Z$640,23,0)</f>
        <v>0</v>
      </c>
    </row>
    <row r="1927" spans="1:11" ht="15.75" customHeight="1">
      <c r="A1927" t="s">
        <v>2585</v>
      </c>
      <c r="B1927" s="9">
        <f>VLOOKUP($A1927,referencia!$B$2:$Z$640,6,0)</f>
        <v>20</v>
      </c>
      <c r="C1927" s="9" t="str">
        <f>VLOOKUP($A1927,referencia!$B$2:$Z$640,7,0)</f>
        <v>Santa Cruz</v>
      </c>
      <c r="D1927" s="9">
        <f>VLOOKUP($A1927,referencia!$B$2:$Z$640,17,0)</f>
        <v>2019</v>
      </c>
      <c r="E1927" s="9" t="str">
        <f>VLOOKUP($A1927,referencia!$B$2:$Z$640,8,0)</f>
        <v>Alicia Kirchner</v>
      </c>
      <c r="F1927" s="9" t="str">
        <f>VLOOKUP($A1927,referencia!$B$2:$Z$640,11,0)</f>
        <v>Frente para la Victoria</v>
      </c>
      <c r="G1927" s="9" t="str">
        <f>VLOOKUP($A1927,referencia!$B$2:$Z$640,10,0)</f>
        <v>Juan Donnini</v>
      </c>
      <c r="H1927" s="9" t="str">
        <f>VLOOKUP($A1927,referencia!$B$2:$Z$640,20,0)</f>
        <v>M</v>
      </c>
      <c r="I1927" s="9">
        <f>VLOOKUP($A1927,referencia!$B$2:$Z$640,21,0)</f>
        <v>0</v>
      </c>
      <c r="J1927" s="9" t="str">
        <f>VLOOKUP($A1927,referencia!$B$2:$Z$640,22,0)</f>
        <v>Ministerio de Economía y Obras Públicas</v>
      </c>
      <c r="K1927" s="9">
        <f>VLOOKUP($A1927,referencia!$B$2:$Z$640,23,0)</f>
        <v>0</v>
      </c>
    </row>
    <row r="1928" spans="1:11" ht="15.75" customHeight="1">
      <c r="A1928" t="s">
        <v>2586</v>
      </c>
      <c r="B1928" s="9">
        <f>VLOOKUP($A1928,referencia!$B$2:$Z$640,6,0)</f>
        <v>20</v>
      </c>
      <c r="C1928" s="9" t="str">
        <f>VLOOKUP($A1928,referencia!$B$2:$Z$640,7,0)</f>
        <v>Santa Cruz</v>
      </c>
      <c r="D1928" s="9">
        <f>VLOOKUP($A1928,referencia!$B$2:$Z$640,17,0)</f>
        <v>2019</v>
      </c>
      <c r="E1928" s="9" t="str">
        <f>VLOOKUP($A1928,referencia!$B$2:$Z$640,8,0)</f>
        <v>Alicia Kirchner</v>
      </c>
      <c r="F1928" s="9" t="str">
        <f>VLOOKUP($A1928,referencia!$B$2:$Z$640,11,0)</f>
        <v>Frente para la Victoria</v>
      </c>
      <c r="G1928" s="9" t="str">
        <f>VLOOKUP($A1928,referencia!$B$2:$Z$640,10,0)</f>
        <v>Leonardo Álvarez</v>
      </c>
      <c r="H1928" s="9" t="str">
        <f>VLOOKUP($A1928,referencia!$B$2:$Z$640,20,0)</f>
        <v>M</v>
      </c>
      <c r="I1928" s="9">
        <f>VLOOKUP($A1928,referencia!$B$2:$Z$640,21,0)</f>
        <v>0</v>
      </c>
      <c r="J1928" s="9" t="str">
        <f>VLOOKUP($A1928,referencia!$B$2:$Z$640,22,0)</f>
        <v>Ministerio de Producción</v>
      </c>
      <c r="K1928" s="9">
        <f>VLOOKUP($A1928,referencia!$B$2:$Z$640,23,0)</f>
        <v>0</v>
      </c>
    </row>
    <row r="1929" spans="1:11" ht="15.75" customHeight="1">
      <c r="A1929" t="s">
        <v>2587</v>
      </c>
      <c r="B1929" s="9">
        <f>VLOOKUP($A1929,referencia!$B$2:$Z$640,6,0)</f>
        <v>20</v>
      </c>
      <c r="C1929" s="9" t="str">
        <f>VLOOKUP($A1929,referencia!$B$2:$Z$640,7,0)</f>
        <v>Santa Cruz</v>
      </c>
      <c r="D1929" s="9">
        <f>VLOOKUP($A1929,referencia!$B$2:$Z$640,17,0)</f>
        <v>2019</v>
      </c>
      <c r="E1929" s="9" t="str">
        <f>VLOOKUP($A1929,referencia!$B$2:$Z$640,8,0)</f>
        <v>Alicia Kirchner</v>
      </c>
      <c r="F1929" s="9" t="str">
        <f>VLOOKUP($A1929,referencia!$B$2:$Z$640,11,0)</f>
        <v>Frente para la Victoria</v>
      </c>
      <c r="G1929" s="9" t="str">
        <f>VLOOKUP($A1929,referencia!$B$2:$Z$640,10,0)</f>
        <v>Paola Vessvessian</v>
      </c>
      <c r="H1929" s="9" t="str">
        <f>VLOOKUP($A1929,referencia!$B$2:$Z$640,20,0)</f>
        <v>F</v>
      </c>
      <c r="I1929" s="9">
        <f>VLOOKUP($A1929,referencia!$B$2:$Z$640,21,0)</f>
        <v>1</v>
      </c>
      <c r="J1929" s="9" t="str">
        <f>VLOOKUP($A1929,referencia!$B$2:$Z$640,22,0)</f>
        <v>Ministerio de Desarrollo Social</v>
      </c>
      <c r="K1929" s="9">
        <f>VLOOKUP($A1929,referencia!$B$2:$Z$640,23,0)</f>
        <v>0</v>
      </c>
    </row>
    <row r="1930" spans="1:11" ht="15.75" customHeight="1">
      <c r="A1930" t="s">
        <v>2588</v>
      </c>
      <c r="B1930" s="9">
        <f>VLOOKUP($A1930,referencia!$B$2:$Z$640,6,0)</f>
        <v>20</v>
      </c>
      <c r="C1930" s="9" t="str">
        <f>VLOOKUP($A1930,referencia!$B$2:$Z$640,7,0)</f>
        <v>Santa Cruz</v>
      </c>
      <c r="D1930" s="9">
        <f>VLOOKUP($A1930,referencia!$B$2:$Z$640,17,0)</f>
        <v>2019</v>
      </c>
      <c r="E1930" s="9" t="str">
        <f>VLOOKUP($A1930,referencia!$B$2:$Z$640,8,0)</f>
        <v>Alicia Kirchner</v>
      </c>
      <c r="F1930" s="9" t="str">
        <f>VLOOKUP($A1930,referencia!$B$2:$Z$640,11,0)</f>
        <v>Frente para la Victoria</v>
      </c>
      <c r="G1930" s="9" t="str">
        <f>VLOOKUP($A1930,referencia!$B$2:$Z$640,10,0)</f>
        <v>Rocío García</v>
      </c>
      <c r="H1930" s="9" t="str">
        <f>VLOOKUP($A1930,referencia!$B$2:$Z$640,20,0)</f>
        <v>F</v>
      </c>
      <c r="I1930" s="9">
        <f>VLOOKUP($A1930,referencia!$B$2:$Z$640,21,0)</f>
        <v>1</v>
      </c>
      <c r="J1930" s="9" t="str">
        <f>VLOOKUP($A1930,referencia!$B$2:$Z$640,22,0)</f>
        <v>Ministerio de Salud</v>
      </c>
      <c r="K1930" s="9">
        <f>VLOOKUP($A1930,referencia!$B$2:$Z$640,23,0)</f>
        <v>0</v>
      </c>
    </row>
    <row r="1931" spans="1:11" ht="15.75" customHeight="1">
      <c r="A1931" t="s">
        <v>2589</v>
      </c>
      <c r="B1931" s="9">
        <f>VLOOKUP($A1931,referencia!$B$2:$Z$640,6,0)</f>
        <v>20</v>
      </c>
      <c r="C1931" s="9" t="str">
        <f>VLOOKUP($A1931,referencia!$B$2:$Z$640,7,0)</f>
        <v>Santa Cruz</v>
      </c>
      <c r="D1931" s="9">
        <f>VLOOKUP($A1931,referencia!$B$2:$Z$640,17,0)</f>
        <v>2019</v>
      </c>
      <c r="E1931" s="9" t="str">
        <f>VLOOKUP($A1931,referencia!$B$2:$Z$640,8,0)</f>
        <v>Alicia Kirchner</v>
      </c>
      <c r="F1931" s="9" t="str">
        <f>VLOOKUP($A1931,referencia!$B$2:$Z$640,11,0)</f>
        <v>Frente para la Victoria</v>
      </c>
      <c r="G1931" s="9" t="str">
        <f>VLOOKUP($A1931,referencia!$B$2:$Z$640,10,0)</f>
        <v>Claudia Martínez</v>
      </c>
      <c r="H1931" s="9" t="str">
        <f>VLOOKUP($A1931,referencia!$B$2:$Z$640,20,0)</f>
        <v>F</v>
      </c>
      <c r="I1931" s="9">
        <f>VLOOKUP($A1931,referencia!$B$2:$Z$640,21,0)</f>
        <v>1</v>
      </c>
      <c r="J1931" s="9" t="str">
        <f>VLOOKUP($A1931,referencia!$B$2:$Z$640,22,0)</f>
        <v>Secretaría General de la Gobernación</v>
      </c>
      <c r="K1931" s="9">
        <f>VLOOKUP($A1931,referencia!$B$2:$Z$640,23,0)</f>
        <v>0</v>
      </c>
    </row>
    <row r="1932" spans="1:11" ht="15.75" customHeight="1">
      <c r="A1932" t="s">
        <v>2590</v>
      </c>
      <c r="B1932" s="9">
        <f>VLOOKUP($A1932,referencia!$B$2:$Z$640,6,0)</f>
        <v>20</v>
      </c>
      <c r="C1932" s="9" t="str">
        <f>VLOOKUP($A1932,referencia!$B$2:$Z$640,7,0)</f>
        <v>Santa Cruz</v>
      </c>
      <c r="D1932" s="9">
        <f>VLOOKUP($A1932,referencia!$B$2:$Z$640,17,0)</f>
        <v>2019</v>
      </c>
      <c r="E1932" s="9" t="str">
        <f>VLOOKUP($A1932,referencia!$B$2:$Z$640,8,0)</f>
        <v>Alicia Kirchner</v>
      </c>
      <c r="F1932" s="9" t="str">
        <f>VLOOKUP($A1932,referencia!$B$2:$Z$640,11,0)</f>
        <v>Frente para la Victoria</v>
      </c>
      <c r="G1932" s="9" t="str">
        <f>VLOOKUP($A1932,referencia!$B$2:$Z$640,10,0)</f>
        <v>Alberto Borcelli</v>
      </c>
      <c r="H1932" s="9" t="str">
        <f>VLOOKUP($A1932,referencia!$B$2:$Z$640,20,0)</f>
        <v>M</v>
      </c>
      <c r="I1932" s="9">
        <f>VLOOKUP($A1932,referencia!$B$2:$Z$640,21,0)</f>
        <v>0</v>
      </c>
      <c r="J1932" s="9" t="str">
        <f>VLOOKUP($A1932,referencia!$B$2:$Z$640,22,0)</f>
        <v>Consejo Provincial de Educación</v>
      </c>
      <c r="K1932" s="9">
        <f>VLOOKUP($A1932,referencia!$B$2:$Z$640,23,0)</f>
        <v>0</v>
      </c>
    </row>
    <row r="1933" spans="1:11" ht="15.75" customHeight="1">
      <c r="A1933" t="s">
        <v>1436</v>
      </c>
      <c r="B1933" s="9">
        <f>VLOOKUP($A1933,referencia!$B$2:$Z$640,6,0)</f>
        <v>20</v>
      </c>
      <c r="C1933" s="9" t="str">
        <f>VLOOKUP($A1933,referencia!$B$2:$Z$640,7,0)</f>
        <v>Santa Cruz</v>
      </c>
      <c r="D1933" s="9" t="str">
        <f>VLOOKUP($A1933,referencia!$B$2:$Z$640,17,0)</f>
        <v>no</v>
      </c>
      <c r="E1933" s="9" t="str">
        <f>VLOOKUP($A1933,referencia!$B$2:$Z$640,8,0)</f>
        <v>Alicia Kirchner</v>
      </c>
      <c r="F1933" s="9" t="str">
        <f>VLOOKUP($A1933,referencia!$B$2:$Z$640,11,0)</f>
        <v>Frente de Todos</v>
      </c>
      <c r="G1933" s="9" t="str">
        <f>VLOOKUP($A1933,referencia!$B$2:$Z$640,10,0)</f>
        <v>Leonardo Dario Alvarez</v>
      </c>
      <c r="H1933" s="9" t="str">
        <f>VLOOKUP($A1933,referencia!$B$2:$Z$640,20,0)</f>
        <v>M</v>
      </c>
      <c r="I1933" s="9">
        <f>VLOOKUP($A1933,referencia!$B$2:$Z$640,21,0)</f>
        <v>0</v>
      </c>
      <c r="J1933" s="9" t="str">
        <f>VLOOKUP($A1933,referencia!$B$2:$Z$640,22,0)</f>
        <v>Jefatura de Gabinete</v>
      </c>
      <c r="K1933" s="9">
        <f>VLOOKUP($A1933,referencia!$B$2:$Z$640,23,0)</f>
        <v>0</v>
      </c>
    </row>
    <row r="1934" spans="1:11" ht="15.75" customHeight="1">
      <c r="A1934" t="s">
        <v>1437</v>
      </c>
      <c r="B1934" s="9">
        <f>VLOOKUP($A1934,referencia!$B$2:$Z$640,6,0)</f>
        <v>20</v>
      </c>
      <c r="C1934" s="9" t="str">
        <f>VLOOKUP($A1934,referencia!$B$2:$Z$640,7,0)</f>
        <v>Santa Cruz</v>
      </c>
      <c r="D1934" s="9" t="str">
        <f>VLOOKUP($A1934,referencia!$B$2:$Z$640,17,0)</f>
        <v>no</v>
      </c>
      <c r="E1934" s="9" t="str">
        <f>VLOOKUP($A1934,referencia!$B$2:$Z$640,8,0)</f>
        <v>Alicia Kirchner</v>
      </c>
      <c r="F1934" s="9" t="str">
        <f>VLOOKUP($A1934,referencia!$B$2:$Z$640,11,0)</f>
        <v>Frente de Todos</v>
      </c>
      <c r="G1934" s="9" t="str">
        <f>VLOOKUP($A1934,referencia!$B$2:$Z$640,10,0)</f>
        <v>Barbara Dolores Weinzettel</v>
      </c>
      <c r="H1934" s="9" t="str">
        <f>VLOOKUP($A1934,referencia!$B$2:$Z$640,20,0)</f>
        <v>F</v>
      </c>
      <c r="I1934" s="9">
        <f>VLOOKUP($A1934,referencia!$B$2:$Z$640,21,0)</f>
        <v>1</v>
      </c>
      <c r="J1934" s="9" t="str">
        <f>VLOOKUP($A1934,referencia!$B$2:$Z$640,22,0)</f>
        <v>Ministerio de Desarrollo Social</v>
      </c>
      <c r="K1934" s="9">
        <f>VLOOKUP($A1934,referencia!$B$2:$Z$640,23,0)</f>
        <v>0</v>
      </c>
    </row>
    <row r="1935" spans="1:11" ht="15.75" customHeight="1">
      <c r="A1935" t="s">
        <v>1438</v>
      </c>
      <c r="B1935" s="9">
        <f>VLOOKUP($A1935,referencia!$B$2:$Z$640,6,0)</f>
        <v>20</v>
      </c>
      <c r="C1935" s="9" t="str">
        <f>VLOOKUP($A1935,referencia!$B$2:$Z$640,7,0)</f>
        <v>Santa Cruz</v>
      </c>
      <c r="D1935" s="9" t="str">
        <f>VLOOKUP($A1935,referencia!$B$2:$Z$640,17,0)</f>
        <v>no</v>
      </c>
      <c r="E1935" s="9" t="str">
        <f>VLOOKUP($A1935,referencia!$B$2:$Z$640,8,0)</f>
        <v>Alicia Kirchner</v>
      </c>
      <c r="F1935" s="9" t="str">
        <f>VLOOKUP($A1935,referencia!$B$2:$Z$640,11,0)</f>
        <v>Frente de Todos</v>
      </c>
      <c r="G1935" s="9" t="str">
        <f>VLOOKUP($A1935,referencia!$B$2:$Z$640,10,0)</f>
        <v>Ignacio Perincioli</v>
      </c>
      <c r="H1935" s="9" t="str">
        <f>VLOOKUP($A1935,referencia!$B$2:$Z$640,20,0)</f>
        <v>M</v>
      </c>
      <c r="I1935" s="9">
        <f>VLOOKUP($A1935,referencia!$B$2:$Z$640,21,0)</f>
        <v>0</v>
      </c>
      <c r="J1935" s="9" t="str">
        <f>VLOOKUP($A1935,referencia!$B$2:$Z$640,22,0)</f>
        <v>Ministerio de Economía, Finanzas e Infraestructura</v>
      </c>
      <c r="K1935" s="9">
        <f>VLOOKUP($A1935,referencia!$B$2:$Z$640,23,0)</f>
        <v>0</v>
      </c>
    </row>
    <row r="1936" spans="1:11" ht="15.75" customHeight="1">
      <c r="A1936" t="s">
        <v>1439</v>
      </c>
      <c r="B1936" s="9">
        <f>VLOOKUP($A1936,referencia!$B$2:$Z$640,6,0)</f>
        <v>20</v>
      </c>
      <c r="C1936" s="9" t="str">
        <f>VLOOKUP($A1936,referencia!$B$2:$Z$640,7,0)</f>
        <v>Santa Cruz</v>
      </c>
      <c r="D1936" s="9" t="str">
        <f>VLOOKUP($A1936,referencia!$B$2:$Z$640,17,0)</f>
        <v>no</v>
      </c>
      <c r="E1936" s="9" t="str">
        <f>VLOOKUP($A1936,referencia!$B$2:$Z$640,8,0)</f>
        <v>Alicia Kirchner</v>
      </c>
      <c r="F1936" s="9" t="str">
        <f>VLOOKUP($A1936,referencia!$B$2:$Z$640,11,0)</f>
        <v>Frente de Todos</v>
      </c>
      <c r="G1936" s="9" t="str">
        <f>VLOOKUP($A1936,referencia!$B$2:$Z$640,10,0)</f>
        <v>Leandro Eduardo Zuliani</v>
      </c>
      <c r="H1936" s="9" t="str">
        <f>VLOOKUP($A1936,referencia!$B$2:$Z$640,20,0)</f>
        <v>M</v>
      </c>
      <c r="I1936" s="9">
        <f>VLOOKUP($A1936,referencia!$B$2:$Z$640,21,0)</f>
        <v>0</v>
      </c>
      <c r="J1936" s="9" t="str">
        <f>VLOOKUP($A1936,referencia!$B$2:$Z$640,22,0)</f>
        <v>Ministerio de Gobierno</v>
      </c>
      <c r="K1936" s="9">
        <f>VLOOKUP($A1936,referencia!$B$2:$Z$640,23,0)</f>
        <v>0</v>
      </c>
    </row>
    <row r="1937" spans="1:11" ht="15.75" customHeight="1">
      <c r="A1937" t="s">
        <v>1440</v>
      </c>
      <c r="B1937" s="9">
        <f>VLOOKUP($A1937,referencia!$B$2:$Z$640,6,0)</f>
        <v>20</v>
      </c>
      <c r="C1937" s="9" t="str">
        <f>VLOOKUP($A1937,referencia!$B$2:$Z$640,7,0)</f>
        <v>Santa Cruz</v>
      </c>
      <c r="D1937" s="9" t="str">
        <f>VLOOKUP($A1937,referencia!$B$2:$Z$640,17,0)</f>
        <v>no</v>
      </c>
      <c r="E1937" s="9" t="str">
        <f>VLOOKUP($A1937,referencia!$B$2:$Z$640,8,0)</f>
        <v>Alicia Kirchner</v>
      </c>
      <c r="F1937" s="9" t="str">
        <f>VLOOKUP($A1937,referencia!$B$2:$Z$640,11,0)</f>
        <v>Frente de Todos</v>
      </c>
      <c r="G1937" s="9" t="str">
        <f>VLOOKUP($A1937,referencia!$B$2:$Z$640,10,0)</f>
        <v>Silvina Córdoba</v>
      </c>
      <c r="H1937" s="9" t="str">
        <f>VLOOKUP($A1937,referencia!$B$2:$Z$640,20,0)</f>
        <v>F</v>
      </c>
      <c r="I1937" s="9">
        <f>VLOOKUP($A1937,referencia!$B$2:$Z$640,21,0)</f>
        <v>1</v>
      </c>
      <c r="J1937" s="9" t="str">
        <f>VLOOKUP($A1937,referencia!$B$2:$Z$640,22,0)</f>
        <v>Ministerio de la Producción, Comercio e Industria</v>
      </c>
      <c r="K1937" s="9">
        <f>VLOOKUP($A1937,referencia!$B$2:$Z$640,23,0)</f>
        <v>0</v>
      </c>
    </row>
    <row r="1938" spans="1:11" ht="15.75" customHeight="1">
      <c r="A1938" t="s">
        <v>1441</v>
      </c>
      <c r="B1938" s="9">
        <f>VLOOKUP($A1938,referencia!$B$2:$Z$640,6,0)</f>
        <v>20</v>
      </c>
      <c r="C1938" s="9" t="str">
        <f>VLOOKUP($A1938,referencia!$B$2:$Z$640,7,0)</f>
        <v>Santa Cruz</v>
      </c>
      <c r="D1938" s="9" t="str">
        <f>VLOOKUP($A1938,referencia!$B$2:$Z$640,17,0)</f>
        <v>no</v>
      </c>
      <c r="E1938" s="9" t="str">
        <f>VLOOKUP($A1938,referencia!$B$2:$Z$640,8,0)</f>
        <v>Alicia Kirchner</v>
      </c>
      <c r="F1938" s="9" t="str">
        <f>VLOOKUP($A1938,referencia!$B$2:$Z$640,11,0)</f>
        <v>Frente de Todos</v>
      </c>
      <c r="G1938" s="9" t="str">
        <f>VLOOKUP($A1938,referencia!$B$2:$Z$640,10,0)</f>
        <v>Juan Carlos Nadalich</v>
      </c>
      <c r="H1938" s="9" t="str">
        <f>VLOOKUP($A1938,referencia!$B$2:$Z$640,20,0)</f>
        <v>M</v>
      </c>
      <c r="I1938" s="9">
        <f>VLOOKUP($A1938,referencia!$B$2:$Z$640,21,0)</f>
        <v>0</v>
      </c>
      <c r="J1938" s="9" t="str">
        <f>VLOOKUP($A1938,referencia!$B$2:$Z$640,22,0)</f>
        <v>Ministerio de Salud y Ambiente</v>
      </c>
      <c r="K1938" s="9">
        <f>VLOOKUP($A1938,referencia!$B$2:$Z$640,23,0)</f>
        <v>1</v>
      </c>
    </row>
    <row r="1939" spans="1:11" ht="15.75" customHeight="1">
      <c r="A1939" t="s">
        <v>1442</v>
      </c>
      <c r="B1939" s="9">
        <f>VLOOKUP($A1939,referencia!$B$2:$Z$640,6,0)</f>
        <v>20</v>
      </c>
      <c r="C1939" s="9" t="str">
        <f>VLOOKUP($A1939,referencia!$B$2:$Z$640,7,0)</f>
        <v>Santa Cruz</v>
      </c>
      <c r="D1939" s="9" t="str">
        <f>VLOOKUP($A1939,referencia!$B$2:$Z$640,17,0)</f>
        <v>no</v>
      </c>
      <c r="E1939" s="9" t="str">
        <f>VLOOKUP($A1939,referencia!$B$2:$Z$640,8,0)</f>
        <v>Alicia Kirchner</v>
      </c>
      <c r="F1939" s="9" t="str">
        <f>VLOOKUP($A1939,referencia!$B$2:$Z$640,11,0)</f>
        <v>Frente de Todos</v>
      </c>
      <c r="G1939" s="9" t="str">
        <f>VLOOKUP($A1939,referencia!$B$2:$Z$640,10,0)</f>
        <v>Claudio García</v>
      </c>
      <c r="H1939" s="9" t="str">
        <f>VLOOKUP($A1939,referencia!$B$2:$Z$640,20,0)</f>
        <v>M</v>
      </c>
      <c r="I1939" s="9">
        <f>VLOOKUP($A1939,referencia!$B$2:$Z$640,21,0)</f>
        <v>0</v>
      </c>
      <c r="J1939" s="9" t="str">
        <f>VLOOKUP($A1939,referencia!$B$2:$Z$640,22,0)</f>
        <v>Ministerio de Salud y Ambiente</v>
      </c>
      <c r="K1939" s="9">
        <f>VLOOKUP($A1939,referencia!$B$2:$Z$640,23,0)</f>
        <v>0</v>
      </c>
    </row>
    <row r="1940" spans="1:11" ht="15.75" customHeight="1">
      <c r="A1940" t="s">
        <v>1443</v>
      </c>
      <c r="B1940" s="9">
        <f>VLOOKUP($A1940,referencia!$B$2:$Z$640,6,0)</f>
        <v>20</v>
      </c>
      <c r="C1940" s="9" t="str">
        <f>VLOOKUP($A1940,referencia!$B$2:$Z$640,7,0)</f>
        <v>Santa Cruz</v>
      </c>
      <c r="D1940" s="9" t="str">
        <f>VLOOKUP($A1940,referencia!$B$2:$Z$640,17,0)</f>
        <v>no</v>
      </c>
      <c r="E1940" s="9" t="str">
        <f>VLOOKUP($A1940,referencia!$B$2:$Z$640,8,0)</f>
        <v>Alicia Kirchner</v>
      </c>
      <c r="F1940" s="9" t="str">
        <f>VLOOKUP($A1940,referencia!$B$2:$Z$640,11,0)</f>
        <v>Frente de Todos</v>
      </c>
      <c r="G1940" s="9" t="str">
        <f>VLOOKUP($A1940,referencia!$B$2:$Z$640,10,0)</f>
        <v>Claudia Alejandra Martínez</v>
      </c>
      <c r="H1940" s="9" t="str">
        <f>VLOOKUP($A1940,referencia!$B$2:$Z$640,20,0)</f>
        <v>F</v>
      </c>
      <c r="I1940" s="9">
        <f>VLOOKUP($A1940,referencia!$B$2:$Z$640,21,0)</f>
        <v>1</v>
      </c>
      <c r="J1940" s="9" t="str">
        <f>VLOOKUP($A1940,referencia!$B$2:$Z$640,22,0)</f>
        <v>Ministerio Secretaría General de la Gobernación</v>
      </c>
      <c r="K1940" s="9">
        <f>VLOOKUP($A1940,referencia!$B$2:$Z$640,23,0)</f>
        <v>0</v>
      </c>
    </row>
    <row r="1941" spans="1:11" ht="15.75" customHeight="1">
      <c r="A1941" t="s">
        <v>1444</v>
      </c>
      <c r="B1941" s="9">
        <f>VLOOKUP($A1941,referencia!$B$2:$Z$640,6,0)</f>
        <v>20</v>
      </c>
      <c r="C1941" s="9" t="str">
        <f>VLOOKUP($A1941,referencia!$B$2:$Z$640,7,0)</f>
        <v>Santa Cruz</v>
      </c>
      <c r="D1941" s="9" t="str">
        <f>VLOOKUP($A1941,referencia!$B$2:$Z$640,17,0)</f>
        <v>no</v>
      </c>
      <c r="E1941" s="9" t="str">
        <f>VLOOKUP($A1941,referencia!$B$2:$Z$640,8,0)</f>
        <v>Alicia Kirchner</v>
      </c>
      <c r="F1941" s="9" t="str">
        <f>VLOOKUP($A1941,referencia!$B$2:$Z$640,11,0)</f>
        <v>Frente de Todos</v>
      </c>
      <c r="G1941" s="9" t="str">
        <f>VLOOKUP($A1941,referencia!$B$2:$Z$640,10,0)</f>
        <v>Teodoro Segundo Camino</v>
      </c>
      <c r="H1941" s="9" t="str">
        <f>VLOOKUP($A1941,referencia!$B$2:$Z$640,20,0)</f>
        <v>M</v>
      </c>
      <c r="I1941" s="9">
        <f>VLOOKUP($A1941,referencia!$B$2:$Z$640,21,0)</f>
        <v>0</v>
      </c>
      <c r="J1941" s="9" t="str">
        <f>VLOOKUP($A1941,referencia!$B$2:$Z$640,22,0)</f>
        <v>Ministerio de Trabajo, Empleo y Seguridad Social</v>
      </c>
      <c r="K1941" s="9">
        <f>VLOOKUP($A1941,referencia!$B$2:$Z$640,23,0)</f>
        <v>0</v>
      </c>
    </row>
    <row r="1942" spans="1:11" ht="15.75" customHeight="1">
      <c r="A1942" t="s">
        <v>1445</v>
      </c>
      <c r="B1942" s="9">
        <f>VLOOKUP($A1942,referencia!$B$2:$Z$640,6,0)</f>
        <v>20</v>
      </c>
      <c r="C1942" s="9" t="str">
        <f>VLOOKUP($A1942,referencia!$B$2:$Z$640,7,0)</f>
        <v>Santa Cruz</v>
      </c>
      <c r="D1942" s="9" t="str">
        <f>VLOOKUP($A1942,referencia!$B$2:$Z$640,17,0)</f>
        <v>no</v>
      </c>
      <c r="E1942" s="9" t="str">
        <f>VLOOKUP($A1942,referencia!$B$2:$Z$640,8,0)</f>
        <v>Alicia Kirchner</v>
      </c>
      <c r="F1942" s="9" t="str">
        <f>VLOOKUP($A1942,referencia!$B$2:$Z$640,11,0)</f>
        <v>Frente de Todos</v>
      </c>
      <c r="G1942" s="9" t="str">
        <f>VLOOKUP($A1942,referencia!$B$2:$Z$640,10,0)</f>
        <v>Lisandro De La Torre</v>
      </c>
      <c r="H1942" s="9" t="str">
        <f>VLOOKUP($A1942,referencia!$B$2:$Z$640,20,0)</f>
        <v>M</v>
      </c>
      <c r="I1942" s="9">
        <f>VLOOKUP($A1942,referencia!$B$2:$Z$640,21,0)</f>
        <v>0</v>
      </c>
      <c r="J1942" s="9" t="str">
        <f>VLOOKUP($A1942,referencia!$B$2:$Z$640,22,0)</f>
        <v>Ministerio de Seguridad</v>
      </c>
      <c r="K1942" s="9">
        <f>VLOOKUP($A1942,referencia!$B$2:$Z$640,23,0)</f>
        <v>0</v>
      </c>
    </row>
    <row r="1943" spans="1:11" ht="15.75" customHeight="1">
      <c r="A1943" t="s">
        <v>1446</v>
      </c>
      <c r="B1943" s="9">
        <f>VLOOKUP($A1943,referencia!$B$2:$Z$640,6,0)</f>
        <v>20</v>
      </c>
      <c r="C1943" s="9" t="str">
        <f>VLOOKUP($A1943,referencia!$B$2:$Z$640,7,0)</f>
        <v>Santa Cruz</v>
      </c>
      <c r="D1943" s="9" t="str">
        <f>VLOOKUP($A1943,referencia!$B$2:$Z$640,17,0)</f>
        <v>no</v>
      </c>
      <c r="E1943" s="9" t="str">
        <f>VLOOKUP($A1943,referencia!$B$2:$Z$640,8,0)</f>
        <v>Alicia Kirchner</v>
      </c>
      <c r="F1943" s="9" t="str">
        <f>VLOOKUP($A1943,referencia!$B$2:$Z$640,11,0)</f>
        <v>Frente de Todos</v>
      </c>
      <c r="G1943" s="9" t="str">
        <f>VLOOKUP($A1943,referencia!$B$2:$Z$640,10,0)</f>
        <v>María Cecilia Velázquez</v>
      </c>
      <c r="H1943" s="9" t="str">
        <f>VLOOKUP($A1943,referencia!$B$2:$Z$640,20,0)</f>
        <v>F</v>
      </c>
      <c r="I1943" s="9">
        <f>VLOOKUP($A1943,referencia!$B$2:$Z$640,21,0)</f>
        <v>1</v>
      </c>
      <c r="J1943" s="9" t="str">
        <f>VLOOKUP($A1943,referencia!$B$2:$Z$640,22,0)</f>
        <v>Consejo Provincial de Educación</v>
      </c>
      <c r="K1943" s="9">
        <f>VLOOKUP($A1943,referencia!$B$2:$Z$640,23,0)</f>
        <v>0</v>
      </c>
    </row>
    <row r="1944" spans="1:11" ht="15.75" customHeight="1">
      <c r="A1944" t="s">
        <v>2910</v>
      </c>
      <c r="B1944" s="9">
        <f>VLOOKUP($A1944,referencia!$A$2:$Z$640,7,0)</f>
        <v>20</v>
      </c>
      <c r="C1944" s="9" t="str">
        <f>VLOOKUP($A1944,referencia!$A$2:$Z$640,8,0)</f>
        <v>Santa Cruz</v>
      </c>
      <c r="D1944" s="9" t="str">
        <f>VLOOKUP($A1944,referencia!$A$2:$Z$640,19,0)</f>
        <v>no</v>
      </c>
      <c r="E1944" s="9" t="str">
        <f>VLOOKUP($A1944,referencia!$A$2:$Z$640,9,0)</f>
        <v>Alicia Kirchner</v>
      </c>
      <c r="F1944" s="9" t="str">
        <f>VLOOKUP($A1944,referencia!$A$2:$Z$640,12,0)</f>
        <v>Frente para la Victoria</v>
      </c>
      <c r="G1944" s="9" t="str">
        <f>VLOOKUP($A1944,referencia!$A$2:$Z$640,11,0)</f>
        <v>Fernando Basanta</v>
      </c>
      <c r="H1944" s="9" t="str">
        <f>VLOOKUP($A1944,referencia!$A$2:$Z$640,21,0)</f>
        <v>M</v>
      </c>
      <c r="I1944" s="9">
        <f>VLOOKUP($A1944,referencia!$A$2:$Z$640,22,0)</f>
        <v>0</v>
      </c>
      <c r="J1944" s="9" t="str">
        <f>VLOOKUP($A1944,referencia!$A$2:$Z$640,23,0)</f>
        <v>Ministerio de Gobierno y Seguridad</v>
      </c>
      <c r="K1944" s="9">
        <f>VLOOKUP($A1944,referencia!$A$2:$Z$640,24,0)</f>
        <v>0</v>
      </c>
    </row>
    <row r="1945" spans="1:11" ht="15.75" customHeight="1">
      <c r="A1945" t="s">
        <v>2911</v>
      </c>
      <c r="B1945" s="9">
        <f>VLOOKUP($A1945,referencia!$A$2:$Z$640,7,0)</f>
        <v>20</v>
      </c>
      <c r="C1945" s="9" t="str">
        <f>VLOOKUP($A1945,referencia!$A$2:$Z$640,8,0)</f>
        <v>Santa Cruz</v>
      </c>
      <c r="D1945" s="9" t="str">
        <f>VLOOKUP($A1945,referencia!$A$2:$Z$640,19,0)</f>
        <v>no</v>
      </c>
      <c r="E1945" s="9" t="str">
        <f>VLOOKUP($A1945,referencia!$A$2:$Z$640,9,0)</f>
        <v>Alicia Kirchner</v>
      </c>
      <c r="F1945" s="9" t="str">
        <f>VLOOKUP($A1945,referencia!$A$2:$Z$640,12,0)</f>
        <v>Frente para la Victoria</v>
      </c>
      <c r="G1945" s="9" t="str">
        <f>VLOOKUP($A1945,referencia!$A$2:$Z$640,11,0)</f>
        <v>Juan Donnini</v>
      </c>
      <c r="H1945" s="9" t="str">
        <f>VLOOKUP($A1945,referencia!$A$2:$Z$640,21,0)</f>
        <v>M</v>
      </c>
      <c r="I1945" s="9">
        <f>VLOOKUP($A1945,referencia!$A$2:$Z$640,22,0)</f>
        <v>0</v>
      </c>
      <c r="J1945" s="9" t="str">
        <f>VLOOKUP($A1945,referencia!$A$2:$Z$640,23,0)</f>
        <v>Ministerio de Economía y Obras Públicas</v>
      </c>
      <c r="K1945" s="9">
        <f>VLOOKUP($A1945,referencia!$A$2:$Z$640,24,0)</f>
        <v>0</v>
      </c>
    </row>
    <row r="1946" spans="1:11" ht="15.75" customHeight="1">
      <c r="A1946" t="s">
        <v>2912</v>
      </c>
      <c r="B1946" s="9">
        <f>VLOOKUP($A1946,referencia!$A$2:$Z$640,7,0)</f>
        <v>20</v>
      </c>
      <c r="C1946" s="9" t="str">
        <f>VLOOKUP($A1946,referencia!$A$2:$Z$640,8,0)</f>
        <v>Santa Cruz</v>
      </c>
      <c r="D1946" s="9" t="str">
        <f>VLOOKUP($A1946,referencia!$A$2:$Z$640,19,0)</f>
        <v>no</v>
      </c>
      <c r="E1946" s="9" t="str">
        <f>VLOOKUP($A1946,referencia!$A$2:$Z$640,9,0)</f>
        <v>Alicia Kirchner</v>
      </c>
      <c r="F1946" s="9" t="str">
        <f>VLOOKUP($A1946,referencia!$A$2:$Z$640,12,0)</f>
        <v>Frente para la Victoria</v>
      </c>
      <c r="G1946" s="9" t="str">
        <f>VLOOKUP($A1946,referencia!$A$2:$Z$640,11,0)</f>
        <v>Leonardo Álvarez</v>
      </c>
      <c r="H1946" s="9" t="str">
        <f>VLOOKUP($A1946,referencia!$A$2:$Z$640,21,0)</f>
        <v>M</v>
      </c>
      <c r="I1946" s="9">
        <f>VLOOKUP($A1946,referencia!$A$2:$Z$640,22,0)</f>
        <v>0</v>
      </c>
      <c r="J1946" s="9" t="str">
        <f>VLOOKUP($A1946,referencia!$A$2:$Z$640,23,0)</f>
        <v>Ministerio de Producción</v>
      </c>
      <c r="K1946" s="9">
        <f>VLOOKUP($A1946,referencia!$A$2:$Z$640,24,0)</f>
        <v>0</v>
      </c>
    </row>
    <row r="1947" spans="1:11" ht="15.75" customHeight="1">
      <c r="A1947" t="s">
        <v>2913</v>
      </c>
      <c r="B1947" s="9">
        <f>VLOOKUP($A1947,referencia!$A$2:$Z$640,7,0)</f>
        <v>20</v>
      </c>
      <c r="C1947" s="9" t="str">
        <f>VLOOKUP($A1947,referencia!$A$2:$Z$640,8,0)</f>
        <v>Santa Cruz</v>
      </c>
      <c r="D1947" s="9" t="str">
        <f>VLOOKUP($A1947,referencia!$A$2:$Z$640,19,0)</f>
        <v>no</v>
      </c>
      <c r="E1947" s="9" t="str">
        <f>VLOOKUP($A1947,referencia!$A$2:$Z$640,9,0)</f>
        <v>Alicia Kirchner</v>
      </c>
      <c r="F1947" s="9" t="str">
        <f>VLOOKUP($A1947,referencia!$A$2:$Z$640,12,0)</f>
        <v>Frente para la Victoria</v>
      </c>
      <c r="G1947" s="9" t="str">
        <f>VLOOKUP($A1947,referencia!$A$2:$Z$640,11,0)</f>
        <v>Paola Vessvessian</v>
      </c>
      <c r="H1947" s="9" t="str">
        <f>VLOOKUP($A1947,referencia!$A$2:$Z$640,21,0)</f>
        <v>F</v>
      </c>
      <c r="I1947" s="9">
        <f>VLOOKUP($A1947,referencia!$A$2:$Z$640,22,0)</f>
        <v>1</v>
      </c>
      <c r="J1947" s="9" t="str">
        <f>VLOOKUP($A1947,referencia!$A$2:$Z$640,23,0)</f>
        <v>Ministerio de Desarrollo Social</v>
      </c>
      <c r="K1947" s="9">
        <f>VLOOKUP($A1947,referencia!$A$2:$Z$640,24,0)</f>
        <v>0</v>
      </c>
    </row>
    <row r="1948" spans="1:11" ht="15.75" customHeight="1">
      <c r="A1948" t="s">
        <v>2914</v>
      </c>
      <c r="B1948" s="9">
        <f>VLOOKUP($A1948,referencia!$A$2:$Z$640,7,0)</f>
        <v>20</v>
      </c>
      <c r="C1948" s="9" t="str">
        <f>VLOOKUP($A1948,referencia!$A$2:$Z$640,8,0)</f>
        <v>Santa Cruz</v>
      </c>
      <c r="D1948" s="9" t="str">
        <f>VLOOKUP($A1948,referencia!$A$2:$Z$640,19,0)</f>
        <v>no</v>
      </c>
      <c r="E1948" s="9" t="str">
        <f>VLOOKUP($A1948,referencia!$A$2:$Z$640,9,0)</f>
        <v>Alicia Kirchner</v>
      </c>
      <c r="F1948" s="9" t="str">
        <f>VLOOKUP($A1948,referencia!$A$2:$Z$640,12,0)</f>
        <v>Frente para la Victoria</v>
      </c>
      <c r="G1948" s="9" t="str">
        <f>VLOOKUP($A1948,referencia!$A$2:$Z$640,11,0)</f>
        <v>Rocío García</v>
      </c>
      <c r="H1948" s="9" t="str">
        <f>VLOOKUP($A1948,referencia!$A$2:$Z$640,21,0)</f>
        <v>F</v>
      </c>
      <c r="I1948" s="9">
        <f>VLOOKUP($A1948,referencia!$A$2:$Z$640,22,0)</f>
        <v>1</v>
      </c>
      <c r="J1948" s="9" t="str">
        <f>VLOOKUP($A1948,referencia!$A$2:$Z$640,23,0)</f>
        <v>Ministerio de Salud</v>
      </c>
      <c r="K1948" s="9">
        <f>VLOOKUP($A1948,referencia!$A$2:$Z$640,24,0)</f>
        <v>0</v>
      </c>
    </row>
    <row r="1949" spans="1:11" ht="15.75" customHeight="1">
      <c r="A1949" t="s">
        <v>2915</v>
      </c>
      <c r="B1949" s="9">
        <f>VLOOKUP($A1949,referencia!$A$2:$Z$640,7,0)</f>
        <v>20</v>
      </c>
      <c r="C1949" s="9" t="str">
        <f>VLOOKUP($A1949,referencia!$A$2:$Z$640,8,0)</f>
        <v>Santa Cruz</v>
      </c>
      <c r="D1949" s="9" t="str">
        <f>VLOOKUP($A1949,referencia!$A$2:$Z$640,19,0)</f>
        <v>no</v>
      </c>
      <c r="E1949" s="9" t="str">
        <f>VLOOKUP($A1949,referencia!$A$2:$Z$640,9,0)</f>
        <v>Alicia Kirchner</v>
      </c>
      <c r="F1949" s="9" t="str">
        <f>VLOOKUP($A1949,referencia!$A$2:$Z$640,12,0)</f>
        <v>Frente para la Victoria</v>
      </c>
      <c r="G1949" s="9" t="str">
        <f>VLOOKUP($A1949,referencia!$A$2:$Z$640,11,0)</f>
        <v>Claudia Martínez</v>
      </c>
      <c r="H1949" s="9" t="str">
        <f>VLOOKUP($A1949,referencia!$A$2:$Z$640,21,0)</f>
        <v>F</v>
      </c>
      <c r="I1949" s="9">
        <f>VLOOKUP($A1949,referencia!$A$2:$Z$640,22,0)</f>
        <v>1</v>
      </c>
      <c r="J1949" s="9" t="str">
        <f>VLOOKUP($A1949,referencia!$A$2:$Z$640,23,0)</f>
        <v>Secretaría General de la Gobernación</v>
      </c>
      <c r="K1949" s="9">
        <f>VLOOKUP($A1949,referencia!$A$2:$Z$640,24,0)</f>
        <v>0</v>
      </c>
    </row>
    <row r="1950" spans="1:11" ht="15.75" customHeight="1">
      <c r="A1950" t="s">
        <v>2916</v>
      </c>
      <c r="B1950" s="9">
        <f>VLOOKUP($A1950,referencia!$A$2:$Z$640,7,0)</f>
        <v>20</v>
      </c>
      <c r="C1950" s="9" t="str">
        <f>VLOOKUP($A1950,referencia!$A$2:$Z$640,8,0)</f>
        <v>Santa Cruz</v>
      </c>
      <c r="D1950" s="9" t="str">
        <f>VLOOKUP($A1950,referencia!$A$2:$Z$640,19,0)</f>
        <v>no</v>
      </c>
      <c r="E1950" s="9" t="str">
        <f>VLOOKUP($A1950,referencia!$A$2:$Z$640,9,0)</f>
        <v>Alicia Kirchner</v>
      </c>
      <c r="F1950" s="9" t="str">
        <f>VLOOKUP($A1950,referencia!$A$2:$Z$640,12,0)</f>
        <v>Frente para la Victoria</v>
      </c>
      <c r="G1950" s="9" t="str">
        <f>VLOOKUP($A1950,referencia!$A$2:$Z$640,11,0)</f>
        <v>Alberto Borcelli</v>
      </c>
      <c r="H1950" s="9" t="str">
        <f>VLOOKUP($A1950,referencia!$A$2:$Z$640,21,0)</f>
        <v>M</v>
      </c>
      <c r="I1950" s="9">
        <f>VLOOKUP($A1950,referencia!$A$2:$Z$640,22,0)</f>
        <v>0</v>
      </c>
      <c r="J1950" s="9" t="str">
        <f>VLOOKUP($A1950,referencia!$A$2:$Z$640,23,0)</f>
        <v>Consejo Provincial de Educación</v>
      </c>
      <c r="K1950" s="9">
        <f>VLOOKUP($A1950,referencia!$A$2:$Z$640,24,0)</f>
        <v>0</v>
      </c>
    </row>
    <row r="1951" spans="1:11" ht="15.75" customHeight="1">
      <c r="A1951" t="s">
        <v>2917</v>
      </c>
      <c r="B1951" s="9">
        <f>VLOOKUP($A1951,referencia!$A$2:$Z$640,7,0)</f>
        <v>20</v>
      </c>
      <c r="C1951" s="9" t="str">
        <f>VLOOKUP($A1951,referencia!$A$2:$Z$640,8,0)</f>
        <v>Santa Cruz</v>
      </c>
      <c r="D1951" s="9">
        <f>VLOOKUP($A1951,referencia!$A$2:$Z$640,19,0)</f>
        <v>2020</v>
      </c>
      <c r="E1951" s="9" t="str">
        <f>VLOOKUP($A1951,referencia!$A$2:$Z$640,9,0)</f>
        <v>Alicia Kirchner</v>
      </c>
      <c r="F1951" s="9" t="str">
        <f>VLOOKUP($A1951,referencia!$A$2:$Z$640,12,0)</f>
        <v>Frente de Todos</v>
      </c>
      <c r="G1951" s="9" t="str">
        <f>VLOOKUP($A1951,referencia!$A$2:$Z$640,11,0)</f>
        <v>Leonardo Dario Alvarez</v>
      </c>
      <c r="H1951" s="9" t="str">
        <f>VLOOKUP($A1951,referencia!$A$2:$Z$640,21,0)</f>
        <v>M</v>
      </c>
      <c r="I1951" s="9">
        <f>VLOOKUP($A1951,referencia!$A$2:$Z$640,22,0)</f>
        <v>0</v>
      </c>
      <c r="J1951" s="9" t="str">
        <f>VLOOKUP($A1951,referencia!$A$2:$Z$640,23,0)</f>
        <v>Jefatura de Gabinete</v>
      </c>
      <c r="K1951" s="9">
        <f>VLOOKUP($A1951,referencia!$A$2:$Z$640,24,0)</f>
        <v>0</v>
      </c>
    </row>
    <row r="1952" spans="1:11" ht="15.75" customHeight="1">
      <c r="A1952" t="s">
        <v>2918</v>
      </c>
      <c r="B1952" s="9">
        <f>VLOOKUP($A1952,referencia!$A$2:$Z$640,7,0)</f>
        <v>20</v>
      </c>
      <c r="C1952" s="9" t="str">
        <f>VLOOKUP($A1952,referencia!$A$2:$Z$640,8,0)</f>
        <v>Santa Cruz</v>
      </c>
      <c r="D1952" s="9">
        <f>VLOOKUP($A1952,referencia!$A$2:$Z$640,19,0)</f>
        <v>2020</v>
      </c>
      <c r="E1952" s="9" t="str">
        <f>VLOOKUP($A1952,referencia!$A$2:$Z$640,9,0)</f>
        <v>Alicia Kirchner</v>
      </c>
      <c r="F1952" s="9" t="str">
        <f>VLOOKUP($A1952,referencia!$A$2:$Z$640,12,0)</f>
        <v>Frente de Todos</v>
      </c>
      <c r="G1952" s="9" t="str">
        <f>VLOOKUP($A1952,referencia!$A$2:$Z$640,11,0)</f>
        <v>Barbara Dolores Weinzettel</v>
      </c>
      <c r="H1952" s="9" t="str">
        <f>VLOOKUP($A1952,referencia!$A$2:$Z$640,21,0)</f>
        <v>F</v>
      </c>
      <c r="I1952" s="9">
        <f>VLOOKUP($A1952,referencia!$A$2:$Z$640,22,0)</f>
        <v>1</v>
      </c>
      <c r="J1952" s="9" t="str">
        <f>VLOOKUP($A1952,referencia!$A$2:$Z$640,23,0)</f>
        <v>Ministerio de Desarrollo Social</v>
      </c>
      <c r="K1952" s="9">
        <f>VLOOKUP($A1952,referencia!$A$2:$Z$640,24,0)</f>
        <v>0</v>
      </c>
    </row>
    <row r="1953" spans="1:11" ht="15.75" customHeight="1">
      <c r="A1953" t="s">
        <v>2919</v>
      </c>
      <c r="B1953" s="9">
        <f>VLOOKUP($A1953,referencia!$A$2:$Z$640,7,0)</f>
        <v>20</v>
      </c>
      <c r="C1953" s="9" t="str">
        <f>VLOOKUP($A1953,referencia!$A$2:$Z$640,8,0)</f>
        <v>Santa Cruz</v>
      </c>
      <c r="D1953" s="9">
        <f>VLOOKUP($A1953,referencia!$A$2:$Z$640,19,0)</f>
        <v>2020</v>
      </c>
      <c r="E1953" s="9" t="str">
        <f>VLOOKUP($A1953,referencia!$A$2:$Z$640,9,0)</f>
        <v>Alicia Kirchner</v>
      </c>
      <c r="F1953" s="9" t="str">
        <f>VLOOKUP($A1953,referencia!$A$2:$Z$640,12,0)</f>
        <v>Frente de Todos</v>
      </c>
      <c r="G1953" s="9" t="str">
        <f>VLOOKUP($A1953,referencia!$A$2:$Z$640,11,0)</f>
        <v>Ignacio Perincioli</v>
      </c>
      <c r="H1953" s="9" t="str">
        <f>VLOOKUP($A1953,referencia!$A$2:$Z$640,21,0)</f>
        <v>M</v>
      </c>
      <c r="I1953" s="9">
        <f>VLOOKUP($A1953,referencia!$A$2:$Z$640,22,0)</f>
        <v>0</v>
      </c>
      <c r="J1953" s="9" t="str">
        <f>VLOOKUP($A1953,referencia!$A$2:$Z$640,23,0)</f>
        <v>Ministerio de Economía, Finanzas e Infraestructura</v>
      </c>
      <c r="K1953" s="9">
        <f>VLOOKUP($A1953,referencia!$A$2:$Z$640,24,0)</f>
        <v>0</v>
      </c>
    </row>
    <row r="1954" spans="1:11" ht="15.75" customHeight="1">
      <c r="A1954" t="s">
        <v>2920</v>
      </c>
      <c r="B1954" s="9">
        <f>VLOOKUP($A1954,referencia!$A$2:$Z$640,7,0)</f>
        <v>20</v>
      </c>
      <c r="C1954" s="9" t="str">
        <f>VLOOKUP($A1954,referencia!$A$2:$Z$640,8,0)</f>
        <v>Santa Cruz</v>
      </c>
      <c r="D1954" s="9">
        <f>VLOOKUP($A1954,referencia!$A$2:$Z$640,19,0)</f>
        <v>2020</v>
      </c>
      <c r="E1954" s="9" t="str">
        <f>VLOOKUP($A1954,referencia!$A$2:$Z$640,9,0)</f>
        <v>Alicia Kirchner</v>
      </c>
      <c r="F1954" s="9" t="str">
        <f>VLOOKUP($A1954,referencia!$A$2:$Z$640,12,0)</f>
        <v>Frente de Todos</v>
      </c>
      <c r="G1954" s="9" t="str">
        <f>VLOOKUP($A1954,referencia!$A$2:$Z$640,11,0)</f>
        <v>Leandro Eduardo Zuliani</v>
      </c>
      <c r="H1954" s="9" t="str">
        <f>VLOOKUP($A1954,referencia!$A$2:$Z$640,21,0)</f>
        <v>M</v>
      </c>
      <c r="I1954" s="9">
        <f>VLOOKUP($A1954,referencia!$A$2:$Z$640,22,0)</f>
        <v>0</v>
      </c>
      <c r="J1954" s="9" t="str">
        <f>VLOOKUP($A1954,referencia!$A$2:$Z$640,23,0)</f>
        <v>Ministerio de Gobierno</v>
      </c>
      <c r="K1954" s="9">
        <f>VLOOKUP($A1954,referencia!$A$2:$Z$640,24,0)</f>
        <v>0</v>
      </c>
    </row>
    <row r="1955" spans="1:11" ht="15.75" customHeight="1">
      <c r="A1955" t="s">
        <v>2921</v>
      </c>
      <c r="B1955" s="9">
        <f>VLOOKUP($A1955,referencia!$A$2:$Z$640,7,0)</f>
        <v>20</v>
      </c>
      <c r="C1955" s="9" t="str">
        <f>VLOOKUP($A1955,referencia!$A$2:$Z$640,8,0)</f>
        <v>Santa Cruz</v>
      </c>
      <c r="D1955" s="9">
        <f>VLOOKUP($A1955,referencia!$A$2:$Z$640,19,0)</f>
        <v>2020</v>
      </c>
      <c r="E1955" s="9" t="str">
        <f>VLOOKUP($A1955,referencia!$A$2:$Z$640,9,0)</f>
        <v>Alicia Kirchner</v>
      </c>
      <c r="F1955" s="9" t="str">
        <f>VLOOKUP($A1955,referencia!$A$2:$Z$640,12,0)</f>
        <v>Frente de Todos</v>
      </c>
      <c r="G1955" s="9" t="str">
        <f>VLOOKUP($A1955,referencia!$A$2:$Z$640,11,0)</f>
        <v>Silvina Córdoba</v>
      </c>
      <c r="H1955" s="9" t="str">
        <f>VLOOKUP($A1955,referencia!$A$2:$Z$640,21,0)</f>
        <v>F</v>
      </c>
      <c r="I1955" s="9">
        <f>VLOOKUP($A1955,referencia!$A$2:$Z$640,22,0)</f>
        <v>1</v>
      </c>
      <c r="J1955" s="9" t="str">
        <f>VLOOKUP($A1955,referencia!$A$2:$Z$640,23,0)</f>
        <v>Ministerio de la Producción, Comercio e Industria</v>
      </c>
      <c r="K1955" s="9">
        <f>VLOOKUP($A1955,referencia!$A$2:$Z$640,24,0)</f>
        <v>0</v>
      </c>
    </row>
    <row r="1956" spans="1:11" ht="15.75" customHeight="1">
      <c r="A1956" t="s">
        <v>2922</v>
      </c>
      <c r="B1956" s="9">
        <f>VLOOKUP($A1956,referencia!$A$2:$Z$640,7,0)</f>
        <v>20</v>
      </c>
      <c r="C1956" s="9" t="str">
        <f>VLOOKUP($A1956,referencia!$A$2:$Z$640,8,0)</f>
        <v>Santa Cruz</v>
      </c>
      <c r="D1956" s="9">
        <f>VLOOKUP($A1956,referencia!$A$2:$Z$640,19,0)</f>
        <v>2020</v>
      </c>
      <c r="E1956" s="9" t="str">
        <f>VLOOKUP($A1956,referencia!$A$2:$Z$640,9,0)</f>
        <v>Alicia Kirchner</v>
      </c>
      <c r="F1956" s="9" t="str">
        <f>VLOOKUP($A1956,referencia!$A$2:$Z$640,12,0)</f>
        <v>Frente de Todos</v>
      </c>
      <c r="G1956" s="9" t="str">
        <f>VLOOKUP($A1956,referencia!$A$2:$Z$640,11,0)</f>
        <v>Juan Carlos Nadalich</v>
      </c>
      <c r="H1956" s="9" t="str">
        <f>VLOOKUP($A1956,referencia!$A$2:$Z$640,21,0)</f>
        <v>M</v>
      </c>
      <c r="I1956" s="9">
        <f>VLOOKUP($A1956,referencia!$A$2:$Z$640,22,0)</f>
        <v>0</v>
      </c>
      <c r="J1956" s="9" t="str">
        <f>VLOOKUP($A1956,referencia!$A$2:$Z$640,23,0)</f>
        <v>Ministerio de Salud y Ambiente</v>
      </c>
      <c r="K1956" s="9">
        <f>VLOOKUP($A1956,referencia!$A$2:$Z$640,24,0)</f>
        <v>1</v>
      </c>
    </row>
    <row r="1957" spans="1:11" ht="15.75" customHeight="1">
      <c r="A1957" t="s">
        <v>2923</v>
      </c>
      <c r="B1957" s="9">
        <f>VLOOKUP($A1957,referencia!$A$2:$Z$640,7,0)</f>
        <v>20</v>
      </c>
      <c r="C1957" s="9" t="str">
        <f>VLOOKUP($A1957,referencia!$A$2:$Z$640,8,0)</f>
        <v>Santa Cruz</v>
      </c>
      <c r="D1957" s="9">
        <f>VLOOKUP($A1957,referencia!$A$2:$Z$640,19,0)</f>
        <v>2020</v>
      </c>
      <c r="E1957" s="9" t="str">
        <f>VLOOKUP($A1957,referencia!$A$2:$Z$640,9,0)</f>
        <v>Alicia Kirchner</v>
      </c>
      <c r="F1957" s="9" t="str">
        <f>VLOOKUP($A1957,referencia!$A$2:$Z$640,12,0)</f>
        <v>Frente de Todos</v>
      </c>
      <c r="G1957" s="9" t="str">
        <f>VLOOKUP($A1957,referencia!$A$2:$Z$640,11,0)</f>
        <v>Claudio García</v>
      </c>
      <c r="H1957" s="9" t="str">
        <f>VLOOKUP($A1957,referencia!$A$2:$Z$640,21,0)</f>
        <v>M</v>
      </c>
      <c r="I1957" s="9">
        <f>VLOOKUP($A1957,referencia!$A$2:$Z$640,22,0)</f>
        <v>0</v>
      </c>
      <c r="J1957" s="9" t="str">
        <f>VLOOKUP($A1957,referencia!$A$2:$Z$640,23,0)</f>
        <v>Ministerio de Salud y Ambiente</v>
      </c>
      <c r="K1957" s="9">
        <f>VLOOKUP($A1957,referencia!$A$2:$Z$640,24,0)</f>
        <v>0</v>
      </c>
    </row>
    <row r="1958" spans="1:11" ht="15.75" customHeight="1">
      <c r="A1958" t="s">
        <v>2924</v>
      </c>
      <c r="B1958" s="9">
        <f>VLOOKUP($A1958,referencia!$A$2:$Z$640,7,0)</f>
        <v>20</v>
      </c>
      <c r="C1958" s="9" t="str">
        <f>VLOOKUP($A1958,referencia!$A$2:$Z$640,8,0)</f>
        <v>Santa Cruz</v>
      </c>
      <c r="D1958" s="9">
        <f>VLOOKUP($A1958,referencia!$A$2:$Z$640,19,0)</f>
        <v>2020</v>
      </c>
      <c r="E1958" s="9" t="str">
        <f>VLOOKUP($A1958,referencia!$A$2:$Z$640,9,0)</f>
        <v>Alicia Kirchner</v>
      </c>
      <c r="F1958" s="9" t="str">
        <f>VLOOKUP($A1958,referencia!$A$2:$Z$640,12,0)</f>
        <v>Frente de Todos</v>
      </c>
      <c r="G1958" s="9" t="str">
        <f>VLOOKUP($A1958,referencia!$A$2:$Z$640,11,0)</f>
        <v>Claudia Alejandra Martínez</v>
      </c>
      <c r="H1958" s="9" t="str">
        <f>VLOOKUP($A1958,referencia!$A$2:$Z$640,21,0)</f>
        <v>F</v>
      </c>
      <c r="I1958" s="9">
        <f>VLOOKUP($A1958,referencia!$A$2:$Z$640,22,0)</f>
        <v>1</v>
      </c>
      <c r="J1958" s="9" t="str">
        <f>VLOOKUP($A1958,referencia!$A$2:$Z$640,23,0)</f>
        <v>Ministerio Secretaría General de la Gobernación</v>
      </c>
      <c r="K1958" s="9">
        <f>VLOOKUP($A1958,referencia!$A$2:$Z$640,24,0)</f>
        <v>0</v>
      </c>
    </row>
    <row r="1959" spans="1:11" ht="15.75" customHeight="1">
      <c r="A1959" t="s">
        <v>2925</v>
      </c>
      <c r="B1959" s="9">
        <f>VLOOKUP($A1959,referencia!$A$2:$Z$640,7,0)</f>
        <v>20</v>
      </c>
      <c r="C1959" s="9" t="str">
        <f>VLOOKUP($A1959,referencia!$A$2:$Z$640,8,0)</f>
        <v>Santa Cruz</v>
      </c>
      <c r="D1959" s="9">
        <f>VLOOKUP($A1959,referencia!$A$2:$Z$640,19,0)</f>
        <v>2020</v>
      </c>
      <c r="E1959" s="9" t="str">
        <f>VLOOKUP($A1959,referencia!$A$2:$Z$640,9,0)</f>
        <v>Alicia Kirchner</v>
      </c>
      <c r="F1959" s="9" t="str">
        <f>VLOOKUP($A1959,referencia!$A$2:$Z$640,12,0)</f>
        <v>Frente de Todos</v>
      </c>
      <c r="G1959" s="9" t="str">
        <f>VLOOKUP($A1959,referencia!$A$2:$Z$640,11,0)</f>
        <v>Teodoro Segundo Camino</v>
      </c>
      <c r="H1959" s="9" t="str">
        <f>VLOOKUP($A1959,referencia!$A$2:$Z$640,21,0)</f>
        <v>M</v>
      </c>
      <c r="I1959" s="9">
        <f>VLOOKUP($A1959,referencia!$A$2:$Z$640,22,0)</f>
        <v>0</v>
      </c>
      <c r="J1959" s="9" t="str">
        <f>VLOOKUP($A1959,referencia!$A$2:$Z$640,23,0)</f>
        <v>Ministerio de Trabajo, Empleo y Seguridad Social</v>
      </c>
      <c r="K1959" s="9">
        <f>VLOOKUP($A1959,referencia!$A$2:$Z$640,24,0)</f>
        <v>0</v>
      </c>
    </row>
    <row r="1960" spans="1:11" ht="15.75" customHeight="1">
      <c r="A1960" t="s">
        <v>2926</v>
      </c>
      <c r="B1960" s="9">
        <f>VLOOKUP($A1960,referencia!$A$2:$Z$640,7,0)</f>
        <v>20</v>
      </c>
      <c r="C1960" s="9" t="str">
        <f>VLOOKUP($A1960,referencia!$A$2:$Z$640,8,0)</f>
        <v>Santa Cruz</v>
      </c>
      <c r="D1960" s="9">
        <f>VLOOKUP($A1960,referencia!$A$2:$Z$640,19,0)</f>
        <v>2020</v>
      </c>
      <c r="E1960" s="9" t="str">
        <f>VLOOKUP($A1960,referencia!$A$2:$Z$640,9,0)</f>
        <v>Alicia Kirchner</v>
      </c>
      <c r="F1960" s="9" t="str">
        <f>VLOOKUP($A1960,referencia!$A$2:$Z$640,12,0)</f>
        <v>Frente de Todos</v>
      </c>
      <c r="G1960" s="9" t="str">
        <f>VLOOKUP($A1960,referencia!$A$2:$Z$640,11,0)</f>
        <v>Lisandro De La Torre</v>
      </c>
      <c r="H1960" s="9" t="str">
        <f>VLOOKUP($A1960,referencia!$A$2:$Z$640,21,0)</f>
        <v>M</v>
      </c>
      <c r="I1960" s="9">
        <f>VLOOKUP($A1960,referencia!$A$2:$Z$640,22,0)</f>
        <v>0</v>
      </c>
      <c r="J1960" s="9" t="str">
        <f>VLOOKUP($A1960,referencia!$A$2:$Z$640,23,0)</f>
        <v>Ministerio de Seguridad</v>
      </c>
      <c r="K1960" s="9">
        <f>VLOOKUP($A1960,referencia!$A$2:$Z$640,24,0)</f>
        <v>0</v>
      </c>
    </row>
    <row r="1961" spans="1:11" ht="15.75" customHeight="1">
      <c r="A1961" t="s">
        <v>2927</v>
      </c>
      <c r="B1961" s="9">
        <f>VLOOKUP($A1961,referencia!$A$2:$Z$640,7,0)</f>
        <v>20</v>
      </c>
      <c r="C1961" s="9" t="str">
        <f>VLOOKUP($A1961,referencia!$A$2:$Z$640,8,0)</f>
        <v>Santa Cruz</v>
      </c>
      <c r="D1961" s="9">
        <f>VLOOKUP($A1961,referencia!$A$2:$Z$640,19,0)</f>
        <v>2020</v>
      </c>
      <c r="E1961" s="9" t="str">
        <f>VLOOKUP($A1961,referencia!$A$2:$Z$640,9,0)</f>
        <v>Alicia Kirchner</v>
      </c>
      <c r="F1961" s="9" t="str">
        <f>VLOOKUP($A1961,referencia!$A$2:$Z$640,12,0)</f>
        <v>Frente de Todos</v>
      </c>
      <c r="G1961" s="9" t="str">
        <f>VLOOKUP($A1961,referencia!$A$2:$Z$640,11,0)</f>
        <v>María Cecilia Velázquez</v>
      </c>
      <c r="H1961" s="9" t="str">
        <f>VLOOKUP($A1961,referencia!$A$2:$Z$640,21,0)</f>
        <v>F</v>
      </c>
      <c r="I1961" s="9">
        <f>VLOOKUP($A1961,referencia!$A$2:$Z$640,22,0)</f>
        <v>1</v>
      </c>
      <c r="J1961" s="9" t="str">
        <f>VLOOKUP($A1961,referencia!$A$2:$Z$640,23,0)</f>
        <v>Consejo Provincial de Educación</v>
      </c>
      <c r="K1961" s="9">
        <f>VLOOKUP($A1961,referencia!$A$2:$Z$640,24,0)</f>
        <v>0</v>
      </c>
    </row>
    <row r="1962" spans="1:11" ht="15.75" customHeight="1">
      <c r="A1962" t="s">
        <v>1449</v>
      </c>
      <c r="B1962" s="9">
        <f>VLOOKUP($A1962,referencia!$F$2:$Z$640,2,0)</f>
        <v>21</v>
      </c>
      <c r="C1962" s="9" t="str">
        <f>VLOOKUP($A1962,referencia!$F$2:$Z$640,3,0)</f>
        <v>Santa Fe</v>
      </c>
      <c r="D1962" s="9">
        <f>VLOOKUP($A1962,referencia!$F$2:$Z$640,9,0)</f>
        <v>2015</v>
      </c>
      <c r="E1962" s="9" t="str">
        <f>VLOOKUP($A1962,referencia!$F$2:$Z$640,4,0)</f>
        <v>Miguel Lifschitz</v>
      </c>
      <c r="F1962" s="9" t="str">
        <f>VLOOKUP($A1962,referencia!$F$2:$Z$640,7,0)</f>
        <v>Frente Progresista Cívico y Social</v>
      </c>
      <c r="G1962" s="9" t="str">
        <f>VLOOKUP($A1962,referencia!$F$2:$Z$640,6,0)</f>
        <v>Claudia Balagué</v>
      </c>
      <c r="H1962" s="9" t="str">
        <f>VLOOKUP($A1962,referencia!$F$2:$Z$640,16,0)</f>
        <v>F</v>
      </c>
      <c r="I1962" s="9">
        <f>VLOOKUP($A1962,referencia!$F$2:$Z$640,17,0)</f>
        <v>1</v>
      </c>
      <c r="J1962" s="9" t="str">
        <f>VLOOKUP($A1962,referencia!$F$2:$Z$640,18,0)</f>
        <v>Ministerio de Educación</v>
      </c>
      <c r="K1962" s="9">
        <f>VLOOKUP($A1962,referencia!$F$2:$Z$640,19,0)</f>
        <v>0</v>
      </c>
    </row>
    <row r="1963" spans="1:11" ht="15.75" customHeight="1">
      <c r="A1963" t="s">
        <v>1459</v>
      </c>
      <c r="B1963" s="9">
        <f>VLOOKUP($A1963,referencia!$F$2:$Z$640,2,0)</f>
        <v>21</v>
      </c>
      <c r="C1963" s="9" t="str">
        <f>VLOOKUP($A1963,referencia!$F$2:$Z$640,3,0)</f>
        <v>Santa Fe</v>
      </c>
      <c r="D1963" s="9">
        <f>VLOOKUP($A1963,referencia!$F$2:$Z$640,9,0)</f>
        <v>2015</v>
      </c>
      <c r="E1963" s="9" t="str">
        <f>VLOOKUP($A1963,referencia!$F$2:$Z$640,4,0)</f>
        <v>Miguel Lifschitz</v>
      </c>
      <c r="F1963" s="9" t="str">
        <f>VLOOKUP($A1963,referencia!$F$2:$Z$640,7,0)</f>
        <v>Frente Progresista Cívico y Social</v>
      </c>
      <c r="G1963" s="9" t="str">
        <f>VLOOKUP($A1963,referencia!$F$2:$Z$640,6,0)</f>
        <v>Eduardo Matozo</v>
      </c>
      <c r="H1963" s="9" t="str">
        <f>VLOOKUP($A1963,referencia!$F$2:$Z$640,16,0)</f>
        <v>M</v>
      </c>
      <c r="I1963" s="9">
        <f>VLOOKUP($A1963,referencia!$F$2:$Z$640,17,0)</f>
        <v>0</v>
      </c>
      <c r="J1963" s="9" t="str">
        <f>VLOOKUP($A1963,referencia!$F$2:$Z$640,18,0)</f>
        <v>Ministerio de Ciencia, Tecnología e Innovación Productiva</v>
      </c>
      <c r="K1963" s="9">
        <f>VLOOKUP($A1963,referencia!$F$2:$Z$640,19,0)</f>
        <v>1</v>
      </c>
    </row>
    <row r="1964" spans="1:11" ht="15.75" customHeight="1">
      <c r="A1964" t="s">
        <v>1448</v>
      </c>
      <c r="B1964" s="9">
        <f>VLOOKUP($A1964,referencia!$F$2:$Z$640,2,0)</f>
        <v>21</v>
      </c>
      <c r="C1964" s="9" t="str">
        <f>VLOOKUP($A1964,referencia!$F$2:$Z$640,3,0)</f>
        <v>Santa Fe</v>
      </c>
      <c r="D1964" s="9">
        <f>VLOOKUP($A1964,referencia!$F$2:$Z$640,9,0)</f>
        <v>2015</v>
      </c>
      <c r="E1964" s="9" t="str">
        <f>VLOOKUP($A1964,referencia!$F$2:$Z$640,4,0)</f>
        <v>Miguel Lifschitz</v>
      </c>
      <c r="F1964" s="9" t="str">
        <f>VLOOKUP($A1964,referencia!$F$2:$Z$640,7,0)</f>
        <v>Frente Progresista Cívico y Social</v>
      </c>
      <c r="G1964" s="9" t="str">
        <f>VLOOKUP($A1964,referencia!$F$2:$Z$640,6,0)</f>
        <v>Gonzalo Saglione</v>
      </c>
      <c r="H1964" s="9" t="str">
        <f>VLOOKUP($A1964,referencia!$F$2:$Z$640,16,0)</f>
        <v>M</v>
      </c>
      <c r="I1964" s="9">
        <f>VLOOKUP($A1964,referencia!$F$2:$Z$640,17,0)</f>
        <v>0</v>
      </c>
      <c r="J1964" s="9" t="str">
        <f>VLOOKUP($A1964,referencia!$F$2:$Z$640,18,0)</f>
        <v>Ministerio de Economía</v>
      </c>
      <c r="K1964" s="9">
        <f>VLOOKUP($A1964,referencia!$F$2:$Z$640,19,0)</f>
        <v>0</v>
      </c>
    </row>
    <row r="1965" spans="1:11" ht="15.75" customHeight="1">
      <c r="A1965" t="s">
        <v>1460</v>
      </c>
      <c r="B1965" s="9">
        <f>VLOOKUP($A1965,referencia!$F$2:$Z$640,2,0)</f>
        <v>21</v>
      </c>
      <c r="C1965" s="9" t="str">
        <f>VLOOKUP($A1965,referencia!$F$2:$Z$640,3,0)</f>
        <v>Santa Fe</v>
      </c>
      <c r="D1965" s="9">
        <f>VLOOKUP($A1965,referencia!$F$2:$Z$640,9,0)</f>
        <v>2015</v>
      </c>
      <c r="E1965" s="9" t="str">
        <f>VLOOKUP($A1965,referencia!$F$2:$Z$640,4,0)</f>
        <v>Miguel Lifschitz</v>
      </c>
      <c r="F1965" s="9" t="str">
        <f>VLOOKUP($A1965,referencia!$F$2:$Z$640,7,0)</f>
        <v>Frente Progresista Cívico y Social</v>
      </c>
      <c r="G1965" s="9" t="str">
        <f>VLOOKUP($A1965,referencia!$F$2:$Z$640,6,0)</f>
        <v>Jacinto Speranza</v>
      </c>
      <c r="H1965" s="9" t="str">
        <f>VLOOKUP($A1965,referencia!$F$2:$Z$640,16,0)</f>
        <v>M</v>
      </c>
      <c r="I1965" s="9">
        <f>VLOOKUP($A1965,referencia!$F$2:$Z$640,17,0)</f>
        <v>0</v>
      </c>
      <c r="J1965" s="9" t="str">
        <f>VLOOKUP($A1965,referencia!$F$2:$Z$640,18,0)</f>
        <v>Ministerio de Medio Ambiente</v>
      </c>
      <c r="K1965" s="9">
        <f>VLOOKUP($A1965,referencia!$F$2:$Z$640,19,0)</f>
        <v>0</v>
      </c>
    </row>
    <row r="1966" spans="1:11" ht="15.75" customHeight="1">
      <c r="A1966" t="s">
        <v>1456</v>
      </c>
      <c r="B1966" s="9">
        <f>VLOOKUP($A1966,referencia!$F$2:$Z$640,2,0)</f>
        <v>21</v>
      </c>
      <c r="C1966" s="9" t="str">
        <f>VLOOKUP($A1966,referencia!$F$2:$Z$640,3,0)</f>
        <v>Santa Fe</v>
      </c>
      <c r="D1966" s="9">
        <f>VLOOKUP($A1966,referencia!$F$2:$Z$640,9,0)</f>
        <v>2015</v>
      </c>
      <c r="E1966" s="9" t="str">
        <f>VLOOKUP($A1966,referencia!$F$2:$Z$640,4,0)</f>
        <v>Miguel Lifschitz</v>
      </c>
      <c r="F1966" s="9" t="str">
        <f>VLOOKUP($A1966,referencia!$F$2:$Z$640,7,0)</f>
        <v>Frente Progresista Cívico y Social</v>
      </c>
      <c r="G1966" s="9" t="str">
        <f>VLOOKUP($A1966,referencia!$F$2:$Z$640,6,0)</f>
        <v>Jorge Álvarez</v>
      </c>
      <c r="H1966" s="9" t="str">
        <f>VLOOKUP($A1966,referencia!$F$2:$Z$640,16,0)</f>
        <v>M</v>
      </c>
      <c r="I1966" s="9">
        <f>VLOOKUP($A1966,referencia!$F$2:$Z$640,17,0)</f>
        <v>0</v>
      </c>
      <c r="J1966" s="9" t="str">
        <f>VLOOKUP($A1966,referencia!$F$2:$Z$640,18,0)</f>
        <v>Ministerio de Desarrollo Social</v>
      </c>
      <c r="K1966" s="9">
        <f>VLOOKUP($A1966,referencia!$F$2:$Z$640,19,0)</f>
        <v>0</v>
      </c>
    </row>
    <row r="1967" spans="1:11" ht="15.75" customHeight="1">
      <c r="A1967" t="s">
        <v>1452</v>
      </c>
      <c r="B1967" s="9">
        <f>VLOOKUP($A1967,referencia!$F$2:$Z$640,2,0)</f>
        <v>21</v>
      </c>
      <c r="C1967" s="9" t="str">
        <f>VLOOKUP($A1967,referencia!$F$2:$Z$640,3,0)</f>
        <v>Santa Fe</v>
      </c>
      <c r="D1967" s="9">
        <f>VLOOKUP($A1967,referencia!$F$2:$Z$640,9,0)</f>
        <v>2015</v>
      </c>
      <c r="E1967" s="9" t="str">
        <f>VLOOKUP($A1967,referencia!$F$2:$Z$640,4,0)</f>
        <v>Miguel Lifschitz</v>
      </c>
      <c r="F1967" s="9" t="str">
        <f>VLOOKUP($A1967,referencia!$F$2:$Z$640,7,0)</f>
        <v>Frente Progresista Cívico y Social</v>
      </c>
      <c r="G1967" s="9" t="str">
        <f>VLOOKUP($A1967,referencia!$F$2:$Z$640,6,0)</f>
        <v>José Garibay</v>
      </c>
      <c r="H1967" s="9" t="str">
        <f>VLOOKUP($A1967,referencia!$F$2:$Z$640,16,0)</f>
        <v>M</v>
      </c>
      <c r="I1967" s="9">
        <f>VLOOKUP($A1967,referencia!$F$2:$Z$640,17,0)</f>
        <v>0</v>
      </c>
      <c r="J1967" s="9" t="str">
        <f>VLOOKUP($A1967,referencia!$F$2:$Z$640,18,0)</f>
        <v>Ministerio de Infraestructura y Transporte</v>
      </c>
      <c r="K1967" s="9">
        <f>VLOOKUP($A1967,referencia!$F$2:$Z$640,19,0)</f>
        <v>0</v>
      </c>
    </row>
    <row r="1968" spans="1:11" ht="15.75" customHeight="1">
      <c r="A1968" t="s">
        <v>1457</v>
      </c>
      <c r="B1968" s="9">
        <f>VLOOKUP($A1968,referencia!$F$2:$Z$640,2,0)</f>
        <v>21</v>
      </c>
      <c r="C1968" s="9" t="str">
        <f>VLOOKUP($A1968,referencia!$F$2:$Z$640,3,0)</f>
        <v>Santa Fe</v>
      </c>
      <c r="D1968" s="9">
        <f>VLOOKUP($A1968,referencia!$F$2:$Z$640,9,0)</f>
        <v>2015</v>
      </c>
      <c r="E1968" s="9" t="str">
        <f>VLOOKUP($A1968,referencia!$F$2:$Z$640,4,0)</f>
        <v>Miguel Lifschitz</v>
      </c>
      <c r="F1968" s="9" t="str">
        <f>VLOOKUP($A1968,referencia!$F$2:$Z$640,7,0)</f>
        <v>Frente Progresista Cívico y Social</v>
      </c>
      <c r="G1968" s="9" t="str">
        <f>VLOOKUP($A1968,referencia!$F$2:$Z$640,6,0)</f>
        <v>Julio Genesini</v>
      </c>
      <c r="H1968" s="9" t="str">
        <f>VLOOKUP($A1968,referencia!$F$2:$Z$640,16,0)</f>
        <v>M</v>
      </c>
      <c r="I1968" s="9">
        <f>VLOOKUP($A1968,referencia!$F$2:$Z$640,17,0)</f>
        <v>0</v>
      </c>
      <c r="J1968" s="9" t="str">
        <f>VLOOKUP($A1968,referencia!$F$2:$Z$640,18,0)</f>
        <v>Ministerio de Trabajo y Seguridad Social</v>
      </c>
      <c r="K1968" s="9">
        <f>VLOOKUP($A1968,referencia!$F$2:$Z$640,19,0)</f>
        <v>0</v>
      </c>
    </row>
    <row r="1969" spans="1:11" ht="15.75" customHeight="1">
      <c r="A1969" t="s">
        <v>1453</v>
      </c>
      <c r="B1969" s="9">
        <f>VLOOKUP($A1969,referencia!$F$2:$Z$640,2,0)</f>
        <v>21</v>
      </c>
      <c r="C1969" s="9" t="str">
        <f>VLOOKUP($A1969,referencia!$F$2:$Z$640,3,0)</f>
        <v>Santa Fe</v>
      </c>
      <c r="D1969" s="9">
        <f>VLOOKUP($A1969,referencia!$F$2:$Z$640,9,0)</f>
        <v>2015</v>
      </c>
      <c r="E1969" s="9" t="str">
        <f>VLOOKUP($A1969,referencia!$F$2:$Z$640,4,0)</f>
        <v>Miguel Lifschitz</v>
      </c>
      <c r="F1969" s="9" t="str">
        <f>VLOOKUP($A1969,referencia!$F$2:$Z$640,7,0)</f>
        <v>Frente Progresista Cívico y Social</v>
      </c>
      <c r="G1969" s="9" t="str">
        <f>VLOOKUP($A1969,referencia!$F$2:$Z$640,6,0)</f>
        <v>Julio Schneider</v>
      </c>
      <c r="H1969" s="9" t="str">
        <f>VLOOKUP($A1969,referencia!$F$2:$Z$640,16,0)</f>
        <v>M</v>
      </c>
      <c r="I1969" s="9">
        <f>VLOOKUP($A1969,referencia!$F$2:$Z$640,17,0)</f>
        <v>0</v>
      </c>
      <c r="J1969" s="9" t="str">
        <f>VLOOKUP($A1969,referencia!$F$2:$Z$640,18,0)</f>
        <v>Ministerio de Obras Públicas y Vivienda</v>
      </c>
      <c r="K1969" s="9">
        <f>VLOOKUP($A1969,referencia!$F$2:$Z$640,19,0)</f>
        <v>1</v>
      </c>
    </row>
    <row r="1970" spans="1:11" ht="15.75" customHeight="1">
      <c r="A1970" t="s">
        <v>1455</v>
      </c>
      <c r="B1970" s="9">
        <f>VLOOKUP($A1970,referencia!$F$2:$Z$640,2,0)</f>
        <v>21</v>
      </c>
      <c r="C1970" s="9" t="str">
        <f>VLOOKUP($A1970,referencia!$F$2:$Z$640,3,0)</f>
        <v>Santa Fe</v>
      </c>
      <c r="D1970" s="9">
        <f>VLOOKUP($A1970,referencia!$F$2:$Z$640,9,0)</f>
        <v>2015</v>
      </c>
      <c r="E1970" s="9" t="str">
        <f>VLOOKUP($A1970,referencia!$F$2:$Z$640,4,0)</f>
        <v>Miguel Lifschitz</v>
      </c>
      <c r="F1970" s="9" t="str">
        <f>VLOOKUP($A1970,referencia!$F$2:$Z$640,7,0)</f>
        <v>Frente Progresista Cívico y Social</v>
      </c>
      <c r="G1970" s="9" t="str">
        <f>VLOOKUP($A1970,referencia!$F$2:$Z$640,6,0)</f>
        <v>Luis Contigiani</v>
      </c>
      <c r="H1970" s="9" t="str">
        <f>VLOOKUP($A1970,referencia!$F$2:$Z$640,16,0)</f>
        <v>M</v>
      </c>
      <c r="I1970" s="9">
        <f>VLOOKUP($A1970,referencia!$F$2:$Z$640,17,0)</f>
        <v>0</v>
      </c>
      <c r="J1970" s="9" t="str">
        <f>VLOOKUP($A1970,referencia!$F$2:$Z$640,18,0)</f>
        <v>Ministerio de Producción</v>
      </c>
      <c r="K1970" s="9">
        <f>VLOOKUP($A1970,referencia!$F$2:$Z$640,19,0)</f>
        <v>1</v>
      </c>
    </row>
    <row r="1971" spans="1:11" ht="15.75" customHeight="1">
      <c r="A1971" t="s">
        <v>1458</v>
      </c>
      <c r="B1971" s="9">
        <f>VLOOKUP($A1971,referencia!$F$2:$Z$640,2,0)</f>
        <v>21</v>
      </c>
      <c r="C1971" s="9" t="str">
        <f>VLOOKUP($A1971,referencia!$F$2:$Z$640,3,0)</f>
        <v>Santa Fe</v>
      </c>
      <c r="D1971" s="9">
        <f>VLOOKUP($A1971,referencia!$F$2:$Z$640,9,0)</f>
        <v>2015</v>
      </c>
      <c r="E1971" s="9" t="str">
        <f>VLOOKUP($A1971,referencia!$F$2:$Z$640,4,0)</f>
        <v>Miguel Lifschitz</v>
      </c>
      <c r="F1971" s="9" t="str">
        <f>VLOOKUP($A1971,referencia!$F$2:$Z$640,7,0)</f>
        <v>Frente Progresista Cívico y Social</v>
      </c>
      <c r="G1971" s="9" t="str">
        <f>VLOOKUP($A1971,referencia!$F$2:$Z$640,6,0)</f>
        <v>María de los Ángeles González</v>
      </c>
      <c r="H1971" s="9" t="str">
        <f>VLOOKUP($A1971,referencia!$F$2:$Z$640,16,0)</f>
        <v>F</v>
      </c>
      <c r="I1971" s="9">
        <f>VLOOKUP($A1971,referencia!$F$2:$Z$640,17,0)</f>
        <v>1</v>
      </c>
      <c r="J1971" s="9" t="str">
        <f>VLOOKUP($A1971,referencia!$F$2:$Z$640,18,0)</f>
        <v>Ministerio de Innovación y Cultura</v>
      </c>
      <c r="K1971" s="9">
        <f>VLOOKUP($A1971,referencia!$F$2:$Z$640,19,0)</f>
        <v>0</v>
      </c>
    </row>
    <row r="1972" spans="1:11" ht="15.75" customHeight="1">
      <c r="A1972" t="s">
        <v>1451</v>
      </c>
      <c r="B1972" s="9">
        <f>VLOOKUP($A1972,referencia!$F$2:$Z$640,2,0)</f>
        <v>21</v>
      </c>
      <c r="C1972" s="9" t="str">
        <f>VLOOKUP($A1972,referencia!$F$2:$Z$640,3,0)</f>
        <v>Santa Fe</v>
      </c>
      <c r="D1972" s="9">
        <f>VLOOKUP($A1972,referencia!$F$2:$Z$640,9,0)</f>
        <v>2015</v>
      </c>
      <c r="E1972" s="9" t="str">
        <f>VLOOKUP($A1972,referencia!$F$2:$Z$640,4,0)</f>
        <v>Miguel Lifschitz</v>
      </c>
      <c r="F1972" s="9" t="str">
        <f>VLOOKUP($A1972,referencia!$F$2:$Z$640,7,0)</f>
        <v>Frente Progresista Cívico y Social</v>
      </c>
      <c r="G1972" s="9" t="str">
        <f>VLOOKUP($A1972,referencia!$F$2:$Z$640,6,0)</f>
        <v>Maximiliano Pullaro</v>
      </c>
      <c r="H1972" s="9" t="str">
        <f>VLOOKUP($A1972,referencia!$F$2:$Z$640,16,0)</f>
        <v>M</v>
      </c>
      <c r="I1972" s="9">
        <f>VLOOKUP($A1972,referencia!$F$2:$Z$640,17,0)</f>
        <v>0</v>
      </c>
      <c r="J1972" s="9" t="str">
        <f>VLOOKUP($A1972,referencia!$F$2:$Z$640,18,0)</f>
        <v>Ministerio de Seguridad</v>
      </c>
      <c r="K1972" s="9">
        <f>VLOOKUP($A1972,referencia!$F$2:$Z$640,19,0)</f>
        <v>0</v>
      </c>
    </row>
    <row r="1973" spans="1:11" ht="15.75" customHeight="1">
      <c r="A1973" t="s">
        <v>1454</v>
      </c>
      <c r="B1973" s="9">
        <f>VLOOKUP($A1973,referencia!$F$2:$Z$640,2,0)</f>
        <v>21</v>
      </c>
      <c r="C1973" s="9" t="str">
        <f>VLOOKUP($A1973,referencia!$F$2:$Z$640,3,0)</f>
        <v>Santa Fe</v>
      </c>
      <c r="D1973" s="9">
        <f>VLOOKUP($A1973,referencia!$F$2:$Z$640,9,0)</f>
        <v>2015</v>
      </c>
      <c r="E1973" s="9" t="str">
        <f>VLOOKUP($A1973,referencia!$F$2:$Z$640,4,0)</f>
        <v>Miguel Lifschitz</v>
      </c>
      <c r="F1973" s="9" t="str">
        <f>VLOOKUP($A1973,referencia!$F$2:$Z$640,7,0)</f>
        <v>Frente Progresista Cívico y Social</v>
      </c>
      <c r="G1973" s="9" t="str">
        <f>VLOOKUP($A1973,referencia!$F$2:$Z$640,6,0)</f>
        <v>Miguel González</v>
      </c>
      <c r="H1973" s="9" t="str">
        <f>VLOOKUP($A1973,referencia!$F$2:$Z$640,16,0)</f>
        <v>M</v>
      </c>
      <c r="I1973" s="9">
        <f>VLOOKUP($A1973,referencia!$F$2:$Z$640,17,0)</f>
        <v>0</v>
      </c>
      <c r="J1973" s="9" t="str">
        <f>VLOOKUP($A1973,referencia!$F$2:$Z$640,18,0)</f>
        <v>Ministerio de Salud</v>
      </c>
      <c r="K1973" s="9">
        <f>VLOOKUP($A1973,referencia!$F$2:$Z$640,19,0)</f>
        <v>1</v>
      </c>
    </row>
    <row r="1974" spans="1:11" ht="15.75" customHeight="1">
      <c r="A1974" t="s">
        <v>1447</v>
      </c>
      <c r="B1974" s="9">
        <f>VLOOKUP($A1974,referencia!$F$2:$Z$640,2,0)</f>
        <v>21</v>
      </c>
      <c r="C1974" s="9" t="str">
        <f>VLOOKUP($A1974,referencia!$F$2:$Z$640,3,0)</f>
        <v>Santa Fe</v>
      </c>
      <c r="D1974" s="9">
        <f>VLOOKUP($A1974,referencia!$F$2:$Z$640,9,0)</f>
        <v>2015</v>
      </c>
      <c r="E1974" s="9" t="str">
        <f>VLOOKUP($A1974,referencia!$F$2:$Z$640,4,0)</f>
        <v>Miguel Lifschitz</v>
      </c>
      <c r="F1974" s="9" t="str">
        <f>VLOOKUP($A1974,referencia!$F$2:$Z$640,7,0)</f>
        <v>Frente Progresista Cívico y Social</v>
      </c>
      <c r="G1974" s="9" t="str">
        <f>VLOOKUP($A1974,referencia!$F$2:$Z$640,6,0)</f>
        <v>Pablo Farías</v>
      </c>
      <c r="H1974" s="9" t="str">
        <f>VLOOKUP($A1974,referencia!$F$2:$Z$640,16,0)</f>
        <v>M</v>
      </c>
      <c r="I1974" s="9">
        <f>VLOOKUP($A1974,referencia!$F$2:$Z$640,17,0)</f>
        <v>0</v>
      </c>
      <c r="J1974" s="9" t="str">
        <f>VLOOKUP($A1974,referencia!$F$2:$Z$640,18,0)</f>
        <v>Ministerio de Gobierno y Reforma del Estado</v>
      </c>
      <c r="K1974" s="9">
        <f>VLOOKUP($A1974,referencia!$F$2:$Z$640,19,0)</f>
        <v>0</v>
      </c>
    </row>
    <row r="1975" spans="1:11" ht="15.75" customHeight="1">
      <c r="A1975" t="s">
        <v>1450</v>
      </c>
      <c r="B1975" s="9">
        <f>VLOOKUP($A1975,referencia!$F$2:$Z$640,2,0)</f>
        <v>21</v>
      </c>
      <c r="C1975" s="9" t="str">
        <f>VLOOKUP($A1975,referencia!$F$2:$Z$640,3,0)</f>
        <v>Santa Fe</v>
      </c>
      <c r="D1975" s="9">
        <f>VLOOKUP($A1975,referencia!$F$2:$Z$640,9,0)</f>
        <v>2015</v>
      </c>
      <c r="E1975" s="9" t="str">
        <f>VLOOKUP($A1975,referencia!$F$2:$Z$640,4,0)</f>
        <v>Miguel Lifschitz</v>
      </c>
      <c r="F1975" s="9" t="str">
        <f>VLOOKUP($A1975,referencia!$F$2:$Z$640,7,0)</f>
        <v>Frente Progresista Cívico y Social</v>
      </c>
      <c r="G1975" s="9" t="str">
        <f>VLOOKUP($A1975,referencia!$F$2:$Z$640,6,0)</f>
        <v>Ricardo Silberstein</v>
      </c>
      <c r="H1975" s="9" t="str">
        <f>VLOOKUP($A1975,referencia!$F$2:$Z$640,16,0)</f>
        <v>M</v>
      </c>
      <c r="I1975" s="9">
        <f>VLOOKUP($A1975,referencia!$F$2:$Z$640,17,0)</f>
        <v>0</v>
      </c>
      <c r="J1975" s="9" t="str">
        <f>VLOOKUP($A1975,referencia!$F$2:$Z$640,18,0)</f>
        <v>Ministerio de Justicia y Derechos Humanos</v>
      </c>
      <c r="K1975" s="9">
        <f>VLOOKUP($A1975,referencia!$F$2:$Z$640,19,0)</f>
        <v>0</v>
      </c>
    </row>
    <row r="1976" spans="1:11" ht="15.75" customHeight="1">
      <c r="A1976" t="s">
        <v>1748</v>
      </c>
      <c r="B1976" s="9">
        <f>VLOOKUP($A1976,referencia!$E$2:$Z$640,3,0)</f>
        <v>21</v>
      </c>
      <c r="C1976" s="9" t="str">
        <f>VLOOKUP($A1976,referencia!$E$2:$Z$640,4,0)</f>
        <v>Santa Fe</v>
      </c>
      <c r="D1976" s="9">
        <f>VLOOKUP($A1976,referencia!$E$2:$Z$640,11,0)</f>
        <v>2016</v>
      </c>
      <c r="E1976" s="9" t="str">
        <f>VLOOKUP($A1976,referencia!$E$2:$Z$640,5,0)</f>
        <v>Miguel Lifschitz</v>
      </c>
      <c r="F1976" s="9" t="str">
        <f>VLOOKUP($A1976,referencia!$E$2:$Z$640,8,0)</f>
        <v>Frente Progresista Cívico y Social</v>
      </c>
      <c r="G1976" s="9" t="str">
        <f>VLOOKUP($A1976,referencia!$E$2:$Z$640,7,0)</f>
        <v>Pablo Farías</v>
      </c>
      <c r="H1976" s="9" t="str">
        <f>VLOOKUP($A1976,referencia!$E$2:$Z$640,17,0)</f>
        <v>M</v>
      </c>
      <c r="I1976" s="9">
        <f>VLOOKUP($A1976,referencia!$E$2:$Z$640,18,0)</f>
        <v>0</v>
      </c>
      <c r="J1976" s="9" t="str">
        <f>VLOOKUP($A1976,referencia!$E$2:$Z$640,19,0)</f>
        <v>Ministerio de Gobierno y Reforma del Estado</v>
      </c>
      <c r="K1976" s="9">
        <f>VLOOKUP($A1976,referencia!$E$2:$Z$640,20,0)</f>
        <v>0</v>
      </c>
    </row>
    <row r="1977" spans="1:11" ht="15.75" customHeight="1">
      <c r="A1977" t="s">
        <v>1749</v>
      </c>
      <c r="B1977" s="9">
        <f>VLOOKUP($A1977,referencia!$E$2:$Z$640,3,0)</f>
        <v>21</v>
      </c>
      <c r="C1977" s="9" t="str">
        <f>VLOOKUP($A1977,referencia!$E$2:$Z$640,4,0)</f>
        <v>Santa Fe</v>
      </c>
      <c r="D1977" s="9">
        <f>VLOOKUP($A1977,referencia!$E$2:$Z$640,11,0)</f>
        <v>2016</v>
      </c>
      <c r="E1977" s="9" t="str">
        <f>VLOOKUP($A1977,referencia!$E$2:$Z$640,5,0)</f>
        <v>Miguel Lifschitz</v>
      </c>
      <c r="F1977" s="9" t="str">
        <f>VLOOKUP($A1977,referencia!$E$2:$Z$640,8,0)</f>
        <v>Frente Progresista Cívico y Social</v>
      </c>
      <c r="G1977" s="9" t="str">
        <f>VLOOKUP($A1977,referencia!$E$2:$Z$640,7,0)</f>
        <v>Gonzalo Saglione</v>
      </c>
      <c r="H1977" s="9" t="str">
        <f>VLOOKUP($A1977,referencia!$E$2:$Z$640,17,0)</f>
        <v>M</v>
      </c>
      <c r="I1977" s="9">
        <f>VLOOKUP($A1977,referencia!$E$2:$Z$640,18,0)</f>
        <v>0</v>
      </c>
      <c r="J1977" s="9" t="str">
        <f>VLOOKUP($A1977,referencia!$E$2:$Z$640,19,0)</f>
        <v>Ministerio de Economía</v>
      </c>
      <c r="K1977" s="9">
        <f>VLOOKUP($A1977,referencia!$E$2:$Z$640,20,0)</f>
        <v>0</v>
      </c>
    </row>
    <row r="1978" spans="1:11" ht="15.75" customHeight="1">
      <c r="A1978" t="s">
        <v>1750</v>
      </c>
      <c r="B1978" s="9">
        <f>VLOOKUP($A1978,referencia!$E$2:$Z$640,3,0)</f>
        <v>21</v>
      </c>
      <c r="C1978" s="9" t="str">
        <f>VLOOKUP($A1978,referencia!$E$2:$Z$640,4,0)</f>
        <v>Santa Fe</v>
      </c>
      <c r="D1978" s="9">
        <f>VLOOKUP($A1978,referencia!$E$2:$Z$640,11,0)</f>
        <v>2016</v>
      </c>
      <c r="E1978" s="9" t="str">
        <f>VLOOKUP($A1978,referencia!$E$2:$Z$640,5,0)</f>
        <v>Miguel Lifschitz</v>
      </c>
      <c r="F1978" s="9" t="str">
        <f>VLOOKUP($A1978,referencia!$E$2:$Z$640,8,0)</f>
        <v>Frente Progresista Cívico y Social</v>
      </c>
      <c r="G1978" s="9" t="str">
        <f>VLOOKUP($A1978,referencia!$E$2:$Z$640,7,0)</f>
        <v>Claudia Balagué</v>
      </c>
      <c r="H1978" s="9" t="str">
        <f>VLOOKUP($A1978,referencia!$E$2:$Z$640,17,0)</f>
        <v>F</v>
      </c>
      <c r="I1978" s="9">
        <f>VLOOKUP($A1978,referencia!$E$2:$Z$640,18,0)</f>
        <v>1</v>
      </c>
      <c r="J1978" s="9" t="str">
        <f>VLOOKUP($A1978,referencia!$E$2:$Z$640,19,0)</f>
        <v>Ministerio de Educación</v>
      </c>
      <c r="K1978" s="9">
        <f>VLOOKUP($A1978,referencia!$E$2:$Z$640,20,0)</f>
        <v>0</v>
      </c>
    </row>
    <row r="1979" spans="1:11" ht="15.75" customHeight="1">
      <c r="A1979" t="s">
        <v>1751</v>
      </c>
      <c r="B1979" s="9">
        <f>VLOOKUP($A1979,referencia!$E$2:$Z$640,3,0)</f>
        <v>21</v>
      </c>
      <c r="C1979" s="9" t="str">
        <f>VLOOKUP($A1979,referencia!$E$2:$Z$640,4,0)</f>
        <v>Santa Fe</v>
      </c>
      <c r="D1979" s="9">
        <f>VLOOKUP($A1979,referencia!$E$2:$Z$640,11,0)</f>
        <v>2016</v>
      </c>
      <c r="E1979" s="9" t="str">
        <f>VLOOKUP($A1979,referencia!$E$2:$Z$640,5,0)</f>
        <v>Miguel Lifschitz</v>
      </c>
      <c r="F1979" s="9" t="str">
        <f>VLOOKUP($A1979,referencia!$E$2:$Z$640,8,0)</f>
        <v>Frente Progresista Cívico y Social</v>
      </c>
      <c r="G1979" s="9" t="str">
        <f>VLOOKUP($A1979,referencia!$E$2:$Z$640,7,0)</f>
        <v>Ricardo Silberstein</v>
      </c>
      <c r="H1979" s="9" t="str">
        <f>VLOOKUP($A1979,referencia!$E$2:$Z$640,17,0)</f>
        <v>M</v>
      </c>
      <c r="I1979" s="9">
        <f>VLOOKUP($A1979,referencia!$E$2:$Z$640,18,0)</f>
        <v>0</v>
      </c>
      <c r="J1979" s="9" t="str">
        <f>VLOOKUP($A1979,referencia!$E$2:$Z$640,19,0)</f>
        <v>Ministerio de Justicia y Derechos Humanos</v>
      </c>
      <c r="K1979" s="9">
        <f>VLOOKUP($A1979,referencia!$E$2:$Z$640,20,0)</f>
        <v>0</v>
      </c>
    </row>
    <row r="1980" spans="1:11" ht="15.75" customHeight="1">
      <c r="A1980" t="s">
        <v>1752</v>
      </c>
      <c r="B1980" s="9">
        <f>VLOOKUP($A1980,referencia!$E$2:$Z$640,3,0)</f>
        <v>21</v>
      </c>
      <c r="C1980" s="9" t="str">
        <f>VLOOKUP($A1980,referencia!$E$2:$Z$640,4,0)</f>
        <v>Santa Fe</v>
      </c>
      <c r="D1980" s="9">
        <f>VLOOKUP($A1980,referencia!$E$2:$Z$640,11,0)</f>
        <v>2016</v>
      </c>
      <c r="E1980" s="9" t="str">
        <f>VLOOKUP($A1980,referencia!$E$2:$Z$640,5,0)</f>
        <v>Miguel Lifschitz</v>
      </c>
      <c r="F1980" s="9" t="str">
        <f>VLOOKUP($A1980,referencia!$E$2:$Z$640,8,0)</f>
        <v>Frente Progresista Cívico y Social</v>
      </c>
      <c r="G1980" s="9" t="str">
        <f>VLOOKUP($A1980,referencia!$E$2:$Z$640,7,0)</f>
        <v>Maximiliano Pullaro</v>
      </c>
      <c r="H1980" s="9" t="str">
        <f>VLOOKUP($A1980,referencia!$E$2:$Z$640,17,0)</f>
        <v>M</v>
      </c>
      <c r="I1980" s="9">
        <f>VLOOKUP($A1980,referencia!$E$2:$Z$640,18,0)</f>
        <v>0</v>
      </c>
      <c r="J1980" s="9" t="str">
        <f>VLOOKUP($A1980,referencia!$E$2:$Z$640,19,0)</f>
        <v>Ministerio de Seguridad</v>
      </c>
      <c r="K1980" s="9">
        <f>VLOOKUP($A1980,referencia!$E$2:$Z$640,20,0)</f>
        <v>0</v>
      </c>
    </row>
    <row r="1981" spans="1:11" ht="15.75" customHeight="1">
      <c r="A1981" t="s">
        <v>1753</v>
      </c>
      <c r="B1981" s="9">
        <f>VLOOKUP($A1981,referencia!$E$2:$Z$640,3,0)</f>
        <v>21</v>
      </c>
      <c r="C1981" s="9" t="str">
        <f>VLOOKUP($A1981,referencia!$E$2:$Z$640,4,0)</f>
        <v>Santa Fe</v>
      </c>
      <c r="D1981" s="9">
        <f>VLOOKUP($A1981,referencia!$E$2:$Z$640,11,0)</f>
        <v>2016</v>
      </c>
      <c r="E1981" s="9" t="str">
        <f>VLOOKUP($A1981,referencia!$E$2:$Z$640,5,0)</f>
        <v>Miguel Lifschitz</v>
      </c>
      <c r="F1981" s="9" t="str">
        <f>VLOOKUP($A1981,referencia!$E$2:$Z$640,8,0)</f>
        <v>Frente Progresista Cívico y Social</v>
      </c>
      <c r="G1981" s="9" t="str">
        <f>VLOOKUP($A1981,referencia!$E$2:$Z$640,7,0)</f>
        <v>José Garibay</v>
      </c>
      <c r="H1981" s="9" t="str">
        <f>VLOOKUP($A1981,referencia!$E$2:$Z$640,17,0)</f>
        <v>M</v>
      </c>
      <c r="I1981" s="9">
        <f>VLOOKUP($A1981,referencia!$E$2:$Z$640,18,0)</f>
        <v>0</v>
      </c>
      <c r="J1981" s="9" t="str">
        <f>VLOOKUP($A1981,referencia!$E$2:$Z$640,19,0)</f>
        <v>Ministerio de Infraestructura y Transporte</v>
      </c>
      <c r="K1981" s="9">
        <f>VLOOKUP($A1981,referencia!$E$2:$Z$640,20,0)</f>
        <v>0</v>
      </c>
    </row>
    <row r="1982" spans="1:11" ht="15.75" customHeight="1">
      <c r="A1982" t="s">
        <v>1754</v>
      </c>
      <c r="B1982" s="9">
        <f>VLOOKUP($A1982,referencia!$E$2:$Z$640,3,0)</f>
        <v>21</v>
      </c>
      <c r="C1982" s="9" t="str">
        <f>VLOOKUP($A1982,referencia!$E$2:$Z$640,4,0)</f>
        <v>Santa Fe</v>
      </c>
      <c r="D1982" s="9">
        <f>VLOOKUP($A1982,referencia!$E$2:$Z$640,11,0)</f>
        <v>2016</v>
      </c>
      <c r="E1982" s="9" t="str">
        <f>VLOOKUP($A1982,referencia!$E$2:$Z$640,5,0)</f>
        <v>Miguel Lifschitz</v>
      </c>
      <c r="F1982" s="9" t="str">
        <f>VLOOKUP($A1982,referencia!$E$2:$Z$640,8,0)</f>
        <v>Frente Progresista Cívico y Social</v>
      </c>
      <c r="G1982" s="9" t="str">
        <f>VLOOKUP($A1982,referencia!$E$2:$Z$640,7,0)</f>
        <v>Julio Schneider</v>
      </c>
      <c r="H1982" s="9" t="str">
        <f>VLOOKUP($A1982,referencia!$E$2:$Z$640,17,0)</f>
        <v>M</v>
      </c>
      <c r="I1982" s="9">
        <f>VLOOKUP($A1982,referencia!$E$2:$Z$640,18,0)</f>
        <v>0</v>
      </c>
      <c r="J1982" s="9" t="str">
        <f>VLOOKUP($A1982,referencia!$E$2:$Z$640,19,0)</f>
        <v>Ministerio de Obras Públicas y Vivienda</v>
      </c>
      <c r="K1982" s="9">
        <f>VLOOKUP($A1982,referencia!$E$2:$Z$640,20,0)</f>
        <v>1</v>
      </c>
    </row>
    <row r="1983" spans="1:11" ht="15.75" customHeight="1">
      <c r="A1983" t="s">
        <v>1755</v>
      </c>
      <c r="B1983" s="9">
        <f>VLOOKUP($A1983,referencia!$E$2:$Z$640,3,0)</f>
        <v>21</v>
      </c>
      <c r="C1983" s="9" t="str">
        <f>VLOOKUP($A1983,referencia!$E$2:$Z$640,4,0)</f>
        <v>Santa Fe</v>
      </c>
      <c r="D1983" s="9">
        <f>VLOOKUP($A1983,referencia!$E$2:$Z$640,11,0)</f>
        <v>2016</v>
      </c>
      <c r="E1983" s="9" t="str">
        <f>VLOOKUP($A1983,referencia!$E$2:$Z$640,5,0)</f>
        <v>Miguel Lifschitz</v>
      </c>
      <c r="F1983" s="9" t="str">
        <f>VLOOKUP($A1983,referencia!$E$2:$Z$640,8,0)</f>
        <v>Frente Progresista Cívico y Social</v>
      </c>
      <c r="G1983" s="9" t="str">
        <f>VLOOKUP($A1983,referencia!$E$2:$Z$640,7,0)</f>
        <v>Miguel González</v>
      </c>
      <c r="H1983" s="9" t="str">
        <f>VLOOKUP($A1983,referencia!$E$2:$Z$640,17,0)</f>
        <v>M</v>
      </c>
      <c r="I1983" s="9">
        <f>VLOOKUP($A1983,referencia!$E$2:$Z$640,18,0)</f>
        <v>0</v>
      </c>
      <c r="J1983" s="9" t="str">
        <f>VLOOKUP($A1983,referencia!$E$2:$Z$640,19,0)</f>
        <v>Ministerio de Salud</v>
      </c>
      <c r="K1983" s="9">
        <f>VLOOKUP($A1983,referencia!$E$2:$Z$640,20,0)</f>
        <v>1</v>
      </c>
    </row>
    <row r="1984" spans="1:11" ht="15.75" customHeight="1">
      <c r="A1984" t="s">
        <v>1756</v>
      </c>
      <c r="B1984" s="9">
        <f>VLOOKUP($A1984,referencia!$E$2:$Z$640,3,0)</f>
        <v>21</v>
      </c>
      <c r="C1984" s="9" t="str">
        <f>VLOOKUP($A1984,referencia!$E$2:$Z$640,4,0)</f>
        <v>Santa Fe</v>
      </c>
      <c r="D1984" s="9">
        <f>VLOOKUP($A1984,referencia!$E$2:$Z$640,11,0)</f>
        <v>2016</v>
      </c>
      <c r="E1984" s="9" t="str">
        <f>VLOOKUP($A1984,referencia!$E$2:$Z$640,5,0)</f>
        <v>Miguel Lifschitz</v>
      </c>
      <c r="F1984" s="9" t="str">
        <f>VLOOKUP($A1984,referencia!$E$2:$Z$640,8,0)</f>
        <v>Frente Progresista Cívico y Social</v>
      </c>
      <c r="G1984" s="9" t="str">
        <f>VLOOKUP($A1984,referencia!$E$2:$Z$640,7,0)</f>
        <v>Luis Contigiani</v>
      </c>
      <c r="H1984" s="9" t="str">
        <f>VLOOKUP($A1984,referencia!$E$2:$Z$640,17,0)</f>
        <v>M</v>
      </c>
      <c r="I1984" s="9">
        <f>VLOOKUP($A1984,referencia!$E$2:$Z$640,18,0)</f>
        <v>0</v>
      </c>
      <c r="J1984" s="9" t="str">
        <f>VLOOKUP($A1984,referencia!$E$2:$Z$640,19,0)</f>
        <v>Ministerio de Producción</v>
      </c>
      <c r="K1984" s="9">
        <f>VLOOKUP($A1984,referencia!$E$2:$Z$640,20,0)</f>
        <v>1</v>
      </c>
    </row>
    <row r="1985" spans="1:11" ht="15.75" customHeight="1">
      <c r="A1985" t="s">
        <v>1757</v>
      </c>
      <c r="B1985" s="9">
        <f>VLOOKUP($A1985,referencia!$E$2:$Z$640,3,0)</f>
        <v>21</v>
      </c>
      <c r="C1985" s="9" t="str">
        <f>VLOOKUP($A1985,referencia!$E$2:$Z$640,4,0)</f>
        <v>Santa Fe</v>
      </c>
      <c r="D1985" s="9">
        <f>VLOOKUP($A1985,referencia!$E$2:$Z$640,11,0)</f>
        <v>2016</v>
      </c>
      <c r="E1985" s="9" t="str">
        <f>VLOOKUP($A1985,referencia!$E$2:$Z$640,5,0)</f>
        <v>Miguel Lifschitz</v>
      </c>
      <c r="F1985" s="9" t="str">
        <f>VLOOKUP($A1985,referencia!$E$2:$Z$640,8,0)</f>
        <v>Frente Progresista Cívico y Social</v>
      </c>
      <c r="G1985" s="9" t="str">
        <f>VLOOKUP($A1985,referencia!$E$2:$Z$640,7,0)</f>
        <v>Jorge Álvarez</v>
      </c>
      <c r="H1985" s="9" t="str">
        <f>VLOOKUP($A1985,referencia!$E$2:$Z$640,17,0)</f>
        <v>M</v>
      </c>
      <c r="I1985" s="9">
        <f>VLOOKUP($A1985,referencia!$E$2:$Z$640,18,0)</f>
        <v>0</v>
      </c>
      <c r="J1985" s="9" t="str">
        <f>VLOOKUP($A1985,referencia!$E$2:$Z$640,19,0)</f>
        <v>Ministerio de Desarrollo Social</v>
      </c>
      <c r="K1985" s="9">
        <f>VLOOKUP($A1985,referencia!$E$2:$Z$640,20,0)</f>
        <v>0</v>
      </c>
    </row>
    <row r="1986" spans="1:11" ht="15.75" customHeight="1">
      <c r="A1986" t="s">
        <v>1758</v>
      </c>
      <c r="B1986" s="9">
        <f>VLOOKUP($A1986,referencia!$E$2:$Z$640,3,0)</f>
        <v>21</v>
      </c>
      <c r="C1986" s="9" t="str">
        <f>VLOOKUP($A1986,referencia!$E$2:$Z$640,4,0)</f>
        <v>Santa Fe</v>
      </c>
      <c r="D1986" s="9">
        <f>VLOOKUP($A1986,referencia!$E$2:$Z$640,11,0)</f>
        <v>2016</v>
      </c>
      <c r="E1986" s="9" t="str">
        <f>VLOOKUP($A1986,referencia!$E$2:$Z$640,5,0)</f>
        <v>Miguel Lifschitz</v>
      </c>
      <c r="F1986" s="9" t="str">
        <f>VLOOKUP($A1986,referencia!$E$2:$Z$640,8,0)</f>
        <v>Frente Progresista Cívico y Social</v>
      </c>
      <c r="G1986" s="9" t="str">
        <f>VLOOKUP($A1986,referencia!$E$2:$Z$640,7,0)</f>
        <v>Julio Genesini</v>
      </c>
      <c r="H1986" s="9" t="str">
        <f>VLOOKUP($A1986,referencia!$E$2:$Z$640,17,0)</f>
        <v>M</v>
      </c>
      <c r="I1986" s="9">
        <f>VLOOKUP($A1986,referencia!$E$2:$Z$640,18,0)</f>
        <v>0</v>
      </c>
      <c r="J1986" s="9" t="str">
        <f>VLOOKUP($A1986,referencia!$E$2:$Z$640,19,0)</f>
        <v>Ministerio de Trabajo y Seguridad Social</v>
      </c>
      <c r="K1986" s="9">
        <f>VLOOKUP($A1986,referencia!$E$2:$Z$640,20,0)</f>
        <v>0</v>
      </c>
    </row>
    <row r="1987" spans="1:11" ht="15.75" customHeight="1">
      <c r="A1987" t="s">
        <v>1759</v>
      </c>
      <c r="B1987" s="9">
        <f>VLOOKUP($A1987,referencia!$E$2:$Z$640,3,0)</f>
        <v>21</v>
      </c>
      <c r="C1987" s="9" t="str">
        <f>VLOOKUP($A1987,referencia!$E$2:$Z$640,4,0)</f>
        <v>Santa Fe</v>
      </c>
      <c r="D1987" s="9">
        <f>VLOOKUP($A1987,referencia!$E$2:$Z$640,11,0)</f>
        <v>2016</v>
      </c>
      <c r="E1987" s="9" t="str">
        <f>VLOOKUP($A1987,referencia!$E$2:$Z$640,5,0)</f>
        <v>Miguel Lifschitz</v>
      </c>
      <c r="F1987" s="9" t="str">
        <f>VLOOKUP($A1987,referencia!$E$2:$Z$640,8,0)</f>
        <v>Frente Progresista Cívico y Social</v>
      </c>
      <c r="G1987" s="9" t="str">
        <f>VLOOKUP($A1987,referencia!$E$2:$Z$640,7,0)</f>
        <v>María de los Ángeles González</v>
      </c>
      <c r="H1987" s="9" t="str">
        <f>VLOOKUP($A1987,referencia!$E$2:$Z$640,17,0)</f>
        <v>F</v>
      </c>
      <c r="I1987" s="9">
        <f>VLOOKUP($A1987,referencia!$E$2:$Z$640,18,0)</f>
        <v>1</v>
      </c>
      <c r="J1987" s="9" t="str">
        <f>VLOOKUP($A1987,referencia!$E$2:$Z$640,19,0)</f>
        <v>Ministerio de Innovación y Cultura</v>
      </c>
      <c r="K1987" s="9">
        <f>VLOOKUP($A1987,referencia!$E$2:$Z$640,20,0)</f>
        <v>0</v>
      </c>
    </row>
    <row r="1988" spans="1:11" ht="15.75" customHeight="1">
      <c r="A1988" t="s">
        <v>1760</v>
      </c>
      <c r="B1988" s="9">
        <f>VLOOKUP($A1988,referencia!$E$2:$Z$640,3,0)</f>
        <v>21</v>
      </c>
      <c r="C1988" s="9" t="str">
        <f>VLOOKUP($A1988,referencia!$E$2:$Z$640,4,0)</f>
        <v>Santa Fe</v>
      </c>
      <c r="D1988" s="9">
        <f>VLOOKUP($A1988,referencia!$E$2:$Z$640,11,0)</f>
        <v>2016</v>
      </c>
      <c r="E1988" s="9" t="str">
        <f>VLOOKUP($A1988,referencia!$E$2:$Z$640,5,0)</f>
        <v>Miguel Lifschitz</v>
      </c>
      <c r="F1988" s="9" t="str">
        <f>VLOOKUP($A1988,referencia!$E$2:$Z$640,8,0)</f>
        <v>Frente Progresista Cívico y Social</v>
      </c>
      <c r="G1988" s="9" t="str">
        <f>VLOOKUP($A1988,referencia!$E$2:$Z$640,7,0)</f>
        <v>Eduardo Matozo</v>
      </c>
      <c r="H1988" s="9" t="str">
        <f>VLOOKUP($A1988,referencia!$E$2:$Z$640,17,0)</f>
        <v>M</v>
      </c>
      <c r="I1988" s="9">
        <f>VLOOKUP($A1988,referencia!$E$2:$Z$640,18,0)</f>
        <v>0</v>
      </c>
      <c r="J1988" s="9" t="str">
        <f>VLOOKUP($A1988,referencia!$E$2:$Z$640,19,0)</f>
        <v>Ministerio de Ciencia, Tecnología e Innovación Productiva</v>
      </c>
      <c r="K1988" s="9">
        <f>VLOOKUP($A1988,referencia!$E$2:$Z$640,20,0)</f>
        <v>1</v>
      </c>
    </row>
    <row r="1989" spans="1:11" ht="15.75" customHeight="1">
      <c r="A1989" t="s">
        <v>1761</v>
      </c>
      <c r="B1989" s="9">
        <f>VLOOKUP($A1989,referencia!$E$2:$Z$640,3,0)</f>
        <v>21</v>
      </c>
      <c r="C1989" s="9" t="str">
        <f>VLOOKUP($A1989,referencia!$E$2:$Z$640,4,0)</f>
        <v>Santa Fe</v>
      </c>
      <c r="D1989" s="9">
        <f>VLOOKUP($A1989,referencia!$E$2:$Z$640,11,0)</f>
        <v>2016</v>
      </c>
      <c r="E1989" s="9" t="str">
        <f>VLOOKUP($A1989,referencia!$E$2:$Z$640,5,0)</f>
        <v>Miguel Lifschitz</v>
      </c>
      <c r="F1989" s="9" t="str">
        <f>VLOOKUP($A1989,referencia!$E$2:$Z$640,8,0)</f>
        <v>Frente Progresista Cívico y Social</v>
      </c>
      <c r="G1989" s="9" t="str">
        <f>VLOOKUP($A1989,referencia!$E$2:$Z$640,7,0)</f>
        <v>Jacinto Speranza</v>
      </c>
      <c r="H1989" s="9" t="str">
        <f>VLOOKUP($A1989,referencia!$E$2:$Z$640,17,0)</f>
        <v>M</v>
      </c>
      <c r="I1989" s="9">
        <f>VLOOKUP($A1989,referencia!$E$2:$Z$640,18,0)</f>
        <v>0</v>
      </c>
      <c r="J1989" s="9" t="str">
        <f>VLOOKUP($A1989,referencia!$E$2:$Z$640,19,0)</f>
        <v>Ministerio de Medio Ambiente</v>
      </c>
      <c r="K1989" s="9">
        <f>VLOOKUP($A1989,referencia!$E$2:$Z$640,20,0)</f>
        <v>0</v>
      </c>
    </row>
    <row r="1990" spans="1:11" ht="15.75" customHeight="1">
      <c r="A1990" t="s">
        <v>2039</v>
      </c>
      <c r="B1990" s="9">
        <f>VLOOKUP($A1990,referencia!$D$2:$Z$640,4,0)</f>
        <v>21</v>
      </c>
      <c r="C1990" s="9" t="str">
        <f>VLOOKUP($A1990,referencia!$D$2:$Z$640,5,0)</f>
        <v>Santa Fe</v>
      </c>
      <c r="D1990" s="9">
        <f>VLOOKUP($A1990,referencia!$D$2:$Z$640,13,0)</f>
        <v>2017</v>
      </c>
      <c r="E1990" s="9" t="str">
        <f>VLOOKUP($A1990,referencia!$D$2:$Z$640,6,0)</f>
        <v>Miguel Lifschitz</v>
      </c>
      <c r="F1990" s="9" t="str">
        <f>VLOOKUP($A1990,referencia!$D$2:$Z$640,9,0)</f>
        <v>Frente Progresista Cívico y Social</v>
      </c>
      <c r="G1990" s="9" t="str">
        <f>VLOOKUP($A1990,referencia!$D$2:$Z$640,8,0)</f>
        <v>Pablo Farías</v>
      </c>
      <c r="H1990" s="9" t="str">
        <f>VLOOKUP($A1990,referencia!$D$2:$Z$640,18,0)</f>
        <v>M</v>
      </c>
      <c r="I1990" s="9">
        <f>VLOOKUP($A1990,referencia!$D$2:$Z$640,19,0)</f>
        <v>0</v>
      </c>
      <c r="J1990" s="9" t="str">
        <f>VLOOKUP($A1990,referencia!$D$2:$Z$640,20,0)</f>
        <v>Ministerio de Gobierno y Reforma del Estado</v>
      </c>
      <c r="K1990" s="9">
        <f>VLOOKUP($A1990,referencia!$D$2:$Z$640,21,0)</f>
        <v>0</v>
      </c>
    </row>
    <row r="1991" spans="1:11" ht="15.75" customHeight="1">
      <c r="A1991" t="s">
        <v>2040</v>
      </c>
      <c r="B1991" s="9">
        <f>VLOOKUP($A1991,referencia!$D$2:$Z$640,4,0)</f>
        <v>21</v>
      </c>
      <c r="C1991" s="9" t="str">
        <f>VLOOKUP($A1991,referencia!$D$2:$Z$640,5,0)</f>
        <v>Santa Fe</v>
      </c>
      <c r="D1991" s="9">
        <f>VLOOKUP($A1991,referencia!$D$2:$Z$640,13,0)</f>
        <v>2017</v>
      </c>
      <c r="E1991" s="9" t="str">
        <f>VLOOKUP($A1991,referencia!$D$2:$Z$640,6,0)</f>
        <v>Miguel Lifschitz</v>
      </c>
      <c r="F1991" s="9" t="str">
        <f>VLOOKUP($A1991,referencia!$D$2:$Z$640,9,0)</f>
        <v>Frente Progresista Cívico y Social</v>
      </c>
      <c r="G1991" s="9" t="str">
        <f>VLOOKUP($A1991,referencia!$D$2:$Z$640,8,0)</f>
        <v>Gonzalo Saglione</v>
      </c>
      <c r="H1991" s="9" t="str">
        <f>VLOOKUP($A1991,referencia!$D$2:$Z$640,18,0)</f>
        <v>M</v>
      </c>
      <c r="I1991" s="9">
        <f>VLOOKUP($A1991,referencia!$D$2:$Z$640,19,0)</f>
        <v>0</v>
      </c>
      <c r="J1991" s="9" t="str">
        <f>VLOOKUP($A1991,referencia!$D$2:$Z$640,20,0)</f>
        <v>Ministerio de Economía</v>
      </c>
      <c r="K1991" s="9">
        <f>VLOOKUP($A1991,referencia!$D$2:$Z$640,21,0)</f>
        <v>0</v>
      </c>
    </row>
    <row r="1992" spans="1:11" ht="15.75" customHeight="1">
      <c r="A1992" t="s">
        <v>2041</v>
      </c>
      <c r="B1992" s="9">
        <f>VLOOKUP($A1992,referencia!$D$2:$Z$640,4,0)</f>
        <v>21</v>
      </c>
      <c r="C1992" s="9" t="str">
        <f>VLOOKUP($A1992,referencia!$D$2:$Z$640,5,0)</f>
        <v>Santa Fe</v>
      </c>
      <c r="D1992" s="9">
        <f>VLOOKUP($A1992,referencia!$D$2:$Z$640,13,0)</f>
        <v>2017</v>
      </c>
      <c r="E1992" s="9" t="str">
        <f>VLOOKUP($A1992,referencia!$D$2:$Z$640,6,0)</f>
        <v>Miguel Lifschitz</v>
      </c>
      <c r="F1992" s="9" t="str">
        <f>VLOOKUP($A1992,referencia!$D$2:$Z$640,9,0)</f>
        <v>Frente Progresista Cívico y Social</v>
      </c>
      <c r="G1992" s="9" t="str">
        <f>VLOOKUP($A1992,referencia!$D$2:$Z$640,8,0)</f>
        <v>Claudia Balagué</v>
      </c>
      <c r="H1992" s="9" t="str">
        <f>VLOOKUP($A1992,referencia!$D$2:$Z$640,18,0)</f>
        <v>F</v>
      </c>
      <c r="I1992" s="9">
        <f>VLOOKUP($A1992,referencia!$D$2:$Z$640,19,0)</f>
        <v>1</v>
      </c>
      <c r="J1992" s="9" t="str">
        <f>VLOOKUP($A1992,referencia!$D$2:$Z$640,20,0)</f>
        <v>Ministerio de Educación</v>
      </c>
      <c r="K1992" s="9">
        <f>VLOOKUP($A1992,referencia!$D$2:$Z$640,21,0)</f>
        <v>0</v>
      </c>
    </row>
    <row r="1993" spans="1:11" ht="15.75" customHeight="1">
      <c r="A1993" t="s">
        <v>2042</v>
      </c>
      <c r="B1993" s="9">
        <f>VLOOKUP($A1993,referencia!$D$2:$Z$640,4,0)</f>
        <v>21</v>
      </c>
      <c r="C1993" s="9" t="str">
        <f>VLOOKUP($A1993,referencia!$D$2:$Z$640,5,0)</f>
        <v>Santa Fe</v>
      </c>
      <c r="D1993" s="9">
        <f>VLOOKUP($A1993,referencia!$D$2:$Z$640,13,0)</f>
        <v>2017</v>
      </c>
      <c r="E1993" s="9" t="str">
        <f>VLOOKUP($A1993,referencia!$D$2:$Z$640,6,0)</f>
        <v>Miguel Lifschitz</v>
      </c>
      <c r="F1993" s="9" t="str">
        <f>VLOOKUP($A1993,referencia!$D$2:$Z$640,9,0)</f>
        <v>Frente Progresista Cívico y Social</v>
      </c>
      <c r="G1993" s="9" t="str">
        <f>VLOOKUP($A1993,referencia!$D$2:$Z$640,8,0)</f>
        <v>Ricardo Silberstein</v>
      </c>
      <c r="H1993" s="9" t="str">
        <f>VLOOKUP($A1993,referencia!$D$2:$Z$640,18,0)</f>
        <v>M</v>
      </c>
      <c r="I1993" s="9">
        <f>VLOOKUP($A1993,referencia!$D$2:$Z$640,19,0)</f>
        <v>0</v>
      </c>
      <c r="J1993" s="9" t="str">
        <f>VLOOKUP($A1993,referencia!$D$2:$Z$640,20,0)</f>
        <v>Ministerio de Justicia y Derechos Humanos</v>
      </c>
      <c r="K1993" s="9">
        <f>VLOOKUP($A1993,referencia!$D$2:$Z$640,21,0)</f>
        <v>0</v>
      </c>
    </row>
    <row r="1994" spans="1:11" ht="15.75" customHeight="1">
      <c r="A1994" t="s">
        <v>2043</v>
      </c>
      <c r="B1994" s="9">
        <f>VLOOKUP($A1994,referencia!$D$2:$Z$640,4,0)</f>
        <v>21</v>
      </c>
      <c r="C1994" s="9" t="str">
        <f>VLOOKUP($A1994,referencia!$D$2:$Z$640,5,0)</f>
        <v>Santa Fe</v>
      </c>
      <c r="D1994" s="9">
        <f>VLOOKUP($A1994,referencia!$D$2:$Z$640,13,0)</f>
        <v>2017</v>
      </c>
      <c r="E1994" s="9" t="str">
        <f>VLOOKUP($A1994,referencia!$D$2:$Z$640,6,0)</f>
        <v>Miguel Lifschitz</v>
      </c>
      <c r="F1994" s="9" t="str">
        <f>VLOOKUP($A1994,referencia!$D$2:$Z$640,9,0)</f>
        <v>Frente Progresista Cívico y Social</v>
      </c>
      <c r="G1994" s="9" t="str">
        <f>VLOOKUP($A1994,referencia!$D$2:$Z$640,8,0)</f>
        <v>Maximiliano Pullaro</v>
      </c>
      <c r="H1994" s="9" t="str">
        <f>VLOOKUP($A1994,referencia!$D$2:$Z$640,18,0)</f>
        <v>M</v>
      </c>
      <c r="I1994" s="9">
        <f>VLOOKUP($A1994,referencia!$D$2:$Z$640,19,0)</f>
        <v>0</v>
      </c>
      <c r="J1994" s="9" t="str">
        <f>VLOOKUP($A1994,referencia!$D$2:$Z$640,20,0)</f>
        <v>Ministerio de Seguridad</v>
      </c>
      <c r="K1994" s="9">
        <f>VLOOKUP($A1994,referencia!$D$2:$Z$640,21,0)</f>
        <v>0</v>
      </c>
    </row>
    <row r="1995" spans="1:11" ht="15.75" customHeight="1">
      <c r="A1995" t="s">
        <v>2044</v>
      </c>
      <c r="B1995" s="9">
        <f>VLOOKUP($A1995,referencia!$D$2:$Z$640,4,0)</f>
        <v>21</v>
      </c>
      <c r="C1995" s="9" t="str">
        <f>VLOOKUP($A1995,referencia!$D$2:$Z$640,5,0)</f>
        <v>Santa Fe</v>
      </c>
      <c r="D1995" s="9">
        <f>VLOOKUP($A1995,referencia!$D$2:$Z$640,13,0)</f>
        <v>2017</v>
      </c>
      <c r="E1995" s="9" t="str">
        <f>VLOOKUP($A1995,referencia!$D$2:$Z$640,6,0)</f>
        <v>Miguel Lifschitz</v>
      </c>
      <c r="F1995" s="9" t="str">
        <f>VLOOKUP($A1995,referencia!$D$2:$Z$640,9,0)</f>
        <v>Frente Progresista Cívico y Social</v>
      </c>
      <c r="G1995" s="9" t="str">
        <f>VLOOKUP($A1995,referencia!$D$2:$Z$640,8,0)</f>
        <v>José Garibay</v>
      </c>
      <c r="H1995" s="9" t="str">
        <f>VLOOKUP($A1995,referencia!$D$2:$Z$640,18,0)</f>
        <v>M</v>
      </c>
      <c r="I1995" s="9">
        <f>VLOOKUP($A1995,referencia!$D$2:$Z$640,19,0)</f>
        <v>0</v>
      </c>
      <c r="J1995" s="9" t="str">
        <f>VLOOKUP($A1995,referencia!$D$2:$Z$640,20,0)</f>
        <v>Ministerio de Infraestructura y Transporte</v>
      </c>
      <c r="K1995" s="9">
        <f>VLOOKUP($A1995,referencia!$D$2:$Z$640,21,0)</f>
        <v>0</v>
      </c>
    </row>
    <row r="1996" spans="1:11" ht="15.75" customHeight="1">
      <c r="A1996" t="s">
        <v>2045</v>
      </c>
      <c r="B1996" s="9">
        <f>VLOOKUP($A1996,referencia!$D$2:$Z$640,4,0)</f>
        <v>21</v>
      </c>
      <c r="C1996" s="9" t="str">
        <f>VLOOKUP($A1996,referencia!$D$2:$Z$640,5,0)</f>
        <v>Santa Fe</v>
      </c>
      <c r="D1996" s="9">
        <f>VLOOKUP($A1996,referencia!$D$2:$Z$640,13,0)</f>
        <v>2017</v>
      </c>
      <c r="E1996" s="9" t="str">
        <f>VLOOKUP($A1996,referencia!$D$2:$Z$640,6,0)</f>
        <v>Miguel Lifschitz</v>
      </c>
      <c r="F1996" s="9" t="str">
        <f>VLOOKUP($A1996,referencia!$D$2:$Z$640,9,0)</f>
        <v>Frente Progresista Cívico y Social</v>
      </c>
      <c r="G1996" s="9" t="str">
        <f>VLOOKUP($A1996,referencia!$D$2:$Z$640,8,0)</f>
        <v>Julio Schneider</v>
      </c>
      <c r="H1996" s="9" t="str">
        <f>VLOOKUP($A1996,referencia!$D$2:$Z$640,18,0)</f>
        <v>M</v>
      </c>
      <c r="I1996" s="9">
        <f>VLOOKUP($A1996,referencia!$D$2:$Z$640,19,0)</f>
        <v>0</v>
      </c>
      <c r="J1996" s="9" t="str">
        <f>VLOOKUP($A1996,referencia!$D$2:$Z$640,20,0)</f>
        <v>Ministerio de Obras Públicas y Vivienda</v>
      </c>
      <c r="K1996" s="9">
        <f>VLOOKUP($A1996,referencia!$D$2:$Z$640,21,0)</f>
        <v>1</v>
      </c>
    </row>
    <row r="1997" spans="1:11" ht="15.75" customHeight="1">
      <c r="A1997" t="s">
        <v>2046</v>
      </c>
      <c r="B1997" s="9">
        <f>VLOOKUP($A1997,referencia!$D$2:$Z$640,4,0)</f>
        <v>21</v>
      </c>
      <c r="C1997" s="9" t="str">
        <f>VLOOKUP($A1997,referencia!$D$2:$Z$640,5,0)</f>
        <v>Santa Fe</v>
      </c>
      <c r="D1997" s="9">
        <f>VLOOKUP($A1997,referencia!$D$2:$Z$640,13,0)</f>
        <v>2017</v>
      </c>
      <c r="E1997" s="9" t="str">
        <f>VLOOKUP($A1997,referencia!$D$2:$Z$640,6,0)</f>
        <v>Miguel Lifschitz</v>
      </c>
      <c r="F1997" s="9" t="str">
        <f>VLOOKUP($A1997,referencia!$D$2:$Z$640,9,0)</f>
        <v>Frente Progresista Cívico y Social</v>
      </c>
      <c r="G1997" s="9" t="str">
        <f>VLOOKUP($A1997,referencia!$D$2:$Z$640,8,0)</f>
        <v>Miguel González</v>
      </c>
      <c r="H1997" s="9" t="str">
        <f>VLOOKUP($A1997,referencia!$D$2:$Z$640,18,0)</f>
        <v>M</v>
      </c>
      <c r="I1997" s="9">
        <f>VLOOKUP($A1997,referencia!$D$2:$Z$640,19,0)</f>
        <v>0</v>
      </c>
      <c r="J1997" s="9" t="str">
        <f>VLOOKUP($A1997,referencia!$D$2:$Z$640,20,0)</f>
        <v>Ministerio de Salud</v>
      </c>
      <c r="K1997" s="9">
        <f>VLOOKUP($A1997,referencia!$D$2:$Z$640,21,0)</f>
        <v>1</v>
      </c>
    </row>
    <row r="1998" spans="1:11" ht="15.75" customHeight="1">
      <c r="A1998" t="s">
        <v>2047</v>
      </c>
      <c r="B1998" s="9">
        <f>VLOOKUP($A1998,referencia!$D$2:$Z$640,4,0)</f>
        <v>21</v>
      </c>
      <c r="C1998" s="9" t="str">
        <f>VLOOKUP($A1998,referencia!$D$2:$Z$640,5,0)</f>
        <v>Santa Fe</v>
      </c>
      <c r="D1998" s="9">
        <f>VLOOKUP($A1998,referencia!$D$2:$Z$640,13,0)</f>
        <v>2017</v>
      </c>
      <c r="E1998" s="9" t="str">
        <f>VLOOKUP($A1998,referencia!$D$2:$Z$640,6,0)</f>
        <v>Miguel Lifschitz</v>
      </c>
      <c r="F1998" s="9" t="str">
        <f>VLOOKUP($A1998,referencia!$D$2:$Z$640,9,0)</f>
        <v>Frente Progresista Cívico y Social</v>
      </c>
      <c r="G1998" s="9" t="str">
        <f>VLOOKUP($A1998,referencia!$D$2:$Z$640,8,0)</f>
        <v>Luis Contigiani</v>
      </c>
      <c r="H1998" s="9" t="str">
        <f>VLOOKUP($A1998,referencia!$D$2:$Z$640,18,0)</f>
        <v>M</v>
      </c>
      <c r="I1998" s="9">
        <f>VLOOKUP($A1998,referencia!$D$2:$Z$640,19,0)</f>
        <v>0</v>
      </c>
      <c r="J1998" s="9" t="str">
        <f>VLOOKUP($A1998,referencia!$D$2:$Z$640,20,0)</f>
        <v>Ministerio de Producción</v>
      </c>
      <c r="K1998" s="9">
        <f>VLOOKUP($A1998,referencia!$D$2:$Z$640,21,0)</f>
        <v>1</v>
      </c>
    </row>
    <row r="1999" spans="1:11" ht="15.75" customHeight="1">
      <c r="A1999" t="s">
        <v>2048</v>
      </c>
      <c r="B1999" s="9">
        <f>VLOOKUP($A1999,referencia!$D$2:$Z$640,4,0)</f>
        <v>21</v>
      </c>
      <c r="C1999" s="9" t="str">
        <f>VLOOKUP($A1999,referencia!$D$2:$Z$640,5,0)</f>
        <v>Santa Fe</v>
      </c>
      <c r="D1999" s="9">
        <f>VLOOKUP($A1999,referencia!$D$2:$Z$640,13,0)</f>
        <v>2017</v>
      </c>
      <c r="E1999" s="9" t="str">
        <f>VLOOKUP($A1999,referencia!$D$2:$Z$640,6,0)</f>
        <v>Miguel Lifschitz</v>
      </c>
      <c r="F1999" s="9" t="str">
        <f>VLOOKUP($A1999,referencia!$D$2:$Z$640,9,0)</f>
        <v>Frente Progresista Cívico y Social</v>
      </c>
      <c r="G1999" s="9" t="str">
        <f>VLOOKUP($A1999,referencia!$D$2:$Z$640,8,0)</f>
        <v>Jorge Álvarez</v>
      </c>
      <c r="H1999" s="9" t="str">
        <f>VLOOKUP($A1999,referencia!$D$2:$Z$640,18,0)</f>
        <v>M</v>
      </c>
      <c r="I1999" s="9">
        <f>VLOOKUP($A1999,referencia!$D$2:$Z$640,19,0)</f>
        <v>0</v>
      </c>
      <c r="J1999" s="9" t="str">
        <f>VLOOKUP($A1999,referencia!$D$2:$Z$640,20,0)</f>
        <v>Ministerio de Desarrollo Social</v>
      </c>
      <c r="K1999" s="9">
        <f>VLOOKUP($A1999,referencia!$D$2:$Z$640,21,0)</f>
        <v>0</v>
      </c>
    </row>
    <row r="2000" spans="1:11" ht="15.75" customHeight="1">
      <c r="A2000" t="s">
        <v>2049</v>
      </c>
      <c r="B2000" s="9">
        <f>VLOOKUP($A2000,referencia!$D$2:$Z$640,4,0)</f>
        <v>21</v>
      </c>
      <c r="C2000" s="9" t="str">
        <f>VLOOKUP($A2000,referencia!$D$2:$Z$640,5,0)</f>
        <v>Santa Fe</v>
      </c>
      <c r="D2000" s="9">
        <f>VLOOKUP($A2000,referencia!$D$2:$Z$640,13,0)</f>
        <v>2017</v>
      </c>
      <c r="E2000" s="9" t="str">
        <f>VLOOKUP($A2000,referencia!$D$2:$Z$640,6,0)</f>
        <v>Miguel Lifschitz</v>
      </c>
      <c r="F2000" s="9" t="str">
        <f>VLOOKUP($A2000,referencia!$D$2:$Z$640,9,0)</f>
        <v>Frente Progresista Cívico y Social</v>
      </c>
      <c r="G2000" s="9" t="str">
        <f>VLOOKUP($A2000,referencia!$D$2:$Z$640,8,0)</f>
        <v>Julio Genesini</v>
      </c>
      <c r="H2000" s="9" t="str">
        <f>VLOOKUP($A2000,referencia!$D$2:$Z$640,18,0)</f>
        <v>M</v>
      </c>
      <c r="I2000" s="9">
        <f>VLOOKUP($A2000,referencia!$D$2:$Z$640,19,0)</f>
        <v>0</v>
      </c>
      <c r="J2000" s="9" t="str">
        <f>VLOOKUP($A2000,referencia!$D$2:$Z$640,20,0)</f>
        <v>Ministerio de Trabajo y Seguridad Social</v>
      </c>
      <c r="K2000" s="9">
        <f>VLOOKUP($A2000,referencia!$D$2:$Z$640,21,0)</f>
        <v>0</v>
      </c>
    </row>
    <row r="2001" spans="1:11" ht="15.75" customHeight="1">
      <c r="A2001" t="s">
        <v>2050</v>
      </c>
      <c r="B2001" s="9">
        <f>VLOOKUP($A2001,referencia!$D$2:$Z$640,4,0)</f>
        <v>21</v>
      </c>
      <c r="C2001" s="9" t="str">
        <f>VLOOKUP($A2001,referencia!$D$2:$Z$640,5,0)</f>
        <v>Santa Fe</v>
      </c>
      <c r="D2001" s="9">
        <f>VLOOKUP($A2001,referencia!$D$2:$Z$640,13,0)</f>
        <v>2017</v>
      </c>
      <c r="E2001" s="9" t="str">
        <f>VLOOKUP($A2001,referencia!$D$2:$Z$640,6,0)</f>
        <v>Miguel Lifschitz</v>
      </c>
      <c r="F2001" s="9" t="str">
        <f>VLOOKUP($A2001,referencia!$D$2:$Z$640,9,0)</f>
        <v>Frente Progresista Cívico y Social</v>
      </c>
      <c r="G2001" s="9" t="str">
        <f>VLOOKUP($A2001,referencia!$D$2:$Z$640,8,0)</f>
        <v>María de los Ángeles González</v>
      </c>
      <c r="H2001" s="9" t="str">
        <f>VLOOKUP($A2001,referencia!$D$2:$Z$640,18,0)</f>
        <v>F</v>
      </c>
      <c r="I2001" s="9">
        <f>VLOOKUP($A2001,referencia!$D$2:$Z$640,19,0)</f>
        <v>1</v>
      </c>
      <c r="J2001" s="9" t="str">
        <f>VLOOKUP($A2001,referencia!$D$2:$Z$640,20,0)</f>
        <v>Ministerio de Innovación y Cultura</v>
      </c>
      <c r="K2001" s="9">
        <f>VLOOKUP($A2001,referencia!$D$2:$Z$640,21,0)</f>
        <v>0</v>
      </c>
    </row>
    <row r="2002" spans="1:11" ht="15.75" customHeight="1">
      <c r="A2002" t="s">
        <v>2051</v>
      </c>
      <c r="B2002" s="9">
        <f>VLOOKUP($A2002,referencia!$D$2:$Z$640,4,0)</f>
        <v>21</v>
      </c>
      <c r="C2002" s="9" t="str">
        <f>VLOOKUP($A2002,referencia!$D$2:$Z$640,5,0)</f>
        <v>Santa Fe</v>
      </c>
      <c r="D2002" s="9">
        <f>VLOOKUP($A2002,referencia!$D$2:$Z$640,13,0)</f>
        <v>2017</v>
      </c>
      <c r="E2002" s="9" t="str">
        <f>VLOOKUP($A2002,referencia!$D$2:$Z$640,6,0)</f>
        <v>Miguel Lifschitz</v>
      </c>
      <c r="F2002" s="9" t="str">
        <f>VLOOKUP($A2002,referencia!$D$2:$Z$640,9,0)</f>
        <v>Frente Progresista Cívico y Social</v>
      </c>
      <c r="G2002" s="9" t="str">
        <f>VLOOKUP($A2002,referencia!$D$2:$Z$640,8,0)</f>
        <v>Eduardo Matozo</v>
      </c>
      <c r="H2002" s="9" t="str">
        <f>VLOOKUP($A2002,referencia!$D$2:$Z$640,18,0)</f>
        <v>M</v>
      </c>
      <c r="I2002" s="9">
        <f>VLOOKUP($A2002,referencia!$D$2:$Z$640,19,0)</f>
        <v>0</v>
      </c>
      <c r="J2002" s="9" t="str">
        <f>VLOOKUP($A2002,referencia!$D$2:$Z$640,20,0)</f>
        <v>Ministerio de Ciencia, Tecnología e Innovación Productiva</v>
      </c>
      <c r="K2002" s="9">
        <f>VLOOKUP($A2002,referencia!$D$2:$Z$640,21,0)</f>
        <v>1</v>
      </c>
    </row>
    <row r="2003" spans="1:11" ht="15.75" customHeight="1">
      <c r="A2003" t="s">
        <v>2052</v>
      </c>
      <c r="B2003" s="9">
        <f>VLOOKUP($A2003,referencia!$D$2:$Z$640,4,0)</f>
        <v>21</v>
      </c>
      <c r="C2003" s="9" t="str">
        <f>VLOOKUP($A2003,referencia!$D$2:$Z$640,5,0)</f>
        <v>Santa Fe</v>
      </c>
      <c r="D2003" s="9">
        <f>VLOOKUP($A2003,referencia!$D$2:$Z$640,13,0)</f>
        <v>2017</v>
      </c>
      <c r="E2003" s="9" t="str">
        <f>VLOOKUP($A2003,referencia!$D$2:$Z$640,6,0)</f>
        <v>Miguel Lifschitz</v>
      </c>
      <c r="F2003" s="9" t="str">
        <f>VLOOKUP($A2003,referencia!$D$2:$Z$640,9,0)</f>
        <v>Frente Progresista Cívico y Social</v>
      </c>
      <c r="G2003" s="9" t="str">
        <f>VLOOKUP($A2003,referencia!$D$2:$Z$640,8,0)</f>
        <v>Jacinto Speranza</v>
      </c>
      <c r="H2003" s="9" t="str">
        <f>VLOOKUP($A2003,referencia!$D$2:$Z$640,18,0)</f>
        <v>M</v>
      </c>
      <c r="I2003" s="9">
        <f>VLOOKUP($A2003,referencia!$D$2:$Z$640,19,0)</f>
        <v>0</v>
      </c>
      <c r="J2003" s="9" t="str">
        <f>VLOOKUP($A2003,referencia!$D$2:$Z$640,20,0)</f>
        <v>Ministerio de Medio Ambiente</v>
      </c>
      <c r="K2003" s="9">
        <f>VLOOKUP($A2003,referencia!$D$2:$Z$640,21,0)</f>
        <v>0</v>
      </c>
    </row>
    <row r="2004" spans="1:11" ht="15.75" customHeight="1">
      <c r="A2004" t="s">
        <v>2053</v>
      </c>
      <c r="B2004" s="9">
        <f>VLOOKUP($A2004,referencia!$D$2:$Z$640,4,0)</f>
        <v>21</v>
      </c>
      <c r="C2004" s="9" t="str">
        <f>VLOOKUP($A2004,referencia!$D$2:$Z$640,5,0)</f>
        <v>Santa Fe</v>
      </c>
      <c r="D2004" s="9">
        <f>VLOOKUP($A2004,referencia!$D$2:$Z$640,13,0)</f>
        <v>2017</v>
      </c>
      <c r="E2004" s="9" t="str">
        <f>VLOOKUP($A2004,referencia!$D$2:$Z$640,6,0)</f>
        <v>Miguel Lifschitz</v>
      </c>
      <c r="F2004" s="9" t="str">
        <f>VLOOKUP($A2004,referencia!$D$2:$Z$640,9,0)</f>
        <v>Frente Progresista Cívico y Social</v>
      </c>
      <c r="G2004" s="9" t="str">
        <f>VLOOKUP($A2004,referencia!$D$2:$Z$640,8,0)</f>
        <v>Alicia Ciciliani</v>
      </c>
      <c r="H2004" s="9" t="str">
        <f>VLOOKUP($A2004,referencia!$D$2:$Z$640,18,0)</f>
        <v>F</v>
      </c>
      <c r="I2004" s="9">
        <f>VLOOKUP($A2004,referencia!$D$2:$Z$640,19,0)</f>
        <v>1</v>
      </c>
      <c r="J2004" s="9" t="str">
        <f>VLOOKUP($A2004,referencia!$D$2:$Z$640,20,0)</f>
        <v>Ministerio de la Producción</v>
      </c>
      <c r="K2004" s="9">
        <f>VLOOKUP($A2004,referencia!$D$2:$Z$640,21,0)</f>
        <v>0</v>
      </c>
    </row>
    <row r="2005" spans="1:11" ht="15.75" customHeight="1">
      <c r="A2005" t="s">
        <v>2054</v>
      </c>
      <c r="B2005" s="9">
        <f>VLOOKUP($A2005,referencia!$D$2:$Z$640,4,0)</f>
        <v>21</v>
      </c>
      <c r="C2005" s="9" t="str">
        <f>VLOOKUP($A2005,referencia!$D$2:$Z$640,5,0)</f>
        <v>Santa Fe</v>
      </c>
      <c r="D2005" s="9">
        <f>VLOOKUP($A2005,referencia!$D$2:$Z$640,13,0)</f>
        <v>2017</v>
      </c>
      <c r="E2005" s="9" t="str">
        <f>VLOOKUP($A2005,referencia!$D$2:$Z$640,6,0)</f>
        <v>Miguel Lifschitz</v>
      </c>
      <c r="F2005" s="9" t="str">
        <f>VLOOKUP($A2005,referencia!$D$2:$Z$640,9,0)</f>
        <v>Frente Progresista Cívico y Social</v>
      </c>
      <c r="G2005" s="9" t="str">
        <f>VLOOKUP($A2005,referencia!$D$2:$Z$640,8,0)</f>
        <v>Andrea Uboldi</v>
      </c>
      <c r="H2005" s="9" t="str">
        <f>VLOOKUP($A2005,referencia!$D$2:$Z$640,18,0)</f>
        <v>F</v>
      </c>
      <c r="I2005" s="9">
        <f>VLOOKUP($A2005,referencia!$D$2:$Z$640,19,0)</f>
        <v>1</v>
      </c>
      <c r="J2005" s="9" t="str">
        <f>VLOOKUP($A2005,referencia!$D$2:$Z$640,20,0)</f>
        <v>Ministerio de Salud</v>
      </c>
      <c r="K2005" s="9">
        <f>VLOOKUP($A2005,referencia!$D$2:$Z$640,21,0)</f>
        <v>0</v>
      </c>
    </row>
    <row r="2006" spans="1:11" ht="15.75" customHeight="1">
      <c r="A2006" t="s">
        <v>2055</v>
      </c>
      <c r="B2006" s="9">
        <f>VLOOKUP($A2006,referencia!$D$2:$Z$640,4,0)</f>
        <v>21</v>
      </c>
      <c r="C2006" s="9" t="str">
        <f>VLOOKUP($A2006,referencia!$D$2:$Z$640,5,0)</f>
        <v>Santa Fe</v>
      </c>
      <c r="D2006" s="9">
        <f>VLOOKUP($A2006,referencia!$D$2:$Z$640,13,0)</f>
        <v>2017</v>
      </c>
      <c r="E2006" s="9" t="str">
        <f>VLOOKUP($A2006,referencia!$D$2:$Z$640,6,0)</f>
        <v>Miguel Lifschitz</v>
      </c>
      <c r="F2006" s="9" t="str">
        <f>VLOOKUP($A2006,referencia!$D$2:$Z$640,9,0)</f>
        <v>Frente Progresista Cívico y Social</v>
      </c>
      <c r="G2006" s="9" t="str">
        <f>VLOOKUP($A2006,referencia!$D$2:$Z$640,8,0)</f>
        <v>Pedro Morini</v>
      </c>
      <c r="H2006" s="9" t="str">
        <f>VLOOKUP($A2006,referencia!$D$2:$Z$640,18,0)</f>
        <v>M</v>
      </c>
      <c r="I2006" s="9">
        <f>VLOOKUP($A2006,referencia!$D$2:$Z$640,19,0)</f>
        <v>0</v>
      </c>
      <c r="J2006" s="9" t="str">
        <f>VLOOKUP($A2006,referencia!$D$2:$Z$640,20,0)</f>
        <v>Ministerio de Obras Públicas</v>
      </c>
      <c r="K2006" s="9">
        <f>VLOOKUP($A2006,referencia!$D$2:$Z$640,21,0)</f>
        <v>0</v>
      </c>
    </row>
    <row r="2007" spans="1:11" ht="15.75" customHeight="1">
      <c r="A2007" t="s">
        <v>2056</v>
      </c>
      <c r="B2007" s="9">
        <f>VLOOKUP($A2007,referencia!$D$2:$Z$640,4,0)</f>
        <v>21</v>
      </c>
      <c r="C2007" s="9" t="str">
        <f>VLOOKUP($A2007,referencia!$D$2:$Z$640,5,0)</f>
        <v>Santa Fe</v>
      </c>
      <c r="D2007" s="9">
        <f>VLOOKUP($A2007,referencia!$D$2:$Z$640,13,0)</f>
        <v>2017</v>
      </c>
      <c r="E2007" s="9" t="str">
        <f>VLOOKUP($A2007,referencia!$D$2:$Z$640,6,0)</f>
        <v>Miguel Lifschitz</v>
      </c>
      <c r="F2007" s="9" t="str">
        <f>VLOOKUP($A2007,referencia!$D$2:$Z$640,9,0)</f>
        <v>Frente Progresista Cívico y Social</v>
      </c>
      <c r="G2007" s="9" t="str">
        <f>VLOOKUP($A2007,referencia!$D$2:$Z$640,8,0)</f>
        <v>Érica Hynes</v>
      </c>
      <c r="H2007" s="9" t="str">
        <f>VLOOKUP($A2007,referencia!$D$2:$Z$640,18,0)</f>
        <v>F</v>
      </c>
      <c r="I2007" s="9">
        <f>VLOOKUP($A2007,referencia!$D$2:$Z$640,19,0)</f>
        <v>1</v>
      </c>
      <c r="J2007" s="9" t="str">
        <f>VLOOKUP($A2007,referencia!$D$2:$Z$640,20,0)</f>
        <v>Ministerio de Ciencia, Tecnología e Innovación</v>
      </c>
      <c r="K2007" s="9">
        <f>VLOOKUP($A2007,referencia!$D$2:$Z$640,21,0)</f>
        <v>0</v>
      </c>
    </row>
    <row r="2008" spans="1:11" ht="15.75" customHeight="1">
      <c r="A2008" t="s">
        <v>2340</v>
      </c>
      <c r="B2008" s="9">
        <f>VLOOKUP($A2008,referencia!$C$2:$Z$640,5,0)</f>
        <v>21</v>
      </c>
      <c r="C2008" s="9" t="str">
        <f>VLOOKUP($A2008,referencia!$C$2:$Z$640,6,0)</f>
        <v>Santa Fe</v>
      </c>
      <c r="D2008" s="9">
        <f>VLOOKUP($A2008,referencia!$C$2:$Z$640,15,0)</f>
        <v>2018</v>
      </c>
      <c r="E2008" s="9" t="str">
        <f>VLOOKUP($A2008,referencia!$C$2:$Z$640,7,0)</f>
        <v>Miguel Lifschitz</v>
      </c>
      <c r="F2008" s="9" t="str">
        <f>VLOOKUP($A2008,referencia!$C$2:$Z$640,10,0)</f>
        <v>Frente Progresista Cívico y Social</v>
      </c>
      <c r="G2008" s="9" t="str">
        <f>VLOOKUP($A2008,referencia!$C$2:$Z$640,9,0)</f>
        <v>Pablo Farías</v>
      </c>
      <c r="H2008" s="9" t="str">
        <f>VLOOKUP($A2008,referencia!$C$2:$Z$640,19,0)</f>
        <v>M</v>
      </c>
      <c r="I2008" s="9">
        <f>VLOOKUP($A2008,referencia!$C$2:$Z$640,20,0)</f>
        <v>0</v>
      </c>
      <c r="J2008" s="9" t="str">
        <f>VLOOKUP($A2008,referencia!$C$2:$Z$640,21,0)</f>
        <v>Ministerio de Gobierno y Reforma del Estado</v>
      </c>
      <c r="K2008" s="9">
        <f>VLOOKUP($A2008,referencia!$C$2:$Z$640,22,0)</f>
        <v>0</v>
      </c>
    </row>
    <row r="2009" spans="1:11" ht="15.75" customHeight="1">
      <c r="A2009" t="s">
        <v>2341</v>
      </c>
      <c r="B2009" s="9">
        <f>VLOOKUP($A2009,referencia!$C$2:$Z$640,5,0)</f>
        <v>21</v>
      </c>
      <c r="C2009" s="9" t="str">
        <f>VLOOKUP($A2009,referencia!$C$2:$Z$640,6,0)</f>
        <v>Santa Fe</v>
      </c>
      <c r="D2009" s="9">
        <f>VLOOKUP($A2009,referencia!$C$2:$Z$640,15,0)</f>
        <v>2018</v>
      </c>
      <c r="E2009" s="9" t="str">
        <f>VLOOKUP($A2009,referencia!$C$2:$Z$640,7,0)</f>
        <v>Miguel Lifschitz</v>
      </c>
      <c r="F2009" s="9" t="str">
        <f>VLOOKUP($A2009,referencia!$C$2:$Z$640,10,0)</f>
        <v>Frente Progresista Cívico y Social</v>
      </c>
      <c r="G2009" s="9" t="str">
        <f>VLOOKUP($A2009,referencia!$C$2:$Z$640,9,0)</f>
        <v>Gonzalo Saglione</v>
      </c>
      <c r="H2009" s="9" t="str">
        <f>VLOOKUP($A2009,referencia!$C$2:$Z$640,19,0)</f>
        <v>M</v>
      </c>
      <c r="I2009" s="9">
        <f>VLOOKUP($A2009,referencia!$C$2:$Z$640,20,0)</f>
        <v>0</v>
      </c>
      <c r="J2009" s="9" t="str">
        <f>VLOOKUP($A2009,referencia!$C$2:$Z$640,21,0)</f>
        <v>Ministerio de Economía</v>
      </c>
      <c r="K2009" s="9">
        <f>VLOOKUP($A2009,referencia!$C$2:$Z$640,22,0)</f>
        <v>0</v>
      </c>
    </row>
    <row r="2010" spans="1:11" ht="15.75" customHeight="1">
      <c r="A2010" t="s">
        <v>2342</v>
      </c>
      <c r="B2010" s="9">
        <f>VLOOKUP($A2010,referencia!$C$2:$Z$640,5,0)</f>
        <v>21</v>
      </c>
      <c r="C2010" s="9" t="str">
        <f>VLOOKUP($A2010,referencia!$C$2:$Z$640,6,0)</f>
        <v>Santa Fe</v>
      </c>
      <c r="D2010" s="9">
        <f>VLOOKUP($A2010,referencia!$C$2:$Z$640,15,0)</f>
        <v>2018</v>
      </c>
      <c r="E2010" s="9" t="str">
        <f>VLOOKUP($A2010,referencia!$C$2:$Z$640,7,0)</f>
        <v>Miguel Lifschitz</v>
      </c>
      <c r="F2010" s="9" t="str">
        <f>VLOOKUP($A2010,referencia!$C$2:$Z$640,10,0)</f>
        <v>Frente Progresista Cívico y Social</v>
      </c>
      <c r="G2010" s="9" t="str">
        <f>VLOOKUP($A2010,referencia!$C$2:$Z$640,9,0)</f>
        <v>Claudia Balagué</v>
      </c>
      <c r="H2010" s="9" t="str">
        <f>VLOOKUP($A2010,referencia!$C$2:$Z$640,19,0)</f>
        <v>F</v>
      </c>
      <c r="I2010" s="9">
        <f>VLOOKUP($A2010,referencia!$C$2:$Z$640,20,0)</f>
        <v>1</v>
      </c>
      <c r="J2010" s="9" t="str">
        <f>VLOOKUP($A2010,referencia!$C$2:$Z$640,21,0)</f>
        <v>Ministerio de Educación</v>
      </c>
      <c r="K2010" s="9">
        <f>VLOOKUP($A2010,referencia!$C$2:$Z$640,22,0)</f>
        <v>0</v>
      </c>
    </row>
    <row r="2011" spans="1:11" ht="15.75" customHeight="1">
      <c r="A2011" t="s">
        <v>2343</v>
      </c>
      <c r="B2011" s="9">
        <f>VLOOKUP($A2011,referencia!$C$2:$Z$640,5,0)</f>
        <v>21</v>
      </c>
      <c r="C2011" s="9" t="str">
        <f>VLOOKUP($A2011,referencia!$C$2:$Z$640,6,0)</f>
        <v>Santa Fe</v>
      </c>
      <c r="D2011" s="9">
        <f>VLOOKUP($A2011,referencia!$C$2:$Z$640,15,0)</f>
        <v>2018</v>
      </c>
      <c r="E2011" s="9" t="str">
        <f>VLOOKUP($A2011,referencia!$C$2:$Z$640,7,0)</f>
        <v>Miguel Lifschitz</v>
      </c>
      <c r="F2011" s="9" t="str">
        <f>VLOOKUP($A2011,referencia!$C$2:$Z$640,10,0)</f>
        <v>Frente Progresista Cívico y Social</v>
      </c>
      <c r="G2011" s="9" t="str">
        <f>VLOOKUP($A2011,referencia!$C$2:$Z$640,9,0)</f>
        <v>Ricardo Silberstein</v>
      </c>
      <c r="H2011" s="9" t="str">
        <f>VLOOKUP($A2011,referencia!$C$2:$Z$640,19,0)</f>
        <v>M</v>
      </c>
      <c r="I2011" s="9">
        <f>VLOOKUP($A2011,referencia!$C$2:$Z$640,20,0)</f>
        <v>0</v>
      </c>
      <c r="J2011" s="9" t="str">
        <f>VLOOKUP($A2011,referencia!$C$2:$Z$640,21,0)</f>
        <v>Ministerio de Justicia y Derechos Humanos</v>
      </c>
      <c r="K2011" s="9">
        <f>VLOOKUP($A2011,referencia!$C$2:$Z$640,22,0)</f>
        <v>0</v>
      </c>
    </row>
    <row r="2012" spans="1:11" ht="15.75" customHeight="1">
      <c r="A2012" t="s">
        <v>2344</v>
      </c>
      <c r="B2012" s="9">
        <f>VLOOKUP($A2012,referencia!$C$2:$Z$640,5,0)</f>
        <v>21</v>
      </c>
      <c r="C2012" s="9" t="str">
        <f>VLOOKUP($A2012,referencia!$C$2:$Z$640,6,0)</f>
        <v>Santa Fe</v>
      </c>
      <c r="D2012" s="9">
        <f>VLOOKUP($A2012,referencia!$C$2:$Z$640,15,0)</f>
        <v>2018</v>
      </c>
      <c r="E2012" s="9" t="str">
        <f>VLOOKUP($A2012,referencia!$C$2:$Z$640,7,0)</f>
        <v>Miguel Lifschitz</v>
      </c>
      <c r="F2012" s="9" t="str">
        <f>VLOOKUP($A2012,referencia!$C$2:$Z$640,10,0)</f>
        <v>Frente Progresista Cívico y Social</v>
      </c>
      <c r="G2012" s="9" t="str">
        <f>VLOOKUP($A2012,referencia!$C$2:$Z$640,9,0)</f>
        <v>Maximiliano Pullaro</v>
      </c>
      <c r="H2012" s="9" t="str">
        <f>VLOOKUP($A2012,referencia!$C$2:$Z$640,19,0)</f>
        <v>M</v>
      </c>
      <c r="I2012" s="9">
        <f>VLOOKUP($A2012,referencia!$C$2:$Z$640,20,0)</f>
        <v>0</v>
      </c>
      <c r="J2012" s="9" t="str">
        <f>VLOOKUP($A2012,referencia!$C$2:$Z$640,21,0)</f>
        <v>Ministerio de Seguridad</v>
      </c>
      <c r="K2012" s="9">
        <f>VLOOKUP($A2012,referencia!$C$2:$Z$640,22,0)</f>
        <v>0</v>
      </c>
    </row>
    <row r="2013" spans="1:11" ht="15.75" customHeight="1">
      <c r="A2013" t="s">
        <v>2345</v>
      </c>
      <c r="B2013" s="9">
        <f>VLOOKUP($A2013,referencia!$C$2:$Z$640,5,0)</f>
        <v>21</v>
      </c>
      <c r="C2013" s="9" t="str">
        <f>VLOOKUP($A2013,referencia!$C$2:$Z$640,6,0)</f>
        <v>Santa Fe</v>
      </c>
      <c r="D2013" s="9">
        <f>VLOOKUP($A2013,referencia!$C$2:$Z$640,15,0)</f>
        <v>2018</v>
      </c>
      <c r="E2013" s="9" t="str">
        <f>VLOOKUP($A2013,referencia!$C$2:$Z$640,7,0)</f>
        <v>Miguel Lifschitz</v>
      </c>
      <c r="F2013" s="9" t="str">
        <f>VLOOKUP($A2013,referencia!$C$2:$Z$640,10,0)</f>
        <v>Frente Progresista Cívico y Social</v>
      </c>
      <c r="G2013" s="9" t="str">
        <f>VLOOKUP($A2013,referencia!$C$2:$Z$640,9,0)</f>
        <v>José Garibay</v>
      </c>
      <c r="H2013" s="9" t="str">
        <f>VLOOKUP($A2013,referencia!$C$2:$Z$640,19,0)</f>
        <v>M</v>
      </c>
      <c r="I2013" s="9">
        <f>VLOOKUP($A2013,referencia!$C$2:$Z$640,20,0)</f>
        <v>0</v>
      </c>
      <c r="J2013" s="9" t="str">
        <f>VLOOKUP($A2013,referencia!$C$2:$Z$640,21,0)</f>
        <v>Ministerio de Infraestructura y Transporte</v>
      </c>
      <c r="K2013" s="9">
        <f>VLOOKUP($A2013,referencia!$C$2:$Z$640,22,0)</f>
        <v>0</v>
      </c>
    </row>
    <row r="2014" spans="1:11" ht="15.75" customHeight="1">
      <c r="A2014" t="s">
        <v>2349</v>
      </c>
      <c r="B2014" s="9">
        <f>VLOOKUP($A2014,referencia!$C$2:$Z$640,5,0)</f>
        <v>21</v>
      </c>
      <c r="C2014" s="9" t="str">
        <f>VLOOKUP($A2014,referencia!$C$2:$Z$640,6,0)</f>
        <v>Santa Fe</v>
      </c>
      <c r="D2014" s="9">
        <f>VLOOKUP($A2014,referencia!$C$2:$Z$640,15,0)</f>
        <v>2018</v>
      </c>
      <c r="E2014" s="9" t="str">
        <f>VLOOKUP($A2014,referencia!$C$2:$Z$640,7,0)</f>
        <v>Miguel Lifschitz</v>
      </c>
      <c r="F2014" s="9" t="str">
        <f>VLOOKUP($A2014,referencia!$C$2:$Z$640,10,0)</f>
        <v>Frente Progresista Cívico y Social</v>
      </c>
      <c r="G2014" s="9" t="str">
        <f>VLOOKUP($A2014,referencia!$C$2:$Z$640,9,0)</f>
        <v>Jorge Álvarez</v>
      </c>
      <c r="H2014" s="9" t="str">
        <f>VLOOKUP($A2014,referencia!$C$2:$Z$640,19,0)</f>
        <v>M</v>
      </c>
      <c r="I2014" s="9">
        <f>VLOOKUP($A2014,referencia!$C$2:$Z$640,20,0)</f>
        <v>0</v>
      </c>
      <c r="J2014" s="9" t="str">
        <f>VLOOKUP($A2014,referencia!$C$2:$Z$640,21,0)</f>
        <v>Ministerio de Desarrollo Social</v>
      </c>
      <c r="K2014" s="9">
        <f>VLOOKUP($A2014,referencia!$C$2:$Z$640,22,0)</f>
        <v>0</v>
      </c>
    </row>
    <row r="2015" spans="1:11" ht="15.75" customHeight="1">
      <c r="A2015" t="s">
        <v>2350</v>
      </c>
      <c r="B2015" s="9">
        <f>VLOOKUP($A2015,referencia!$C$2:$Z$640,5,0)</f>
        <v>21</v>
      </c>
      <c r="C2015" s="9" t="str">
        <f>VLOOKUP($A2015,referencia!$C$2:$Z$640,6,0)</f>
        <v>Santa Fe</v>
      </c>
      <c r="D2015" s="9">
        <f>VLOOKUP($A2015,referencia!$C$2:$Z$640,15,0)</f>
        <v>2018</v>
      </c>
      <c r="E2015" s="9" t="str">
        <f>VLOOKUP($A2015,referencia!$C$2:$Z$640,7,0)</f>
        <v>Miguel Lifschitz</v>
      </c>
      <c r="F2015" s="9" t="str">
        <f>VLOOKUP($A2015,referencia!$C$2:$Z$640,10,0)</f>
        <v>Frente Progresista Cívico y Social</v>
      </c>
      <c r="G2015" s="9" t="str">
        <f>VLOOKUP($A2015,referencia!$C$2:$Z$640,9,0)</f>
        <v>Julio Genesini</v>
      </c>
      <c r="H2015" s="9" t="str">
        <f>VLOOKUP($A2015,referencia!$C$2:$Z$640,19,0)</f>
        <v>M</v>
      </c>
      <c r="I2015" s="9">
        <f>VLOOKUP($A2015,referencia!$C$2:$Z$640,20,0)</f>
        <v>0</v>
      </c>
      <c r="J2015" s="9" t="str">
        <f>VLOOKUP($A2015,referencia!$C$2:$Z$640,21,0)</f>
        <v>Ministerio de Trabajo y Seguridad Social</v>
      </c>
      <c r="K2015" s="9">
        <f>VLOOKUP($A2015,referencia!$C$2:$Z$640,22,0)</f>
        <v>0</v>
      </c>
    </row>
    <row r="2016" spans="1:11" ht="15.75" customHeight="1">
      <c r="A2016" t="s">
        <v>2351</v>
      </c>
      <c r="B2016" s="9">
        <f>VLOOKUP($A2016,referencia!$C$2:$Z$640,5,0)</f>
        <v>21</v>
      </c>
      <c r="C2016" s="9" t="str">
        <f>VLOOKUP($A2016,referencia!$C$2:$Z$640,6,0)</f>
        <v>Santa Fe</v>
      </c>
      <c r="D2016" s="9">
        <f>VLOOKUP($A2016,referencia!$C$2:$Z$640,15,0)</f>
        <v>2018</v>
      </c>
      <c r="E2016" s="9" t="str">
        <f>VLOOKUP($A2016,referencia!$C$2:$Z$640,7,0)</f>
        <v>Miguel Lifschitz</v>
      </c>
      <c r="F2016" s="9" t="str">
        <f>VLOOKUP($A2016,referencia!$C$2:$Z$640,10,0)</f>
        <v>Frente Progresista Cívico y Social</v>
      </c>
      <c r="G2016" s="9" t="str">
        <f>VLOOKUP($A2016,referencia!$C$2:$Z$640,9,0)</f>
        <v>María de los Ángeles González</v>
      </c>
      <c r="H2016" s="9" t="str">
        <f>VLOOKUP($A2016,referencia!$C$2:$Z$640,19,0)</f>
        <v>F</v>
      </c>
      <c r="I2016" s="9">
        <f>VLOOKUP($A2016,referencia!$C$2:$Z$640,20,0)</f>
        <v>1</v>
      </c>
      <c r="J2016" s="9" t="str">
        <f>VLOOKUP($A2016,referencia!$C$2:$Z$640,21,0)</f>
        <v>Ministerio de Innovación y Cultura</v>
      </c>
      <c r="K2016" s="9">
        <f>VLOOKUP($A2016,referencia!$C$2:$Z$640,22,0)</f>
        <v>0</v>
      </c>
    </row>
    <row r="2017" spans="1:11" ht="15.75" customHeight="1">
      <c r="A2017" t="s">
        <v>2353</v>
      </c>
      <c r="B2017" s="9">
        <f>VLOOKUP($A2017,referencia!$C$2:$Z$640,5,0)</f>
        <v>21</v>
      </c>
      <c r="C2017" s="9" t="str">
        <f>VLOOKUP($A2017,referencia!$C$2:$Z$640,6,0)</f>
        <v>Santa Fe</v>
      </c>
      <c r="D2017" s="9">
        <f>VLOOKUP($A2017,referencia!$C$2:$Z$640,15,0)</f>
        <v>2018</v>
      </c>
      <c r="E2017" s="9" t="str">
        <f>VLOOKUP($A2017,referencia!$C$2:$Z$640,7,0)</f>
        <v>Miguel Lifschitz</v>
      </c>
      <c r="F2017" s="9" t="str">
        <f>VLOOKUP($A2017,referencia!$C$2:$Z$640,10,0)</f>
        <v>Frente Progresista Cívico y Social</v>
      </c>
      <c r="G2017" s="9" t="str">
        <f>VLOOKUP($A2017,referencia!$C$2:$Z$640,9,0)</f>
        <v>Jacinto Speranza</v>
      </c>
      <c r="H2017" s="9" t="str">
        <f>VLOOKUP($A2017,referencia!$C$2:$Z$640,19,0)</f>
        <v>M</v>
      </c>
      <c r="I2017" s="9">
        <f>VLOOKUP($A2017,referencia!$C$2:$Z$640,20,0)</f>
        <v>0</v>
      </c>
      <c r="J2017" s="9" t="str">
        <f>VLOOKUP($A2017,referencia!$C$2:$Z$640,21,0)</f>
        <v>Ministerio de Medio Ambiente</v>
      </c>
      <c r="K2017" s="9">
        <f>VLOOKUP($A2017,referencia!$C$2:$Z$640,22,0)</f>
        <v>0</v>
      </c>
    </row>
    <row r="2018" spans="1:11" ht="15.75" customHeight="1">
      <c r="A2018" t="s">
        <v>2354</v>
      </c>
      <c r="B2018" s="9">
        <f>VLOOKUP($A2018,referencia!$C$2:$Z$640,5,0)</f>
        <v>21</v>
      </c>
      <c r="C2018" s="9" t="str">
        <f>VLOOKUP($A2018,referencia!$C$2:$Z$640,6,0)</f>
        <v>Santa Fe</v>
      </c>
      <c r="D2018" s="9">
        <f>VLOOKUP($A2018,referencia!$C$2:$Z$640,15,0)</f>
        <v>2018</v>
      </c>
      <c r="E2018" s="9" t="str">
        <f>VLOOKUP($A2018,referencia!$C$2:$Z$640,7,0)</f>
        <v>Miguel Lifschitz</v>
      </c>
      <c r="F2018" s="9" t="str">
        <f>VLOOKUP($A2018,referencia!$C$2:$Z$640,10,0)</f>
        <v>Frente Progresista Cívico y Social</v>
      </c>
      <c r="G2018" s="9" t="str">
        <f>VLOOKUP($A2018,referencia!$C$2:$Z$640,9,0)</f>
        <v>Alicia Ciciliani</v>
      </c>
      <c r="H2018" s="9" t="str">
        <f>VLOOKUP($A2018,referencia!$C$2:$Z$640,19,0)</f>
        <v>F</v>
      </c>
      <c r="I2018" s="9">
        <f>VLOOKUP($A2018,referencia!$C$2:$Z$640,20,0)</f>
        <v>1</v>
      </c>
      <c r="J2018" s="9" t="str">
        <f>VLOOKUP($A2018,referencia!$C$2:$Z$640,21,0)</f>
        <v>Ministerio de la Producción</v>
      </c>
      <c r="K2018" s="9">
        <f>VLOOKUP($A2018,referencia!$C$2:$Z$640,22,0)</f>
        <v>0</v>
      </c>
    </row>
    <row r="2019" spans="1:11" ht="15.75" customHeight="1">
      <c r="A2019" t="s">
        <v>2355</v>
      </c>
      <c r="B2019" s="9">
        <f>VLOOKUP($A2019,referencia!$C$2:$Z$640,5,0)</f>
        <v>21</v>
      </c>
      <c r="C2019" s="9" t="str">
        <f>VLOOKUP($A2019,referencia!$C$2:$Z$640,6,0)</f>
        <v>Santa Fe</v>
      </c>
      <c r="D2019" s="9">
        <f>VLOOKUP($A2019,referencia!$C$2:$Z$640,15,0)</f>
        <v>2018</v>
      </c>
      <c r="E2019" s="9" t="str">
        <f>VLOOKUP($A2019,referencia!$C$2:$Z$640,7,0)</f>
        <v>Miguel Lifschitz</v>
      </c>
      <c r="F2019" s="9" t="str">
        <f>VLOOKUP($A2019,referencia!$C$2:$Z$640,10,0)</f>
        <v>Frente Progresista Cívico y Social</v>
      </c>
      <c r="G2019" s="9" t="str">
        <f>VLOOKUP($A2019,referencia!$C$2:$Z$640,9,0)</f>
        <v>Andrea Uboldi</v>
      </c>
      <c r="H2019" s="9" t="str">
        <f>VLOOKUP($A2019,referencia!$C$2:$Z$640,19,0)</f>
        <v>F</v>
      </c>
      <c r="I2019" s="9">
        <f>VLOOKUP($A2019,referencia!$C$2:$Z$640,20,0)</f>
        <v>1</v>
      </c>
      <c r="J2019" s="9" t="str">
        <f>VLOOKUP($A2019,referencia!$C$2:$Z$640,21,0)</f>
        <v>Ministerio de Salud</v>
      </c>
      <c r="K2019" s="9">
        <f>VLOOKUP($A2019,referencia!$C$2:$Z$640,22,0)</f>
        <v>0</v>
      </c>
    </row>
    <row r="2020" spans="1:11" ht="15.75" customHeight="1">
      <c r="A2020" t="s">
        <v>2356</v>
      </c>
      <c r="B2020" s="9">
        <f>VLOOKUP($A2020,referencia!$C$2:$Z$640,5,0)</f>
        <v>21</v>
      </c>
      <c r="C2020" s="9" t="str">
        <f>VLOOKUP($A2020,referencia!$C$2:$Z$640,6,0)</f>
        <v>Santa Fe</v>
      </c>
      <c r="D2020" s="9">
        <f>VLOOKUP($A2020,referencia!$C$2:$Z$640,15,0)</f>
        <v>2018</v>
      </c>
      <c r="E2020" s="9" t="str">
        <f>VLOOKUP($A2020,referencia!$C$2:$Z$640,7,0)</f>
        <v>Miguel Lifschitz</v>
      </c>
      <c r="F2020" s="9" t="str">
        <f>VLOOKUP($A2020,referencia!$C$2:$Z$640,10,0)</f>
        <v>Frente Progresista Cívico y Social</v>
      </c>
      <c r="G2020" s="9" t="str">
        <f>VLOOKUP($A2020,referencia!$C$2:$Z$640,9,0)</f>
        <v>Pedro Morini</v>
      </c>
      <c r="H2020" s="9" t="str">
        <f>VLOOKUP($A2020,referencia!$C$2:$Z$640,19,0)</f>
        <v>M</v>
      </c>
      <c r="I2020" s="9">
        <f>VLOOKUP($A2020,referencia!$C$2:$Z$640,20,0)</f>
        <v>0</v>
      </c>
      <c r="J2020" s="9" t="str">
        <f>VLOOKUP($A2020,referencia!$C$2:$Z$640,21,0)</f>
        <v>Ministerio de Obras Públicas</v>
      </c>
      <c r="K2020" s="9">
        <f>VLOOKUP($A2020,referencia!$C$2:$Z$640,22,0)</f>
        <v>0</v>
      </c>
    </row>
    <row r="2021" spans="1:11" ht="15.75" customHeight="1">
      <c r="A2021" t="s">
        <v>2357</v>
      </c>
      <c r="B2021" s="9">
        <f>VLOOKUP($A2021,referencia!$C$2:$Z$640,5,0)</f>
        <v>21</v>
      </c>
      <c r="C2021" s="9" t="str">
        <f>VLOOKUP($A2021,referencia!$C$2:$Z$640,6,0)</f>
        <v>Santa Fe</v>
      </c>
      <c r="D2021" s="9">
        <f>VLOOKUP($A2021,referencia!$C$2:$Z$640,15,0)</f>
        <v>2018</v>
      </c>
      <c r="E2021" s="9" t="str">
        <f>VLOOKUP($A2021,referencia!$C$2:$Z$640,7,0)</f>
        <v>Miguel Lifschitz</v>
      </c>
      <c r="F2021" s="9" t="str">
        <f>VLOOKUP($A2021,referencia!$C$2:$Z$640,10,0)</f>
        <v>Frente Progresista Cívico y Social</v>
      </c>
      <c r="G2021" s="9" t="str">
        <f>VLOOKUP($A2021,referencia!$C$2:$Z$640,9,0)</f>
        <v>Érica Hynes</v>
      </c>
      <c r="H2021" s="9" t="str">
        <f>VLOOKUP($A2021,referencia!$C$2:$Z$640,19,0)</f>
        <v>F</v>
      </c>
      <c r="I2021" s="9">
        <f>VLOOKUP($A2021,referencia!$C$2:$Z$640,20,0)</f>
        <v>1</v>
      </c>
      <c r="J2021" s="9" t="str">
        <f>VLOOKUP($A2021,referencia!$C$2:$Z$640,21,0)</f>
        <v>Ministerio de Ciencia, Tecnología e Innovación</v>
      </c>
      <c r="K2021" s="9">
        <f>VLOOKUP($A2021,referencia!$C$2:$Z$640,22,0)</f>
        <v>0</v>
      </c>
    </row>
    <row r="2022" spans="1:11" ht="15.75" customHeight="1">
      <c r="A2022" t="s">
        <v>2591</v>
      </c>
      <c r="B2022" s="9">
        <f>VLOOKUP($A2022,referencia!$B$2:$Z$640,6,0)</f>
        <v>21</v>
      </c>
      <c r="C2022" s="9" t="str">
        <f>VLOOKUP($A2022,referencia!$B$2:$Z$640,7,0)</f>
        <v>Santa Fe</v>
      </c>
      <c r="D2022" s="9">
        <f>VLOOKUP($A2022,referencia!$B$2:$Z$640,17,0)</f>
        <v>2019</v>
      </c>
      <c r="E2022" s="9" t="str">
        <f>VLOOKUP($A2022,referencia!$B$2:$Z$640,8,0)</f>
        <v>Miguel Lifschitz</v>
      </c>
      <c r="F2022" s="9" t="str">
        <f>VLOOKUP($A2022,referencia!$B$2:$Z$640,11,0)</f>
        <v>Frente Progresista Cívico y Social</v>
      </c>
      <c r="G2022" s="9" t="str">
        <f>VLOOKUP($A2022,referencia!$B$2:$Z$640,10,0)</f>
        <v>Pablo Farías</v>
      </c>
      <c r="H2022" s="9" t="str">
        <f>VLOOKUP($A2022,referencia!$B$2:$Z$640,20,0)</f>
        <v>M</v>
      </c>
      <c r="I2022" s="9">
        <f>VLOOKUP($A2022,referencia!$B$2:$Z$640,21,0)</f>
        <v>0</v>
      </c>
      <c r="J2022" s="9" t="str">
        <f>VLOOKUP($A2022,referencia!$B$2:$Z$640,22,0)</f>
        <v>Ministerio de Gobierno y Reforma del Estado</v>
      </c>
      <c r="K2022" s="9">
        <f>VLOOKUP($A2022,referencia!$B$2:$Z$640,23,0)</f>
        <v>0</v>
      </c>
    </row>
    <row r="2023" spans="1:11" ht="15.75" customHeight="1">
      <c r="A2023" t="s">
        <v>2592</v>
      </c>
      <c r="B2023" s="9">
        <f>VLOOKUP($A2023,referencia!$B$2:$Z$640,6,0)</f>
        <v>21</v>
      </c>
      <c r="C2023" s="9" t="str">
        <f>VLOOKUP($A2023,referencia!$B$2:$Z$640,7,0)</f>
        <v>Santa Fe</v>
      </c>
      <c r="D2023" s="9">
        <f>VLOOKUP($A2023,referencia!$B$2:$Z$640,17,0)</f>
        <v>2019</v>
      </c>
      <c r="E2023" s="9" t="str">
        <f>VLOOKUP($A2023,referencia!$B$2:$Z$640,8,0)</f>
        <v>Miguel Lifschitz</v>
      </c>
      <c r="F2023" s="9" t="str">
        <f>VLOOKUP($A2023,referencia!$B$2:$Z$640,11,0)</f>
        <v>Frente Progresista Cívico y Social</v>
      </c>
      <c r="G2023" s="9" t="str">
        <f>VLOOKUP($A2023,referencia!$B$2:$Z$640,10,0)</f>
        <v>Gonzalo Saglione</v>
      </c>
      <c r="H2023" s="9" t="str">
        <f>VLOOKUP($A2023,referencia!$B$2:$Z$640,20,0)</f>
        <v>M</v>
      </c>
      <c r="I2023" s="9">
        <f>VLOOKUP($A2023,referencia!$B$2:$Z$640,21,0)</f>
        <v>0</v>
      </c>
      <c r="J2023" s="9" t="str">
        <f>VLOOKUP($A2023,referencia!$B$2:$Z$640,22,0)</f>
        <v>Ministerio de Economía</v>
      </c>
      <c r="K2023" s="9">
        <f>VLOOKUP($A2023,referencia!$B$2:$Z$640,23,0)</f>
        <v>0</v>
      </c>
    </row>
    <row r="2024" spans="1:11" ht="15.75" customHeight="1">
      <c r="A2024" t="s">
        <v>2593</v>
      </c>
      <c r="B2024" s="9">
        <f>VLOOKUP($A2024,referencia!$B$2:$Z$640,6,0)</f>
        <v>21</v>
      </c>
      <c r="C2024" s="9" t="str">
        <f>VLOOKUP($A2024,referencia!$B$2:$Z$640,7,0)</f>
        <v>Santa Fe</v>
      </c>
      <c r="D2024" s="9">
        <f>VLOOKUP($A2024,referencia!$B$2:$Z$640,17,0)</f>
        <v>2019</v>
      </c>
      <c r="E2024" s="9" t="str">
        <f>VLOOKUP($A2024,referencia!$B$2:$Z$640,8,0)</f>
        <v>Miguel Lifschitz</v>
      </c>
      <c r="F2024" s="9" t="str">
        <f>VLOOKUP($A2024,referencia!$B$2:$Z$640,11,0)</f>
        <v>Frente Progresista Cívico y Social</v>
      </c>
      <c r="G2024" s="9" t="str">
        <f>VLOOKUP($A2024,referencia!$B$2:$Z$640,10,0)</f>
        <v>Claudia Balagué</v>
      </c>
      <c r="H2024" s="9" t="str">
        <f>VLOOKUP($A2024,referencia!$B$2:$Z$640,20,0)</f>
        <v>F</v>
      </c>
      <c r="I2024" s="9">
        <f>VLOOKUP($A2024,referencia!$B$2:$Z$640,21,0)</f>
        <v>1</v>
      </c>
      <c r="J2024" s="9" t="str">
        <f>VLOOKUP($A2024,referencia!$B$2:$Z$640,22,0)</f>
        <v>Ministerio de Educación</v>
      </c>
      <c r="K2024" s="9">
        <f>VLOOKUP($A2024,referencia!$B$2:$Z$640,23,0)</f>
        <v>0</v>
      </c>
    </row>
    <row r="2025" spans="1:11" ht="15.75" customHeight="1">
      <c r="A2025" t="s">
        <v>2594</v>
      </c>
      <c r="B2025" s="9">
        <f>VLOOKUP($A2025,referencia!$B$2:$Z$640,6,0)</f>
        <v>21</v>
      </c>
      <c r="C2025" s="9" t="str">
        <f>VLOOKUP($A2025,referencia!$B$2:$Z$640,7,0)</f>
        <v>Santa Fe</v>
      </c>
      <c r="D2025" s="9">
        <f>VLOOKUP($A2025,referencia!$B$2:$Z$640,17,0)</f>
        <v>2019</v>
      </c>
      <c r="E2025" s="9" t="str">
        <f>VLOOKUP($A2025,referencia!$B$2:$Z$640,8,0)</f>
        <v>Miguel Lifschitz</v>
      </c>
      <c r="F2025" s="9" t="str">
        <f>VLOOKUP($A2025,referencia!$B$2:$Z$640,11,0)</f>
        <v>Frente Progresista Cívico y Social</v>
      </c>
      <c r="G2025" s="9" t="str">
        <f>VLOOKUP($A2025,referencia!$B$2:$Z$640,10,0)</f>
        <v>Ricardo Silberstein</v>
      </c>
      <c r="H2025" s="9" t="str">
        <f>VLOOKUP($A2025,referencia!$B$2:$Z$640,20,0)</f>
        <v>M</v>
      </c>
      <c r="I2025" s="9">
        <f>VLOOKUP($A2025,referencia!$B$2:$Z$640,21,0)</f>
        <v>0</v>
      </c>
      <c r="J2025" s="9" t="str">
        <f>VLOOKUP($A2025,referencia!$B$2:$Z$640,22,0)</f>
        <v>Ministerio de Justicia y Derechos Humanos</v>
      </c>
      <c r="K2025" s="9">
        <f>VLOOKUP($A2025,referencia!$B$2:$Z$640,23,0)</f>
        <v>0</v>
      </c>
    </row>
    <row r="2026" spans="1:11" ht="15.75" customHeight="1">
      <c r="A2026" t="s">
        <v>2595</v>
      </c>
      <c r="B2026" s="9">
        <f>VLOOKUP($A2026,referencia!$B$2:$Z$640,6,0)</f>
        <v>21</v>
      </c>
      <c r="C2026" s="9" t="str">
        <f>VLOOKUP($A2026,referencia!$B$2:$Z$640,7,0)</f>
        <v>Santa Fe</v>
      </c>
      <c r="D2026" s="9">
        <f>VLOOKUP($A2026,referencia!$B$2:$Z$640,17,0)</f>
        <v>2019</v>
      </c>
      <c r="E2026" s="9" t="str">
        <f>VLOOKUP($A2026,referencia!$B$2:$Z$640,8,0)</f>
        <v>Miguel Lifschitz</v>
      </c>
      <c r="F2026" s="9" t="str">
        <f>VLOOKUP($A2026,referencia!$B$2:$Z$640,11,0)</f>
        <v>Frente Progresista Cívico y Social</v>
      </c>
      <c r="G2026" s="9" t="str">
        <f>VLOOKUP($A2026,referencia!$B$2:$Z$640,10,0)</f>
        <v>Maximiliano Pullaro</v>
      </c>
      <c r="H2026" s="9" t="str">
        <f>VLOOKUP($A2026,referencia!$B$2:$Z$640,20,0)</f>
        <v>M</v>
      </c>
      <c r="I2026" s="9">
        <f>VLOOKUP($A2026,referencia!$B$2:$Z$640,21,0)</f>
        <v>0</v>
      </c>
      <c r="J2026" s="9" t="str">
        <f>VLOOKUP($A2026,referencia!$B$2:$Z$640,22,0)</f>
        <v>Ministerio de Seguridad</v>
      </c>
      <c r="K2026" s="9">
        <f>VLOOKUP($A2026,referencia!$B$2:$Z$640,23,0)</f>
        <v>0</v>
      </c>
    </row>
    <row r="2027" spans="1:11" ht="15.75" customHeight="1">
      <c r="A2027" t="s">
        <v>2596</v>
      </c>
      <c r="B2027" s="9">
        <f>VLOOKUP($A2027,referencia!$B$2:$Z$640,6,0)</f>
        <v>21</v>
      </c>
      <c r="C2027" s="9" t="str">
        <f>VLOOKUP($A2027,referencia!$B$2:$Z$640,7,0)</f>
        <v>Santa Fe</v>
      </c>
      <c r="D2027" s="9">
        <f>VLOOKUP($A2027,referencia!$B$2:$Z$640,17,0)</f>
        <v>2019</v>
      </c>
      <c r="E2027" s="9" t="str">
        <f>VLOOKUP($A2027,referencia!$B$2:$Z$640,8,0)</f>
        <v>Miguel Lifschitz</v>
      </c>
      <c r="F2027" s="9" t="str">
        <f>VLOOKUP($A2027,referencia!$B$2:$Z$640,11,0)</f>
        <v>Frente Progresista Cívico y Social</v>
      </c>
      <c r="G2027" s="9" t="str">
        <f>VLOOKUP($A2027,referencia!$B$2:$Z$640,10,0)</f>
        <v>José Garibay</v>
      </c>
      <c r="H2027" s="9" t="str">
        <f>VLOOKUP($A2027,referencia!$B$2:$Z$640,20,0)</f>
        <v>M</v>
      </c>
      <c r="I2027" s="9">
        <f>VLOOKUP($A2027,referencia!$B$2:$Z$640,21,0)</f>
        <v>0</v>
      </c>
      <c r="J2027" s="9" t="str">
        <f>VLOOKUP($A2027,referencia!$B$2:$Z$640,22,0)</f>
        <v>Ministerio de Infraestructura y Transporte</v>
      </c>
      <c r="K2027" s="9">
        <f>VLOOKUP($A2027,referencia!$B$2:$Z$640,23,0)</f>
        <v>0</v>
      </c>
    </row>
    <row r="2028" spans="1:11" ht="15.75" customHeight="1">
      <c r="A2028" t="s">
        <v>2597</v>
      </c>
      <c r="B2028" s="9">
        <f>VLOOKUP($A2028,referencia!$B$2:$Z$640,6,0)</f>
        <v>21</v>
      </c>
      <c r="C2028" s="9" t="str">
        <f>VLOOKUP($A2028,referencia!$B$2:$Z$640,7,0)</f>
        <v>Santa Fe</v>
      </c>
      <c r="D2028" s="9">
        <f>VLOOKUP($A2028,referencia!$B$2:$Z$640,17,0)</f>
        <v>2019</v>
      </c>
      <c r="E2028" s="9" t="str">
        <f>VLOOKUP($A2028,referencia!$B$2:$Z$640,8,0)</f>
        <v>Miguel Lifschitz</v>
      </c>
      <c r="F2028" s="9" t="str">
        <f>VLOOKUP($A2028,referencia!$B$2:$Z$640,11,0)</f>
        <v>Frente Progresista Cívico y Social</v>
      </c>
      <c r="G2028" s="9" t="str">
        <f>VLOOKUP($A2028,referencia!$B$2:$Z$640,10,0)</f>
        <v>Jorge Álvarez</v>
      </c>
      <c r="H2028" s="9" t="str">
        <f>VLOOKUP($A2028,referencia!$B$2:$Z$640,20,0)</f>
        <v>M</v>
      </c>
      <c r="I2028" s="9">
        <f>VLOOKUP($A2028,referencia!$B$2:$Z$640,21,0)</f>
        <v>0</v>
      </c>
      <c r="J2028" s="9" t="str">
        <f>VLOOKUP($A2028,referencia!$B$2:$Z$640,22,0)</f>
        <v>Ministerio de Desarrollo Social</v>
      </c>
      <c r="K2028" s="9">
        <f>VLOOKUP($A2028,referencia!$B$2:$Z$640,23,0)</f>
        <v>0</v>
      </c>
    </row>
    <row r="2029" spans="1:11" ht="15.75" customHeight="1">
      <c r="A2029" t="s">
        <v>2598</v>
      </c>
      <c r="B2029" s="9">
        <f>VLOOKUP($A2029,referencia!$B$2:$Z$640,6,0)</f>
        <v>21</v>
      </c>
      <c r="C2029" s="9" t="str">
        <f>VLOOKUP($A2029,referencia!$B$2:$Z$640,7,0)</f>
        <v>Santa Fe</v>
      </c>
      <c r="D2029" s="9">
        <f>VLOOKUP($A2029,referencia!$B$2:$Z$640,17,0)</f>
        <v>2019</v>
      </c>
      <c r="E2029" s="9" t="str">
        <f>VLOOKUP($A2029,referencia!$B$2:$Z$640,8,0)</f>
        <v>Miguel Lifschitz</v>
      </c>
      <c r="F2029" s="9" t="str">
        <f>VLOOKUP($A2029,referencia!$B$2:$Z$640,11,0)</f>
        <v>Frente Progresista Cívico y Social</v>
      </c>
      <c r="G2029" s="9" t="str">
        <f>VLOOKUP($A2029,referencia!$B$2:$Z$640,10,0)</f>
        <v>Julio Genesini</v>
      </c>
      <c r="H2029" s="9" t="str">
        <f>VLOOKUP($A2029,referencia!$B$2:$Z$640,20,0)</f>
        <v>M</v>
      </c>
      <c r="I2029" s="9">
        <f>VLOOKUP($A2029,referencia!$B$2:$Z$640,21,0)</f>
        <v>0</v>
      </c>
      <c r="J2029" s="9" t="str">
        <f>VLOOKUP($A2029,referencia!$B$2:$Z$640,22,0)</f>
        <v>Ministerio de Trabajo y Seguridad Social</v>
      </c>
      <c r="K2029" s="9">
        <f>VLOOKUP($A2029,referencia!$B$2:$Z$640,23,0)</f>
        <v>0</v>
      </c>
    </row>
    <row r="2030" spans="1:11" ht="15.75" customHeight="1">
      <c r="A2030" t="s">
        <v>2599</v>
      </c>
      <c r="B2030" s="9">
        <f>VLOOKUP($A2030,referencia!$B$2:$Z$640,6,0)</f>
        <v>21</v>
      </c>
      <c r="C2030" s="9" t="str">
        <f>VLOOKUP($A2030,referencia!$B$2:$Z$640,7,0)</f>
        <v>Santa Fe</v>
      </c>
      <c r="D2030" s="9">
        <f>VLOOKUP($A2030,referencia!$B$2:$Z$640,17,0)</f>
        <v>2019</v>
      </c>
      <c r="E2030" s="9" t="str">
        <f>VLOOKUP($A2030,referencia!$B$2:$Z$640,8,0)</f>
        <v>Miguel Lifschitz</v>
      </c>
      <c r="F2030" s="9" t="str">
        <f>VLOOKUP($A2030,referencia!$B$2:$Z$640,11,0)</f>
        <v>Frente Progresista Cívico y Social</v>
      </c>
      <c r="G2030" s="9" t="str">
        <f>VLOOKUP($A2030,referencia!$B$2:$Z$640,10,0)</f>
        <v>María de los Ángeles González</v>
      </c>
      <c r="H2030" s="9" t="str">
        <f>VLOOKUP($A2030,referencia!$B$2:$Z$640,20,0)</f>
        <v>F</v>
      </c>
      <c r="I2030" s="9">
        <f>VLOOKUP($A2030,referencia!$B$2:$Z$640,21,0)</f>
        <v>1</v>
      </c>
      <c r="J2030" s="9" t="str">
        <f>VLOOKUP($A2030,referencia!$B$2:$Z$640,22,0)</f>
        <v>Ministerio de Innovación y Cultura</v>
      </c>
      <c r="K2030" s="9">
        <f>VLOOKUP($A2030,referencia!$B$2:$Z$640,23,0)</f>
        <v>0</v>
      </c>
    </row>
    <row r="2031" spans="1:11" ht="15.75" customHeight="1">
      <c r="A2031" t="s">
        <v>2600</v>
      </c>
      <c r="B2031" s="9">
        <f>VLOOKUP($A2031,referencia!$B$2:$Z$640,6,0)</f>
        <v>21</v>
      </c>
      <c r="C2031" s="9" t="str">
        <f>VLOOKUP($A2031,referencia!$B$2:$Z$640,7,0)</f>
        <v>Santa Fe</v>
      </c>
      <c r="D2031" s="9">
        <f>VLOOKUP($A2031,referencia!$B$2:$Z$640,17,0)</f>
        <v>2019</v>
      </c>
      <c r="E2031" s="9" t="str">
        <f>VLOOKUP($A2031,referencia!$B$2:$Z$640,8,0)</f>
        <v>Miguel Lifschitz</v>
      </c>
      <c r="F2031" s="9" t="str">
        <f>VLOOKUP($A2031,referencia!$B$2:$Z$640,11,0)</f>
        <v>Frente Progresista Cívico y Social</v>
      </c>
      <c r="G2031" s="9" t="str">
        <f>VLOOKUP($A2031,referencia!$B$2:$Z$640,10,0)</f>
        <v>Jacinto Speranza</v>
      </c>
      <c r="H2031" s="9" t="str">
        <f>VLOOKUP($A2031,referencia!$B$2:$Z$640,20,0)</f>
        <v>M</v>
      </c>
      <c r="I2031" s="9">
        <f>VLOOKUP($A2031,referencia!$B$2:$Z$640,21,0)</f>
        <v>0</v>
      </c>
      <c r="J2031" s="9" t="str">
        <f>VLOOKUP($A2031,referencia!$B$2:$Z$640,22,0)</f>
        <v>Ministerio de Medio Ambiente</v>
      </c>
      <c r="K2031" s="9">
        <f>VLOOKUP($A2031,referencia!$B$2:$Z$640,23,0)</f>
        <v>0</v>
      </c>
    </row>
    <row r="2032" spans="1:11" ht="15.75" customHeight="1">
      <c r="A2032" t="s">
        <v>2601</v>
      </c>
      <c r="B2032" s="9">
        <f>VLOOKUP($A2032,referencia!$B$2:$Z$640,6,0)</f>
        <v>21</v>
      </c>
      <c r="C2032" s="9" t="str">
        <f>VLOOKUP($A2032,referencia!$B$2:$Z$640,7,0)</f>
        <v>Santa Fe</v>
      </c>
      <c r="D2032" s="9">
        <f>VLOOKUP($A2032,referencia!$B$2:$Z$640,17,0)</f>
        <v>2019</v>
      </c>
      <c r="E2032" s="9" t="str">
        <f>VLOOKUP($A2032,referencia!$B$2:$Z$640,8,0)</f>
        <v>Miguel Lifschitz</v>
      </c>
      <c r="F2032" s="9" t="str">
        <f>VLOOKUP($A2032,referencia!$B$2:$Z$640,11,0)</f>
        <v>Frente Progresista Cívico y Social</v>
      </c>
      <c r="G2032" s="9" t="str">
        <f>VLOOKUP($A2032,referencia!$B$2:$Z$640,10,0)</f>
        <v>Alicia Ciciliani</v>
      </c>
      <c r="H2032" s="9" t="str">
        <f>VLOOKUP($A2032,referencia!$B$2:$Z$640,20,0)</f>
        <v>F</v>
      </c>
      <c r="I2032" s="9">
        <f>VLOOKUP($A2032,referencia!$B$2:$Z$640,21,0)</f>
        <v>1</v>
      </c>
      <c r="J2032" s="9" t="str">
        <f>VLOOKUP($A2032,referencia!$B$2:$Z$640,22,0)</f>
        <v>Ministerio de la Producción</v>
      </c>
      <c r="K2032" s="9">
        <f>VLOOKUP($A2032,referencia!$B$2:$Z$640,23,0)</f>
        <v>0</v>
      </c>
    </row>
    <row r="2033" spans="1:11" ht="15.75" customHeight="1">
      <c r="A2033" t="s">
        <v>2602</v>
      </c>
      <c r="B2033" s="9">
        <f>VLOOKUP($A2033,referencia!$B$2:$Z$640,6,0)</f>
        <v>21</v>
      </c>
      <c r="C2033" s="9" t="str">
        <f>VLOOKUP($A2033,referencia!$B$2:$Z$640,7,0)</f>
        <v>Santa Fe</v>
      </c>
      <c r="D2033" s="9">
        <f>VLOOKUP($A2033,referencia!$B$2:$Z$640,17,0)</f>
        <v>2019</v>
      </c>
      <c r="E2033" s="9" t="str">
        <f>VLOOKUP($A2033,referencia!$B$2:$Z$640,8,0)</f>
        <v>Miguel Lifschitz</v>
      </c>
      <c r="F2033" s="9" t="str">
        <f>VLOOKUP($A2033,referencia!$B$2:$Z$640,11,0)</f>
        <v>Frente Progresista Cívico y Social</v>
      </c>
      <c r="G2033" s="9" t="str">
        <f>VLOOKUP($A2033,referencia!$B$2:$Z$640,10,0)</f>
        <v>Andrea Uboldi</v>
      </c>
      <c r="H2033" s="9" t="str">
        <f>VLOOKUP($A2033,referencia!$B$2:$Z$640,20,0)</f>
        <v>F</v>
      </c>
      <c r="I2033" s="9">
        <f>VLOOKUP($A2033,referencia!$B$2:$Z$640,21,0)</f>
        <v>1</v>
      </c>
      <c r="J2033" s="9" t="str">
        <f>VLOOKUP($A2033,referencia!$B$2:$Z$640,22,0)</f>
        <v>Ministerio de Salud</v>
      </c>
      <c r="K2033" s="9">
        <f>VLOOKUP($A2033,referencia!$B$2:$Z$640,23,0)</f>
        <v>0</v>
      </c>
    </row>
    <row r="2034" spans="1:11" ht="15.75" customHeight="1">
      <c r="A2034" t="s">
        <v>2603</v>
      </c>
      <c r="B2034" s="9">
        <f>VLOOKUP($A2034,referencia!$B$2:$Z$640,6,0)</f>
        <v>21</v>
      </c>
      <c r="C2034" s="9" t="str">
        <f>VLOOKUP($A2034,referencia!$B$2:$Z$640,7,0)</f>
        <v>Santa Fe</v>
      </c>
      <c r="D2034" s="9">
        <f>VLOOKUP($A2034,referencia!$B$2:$Z$640,17,0)</f>
        <v>2019</v>
      </c>
      <c r="E2034" s="9" t="str">
        <f>VLOOKUP($A2034,referencia!$B$2:$Z$640,8,0)</f>
        <v>Miguel Lifschitz</v>
      </c>
      <c r="F2034" s="9" t="str">
        <f>VLOOKUP($A2034,referencia!$B$2:$Z$640,11,0)</f>
        <v>Frente Progresista Cívico y Social</v>
      </c>
      <c r="G2034" s="9" t="str">
        <f>VLOOKUP($A2034,referencia!$B$2:$Z$640,10,0)</f>
        <v>Pedro Morini</v>
      </c>
      <c r="H2034" s="9" t="str">
        <f>VLOOKUP($A2034,referencia!$B$2:$Z$640,20,0)</f>
        <v>M</v>
      </c>
      <c r="I2034" s="9">
        <f>VLOOKUP($A2034,referencia!$B$2:$Z$640,21,0)</f>
        <v>0</v>
      </c>
      <c r="J2034" s="9" t="str">
        <f>VLOOKUP($A2034,referencia!$B$2:$Z$640,22,0)</f>
        <v>Ministerio de Obras Públicas</v>
      </c>
      <c r="K2034" s="9">
        <f>VLOOKUP($A2034,referencia!$B$2:$Z$640,23,0)</f>
        <v>0</v>
      </c>
    </row>
    <row r="2035" spans="1:11" ht="15.75" customHeight="1">
      <c r="A2035" t="s">
        <v>2604</v>
      </c>
      <c r="B2035" s="9">
        <f>VLOOKUP($A2035,referencia!$B$2:$Z$640,6,0)</f>
        <v>21</v>
      </c>
      <c r="C2035" s="9" t="str">
        <f>VLOOKUP($A2035,referencia!$B$2:$Z$640,7,0)</f>
        <v>Santa Fe</v>
      </c>
      <c r="D2035" s="9">
        <f>VLOOKUP($A2035,referencia!$B$2:$Z$640,17,0)</f>
        <v>2019</v>
      </c>
      <c r="E2035" s="9" t="str">
        <f>VLOOKUP($A2035,referencia!$B$2:$Z$640,8,0)</f>
        <v>Miguel Lifschitz</v>
      </c>
      <c r="F2035" s="9" t="str">
        <f>VLOOKUP($A2035,referencia!$B$2:$Z$640,11,0)</f>
        <v>Frente Progresista Cívico y Social</v>
      </c>
      <c r="G2035" s="9" t="str">
        <f>VLOOKUP($A2035,referencia!$B$2:$Z$640,10,0)</f>
        <v>Érica Hynes</v>
      </c>
      <c r="H2035" s="9" t="str">
        <f>VLOOKUP($A2035,referencia!$B$2:$Z$640,20,0)</f>
        <v>F</v>
      </c>
      <c r="I2035" s="9">
        <f>VLOOKUP($A2035,referencia!$B$2:$Z$640,21,0)</f>
        <v>1</v>
      </c>
      <c r="J2035" s="9" t="str">
        <f>VLOOKUP($A2035,referencia!$B$2:$Z$640,22,0)</f>
        <v>Ministerio de Ciencia, Tecnología e Innovación</v>
      </c>
      <c r="K2035" s="9">
        <f>VLOOKUP($A2035,referencia!$B$2:$Z$640,23,0)</f>
        <v>0</v>
      </c>
    </row>
    <row r="2036" spans="1:11" ht="15.75" customHeight="1">
      <c r="A2036" t="s">
        <v>2346</v>
      </c>
      <c r="B2036" s="9">
        <f>VLOOKUP($A2036,referencia!$B$2:$Z$640,6,0)</f>
        <v>21</v>
      </c>
      <c r="C2036" s="9" t="str">
        <f>VLOOKUP($A2036,referencia!$B$2:$Z$640,7,0)</f>
        <v>Santa Fe</v>
      </c>
      <c r="D2036" s="9" t="str">
        <f>VLOOKUP($A2036,referencia!$B$2:$Z$640,17,0)</f>
        <v>no</v>
      </c>
      <c r="E2036" s="9" t="str">
        <f>VLOOKUP($A2036,referencia!$B$2:$Z$640,8,0)</f>
        <v>Miguel Lifschitz</v>
      </c>
      <c r="F2036" s="9" t="str">
        <f>VLOOKUP($A2036,referencia!$B$2:$Z$640,11,0)</f>
        <v>Frente Progresista Cívico y Social</v>
      </c>
      <c r="G2036" s="9" t="str">
        <f>VLOOKUP($A2036,referencia!$B$2:$Z$640,10,0)</f>
        <v>Julio Schneider</v>
      </c>
      <c r="H2036" s="9" t="str">
        <f>VLOOKUP($A2036,referencia!$B$2:$Z$640,20,0)</f>
        <v>M</v>
      </c>
      <c r="I2036" s="9">
        <f>VLOOKUP($A2036,referencia!$B$2:$Z$640,21,0)</f>
        <v>0</v>
      </c>
      <c r="J2036" s="9" t="str">
        <f>VLOOKUP($A2036,referencia!$B$2:$Z$640,22,0)</f>
        <v>Ministerio de Obras Públicas y Vivienda</v>
      </c>
      <c r="K2036" s="9">
        <f>VLOOKUP($A2036,referencia!$B$2:$Z$640,23,0)</f>
        <v>1</v>
      </c>
    </row>
    <row r="2037" spans="1:11" ht="15.75" customHeight="1">
      <c r="A2037" t="s">
        <v>2347</v>
      </c>
      <c r="B2037" s="9">
        <f>VLOOKUP($A2037,referencia!$B$2:$Z$640,6,0)</f>
        <v>21</v>
      </c>
      <c r="C2037" s="9" t="str">
        <f>VLOOKUP($A2037,referencia!$B$2:$Z$640,7,0)</f>
        <v>Santa Fe</v>
      </c>
      <c r="D2037" s="9" t="str">
        <f>VLOOKUP($A2037,referencia!$B$2:$Z$640,17,0)</f>
        <v>no</v>
      </c>
      <c r="E2037" s="9" t="str">
        <f>VLOOKUP($A2037,referencia!$B$2:$Z$640,8,0)</f>
        <v>Miguel Lifschitz</v>
      </c>
      <c r="F2037" s="9" t="str">
        <f>VLOOKUP($A2037,referencia!$B$2:$Z$640,11,0)</f>
        <v>Frente Progresista Cívico y Social</v>
      </c>
      <c r="G2037" s="9" t="str">
        <f>VLOOKUP($A2037,referencia!$B$2:$Z$640,10,0)</f>
        <v>Miguel González</v>
      </c>
      <c r="H2037" s="9" t="str">
        <f>VLOOKUP($A2037,referencia!$B$2:$Z$640,20,0)</f>
        <v>M</v>
      </c>
      <c r="I2037" s="9">
        <f>VLOOKUP($A2037,referencia!$B$2:$Z$640,21,0)</f>
        <v>0</v>
      </c>
      <c r="J2037" s="9" t="str">
        <f>VLOOKUP($A2037,referencia!$B$2:$Z$640,22,0)</f>
        <v>Ministerio de Salud</v>
      </c>
      <c r="K2037" s="9">
        <f>VLOOKUP($A2037,referencia!$B$2:$Z$640,23,0)</f>
        <v>1</v>
      </c>
    </row>
    <row r="2038" spans="1:11" ht="15.75" customHeight="1">
      <c r="A2038" t="s">
        <v>2348</v>
      </c>
      <c r="B2038" s="9">
        <f>VLOOKUP($A2038,referencia!$B$2:$Z$640,6,0)</f>
        <v>21</v>
      </c>
      <c r="C2038" s="9" t="str">
        <f>VLOOKUP($A2038,referencia!$B$2:$Z$640,7,0)</f>
        <v>Santa Fe</v>
      </c>
      <c r="D2038" s="9" t="str">
        <f>VLOOKUP($A2038,referencia!$B$2:$Z$640,17,0)</f>
        <v>no</v>
      </c>
      <c r="E2038" s="9" t="str">
        <f>VLOOKUP($A2038,referencia!$B$2:$Z$640,8,0)</f>
        <v>Miguel Lifschitz</v>
      </c>
      <c r="F2038" s="9" t="str">
        <f>VLOOKUP($A2038,referencia!$B$2:$Z$640,11,0)</f>
        <v>Frente Progresista Cívico y Social</v>
      </c>
      <c r="G2038" s="9" t="str">
        <f>VLOOKUP($A2038,referencia!$B$2:$Z$640,10,0)</f>
        <v>Luis Contigiani</v>
      </c>
      <c r="H2038" s="9" t="str">
        <f>VLOOKUP($A2038,referencia!$B$2:$Z$640,20,0)</f>
        <v>M</v>
      </c>
      <c r="I2038" s="9">
        <f>VLOOKUP($A2038,referencia!$B$2:$Z$640,21,0)</f>
        <v>0</v>
      </c>
      <c r="J2038" s="9" t="str">
        <f>VLOOKUP($A2038,referencia!$B$2:$Z$640,22,0)</f>
        <v>Ministerio de Producción</v>
      </c>
      <c r="K2038" s="9">
        <f>VLOOKUP($A2038,referencia!$B$2:$Z$640,23,0)</f>
        <v>1</v>
      </c>
    </row>
    <row r="2039" spans="1:11" ht="15.75" customHeight="1">
      <c r="A2039" t="s">
        <v>2352</v>
      </c>
      <c r="B2039" s="9">
        <f>VLOOKUP($A2039,referencia!$B$2:$Z$640,6,0)</f>
        <v>21</v>
      </c>
      <c r="C2039" s="9" t="str">
        <f>VLOOKUP($A2039,referencia!$B$2:$Z$640,7,0)</f>
        <v>Santa Fe</v>
      </c>
      <c r="D2039" s="9" t="str">
        <f>VLOOKUP($A2039,referencia!$B$2:$Z$640,17,0)</f>
        <v>no</v>
      </c>
      <c r="E2039" s="9" t="str">
        <f>VLOOKUP($A2039,referencia!$B$2:$Z$640,8,0)</f>
        <v>Miguel Lifschitz</v>
      </c>
      <c r="F2039" s="9" t="str">
        <f>VLOOKUP($A2039,referencia!$B$2:$Z$640,11,0)</f>
        <v>Frente Progresista Cívico y Social</v>
      </c>
      <c r="G2039" s="9" t="str">
        <f>VLOOKUP($A2039,referencia!$B$2:$Z$640,10,0)</f>
        <v>Eduardo Matozo</v>
      </c>
      <c r="H2039" s="9" t="str">
        <f>VLOOKUP($A2039,referencia!$B$2:$Z$640,20,0)</f>
        <v>M</v>
      </c>
      <c r="I2039" s="9">
        <f>VLOOKUP($A2039,referencia!$B$2:$Z$640,21,0)</f>
        <v>0</v>
      </c>
      <c r="J2039" s="9" t="str">
        <f>VLOOKUP($A2039,referencia!$B$2:$Z$640,22,0)</f>
        <v>Ministerio de Ciencia, Tecnología e Innovación Productiva</v>
      </c>
      <c r="K2039" s="9">
        <f>VLOOKUP($A2039,referencia!$B$2:$Z$640,23,0)</f>
        <v>1</v>
      </c>
    </row>
    <row r="2040" spans="1:11" ht="15.75" customHeight="1">
      <c r="A2040" t="s">
        <v>1465</v>
      </c>
      <c r="B2040" s="9">
        <f>VLOOKUP($A2040,referencia!$B$2:$Z$640,6,0)</f>
        <v>21</v>
      </c>
      <c r="C2040" s="9" t="str">
        <f>VLOOKUP($A2040,referencia!$B$2:$Z$640,7,0)</f>
        <v>Santa Fe</v>
      </c>
      <c r="D2040" s="9" t="str">
        <f>VLOOKUP($A2040,referencia!$B$2:$Z$640,17,0)</f>
        <v>no</v>
      </c>
      <c r="E2040" s="9" t="str">
        <f>VLOOKUP($A2040,referencia!$B$2:$Z$640,8,0)</f>
        <v>Omar Perotti</v>
      </c>
      <c r="F2040" s="9" t="str">
        <f>VLOOKUP($A2040,referencia!$B$2:$Z$640,11,0)</f>
        <v>Frente de Todos</v>
      </c>
      <c r="G2040" s="9" t="str">
        <f>VLOOKUP($A2040,referencia!$B$2:$Z$640,10,0)</f>
        <v>Rubén Héctor Michlig</v>
      </c>
      <c r="H2040" s="9" t="str">
        <f>VLOOKUP($A2040,referencia!$B$2:$Z$640,20,0)</f>
        <v>M</v>
      </c>
      <c r="I2040" s="9">
        <f>VLOOKUP($A2040,referencia!$B$2:$Z$640,21,0)</f>
        <v>0</v>
      </c>
      <c r="J2040" s="9" t="str">
        <f>VLOOKUP($A2040,referencia!$B$2:$Z$640,22,0)</f>
        <v>Ministerio de Gestión Pública</v>
      </c>
      <c r="K2040" s="9">
        <f>VLOOKUP($A2040,referencia!$B$2:$Z$640,23,0)</f>
        <v>0</v>
      </c>
    </row>
    <row r="2041" spans="1:11" ht="15.75" customHeight="1">
      <c r="A2041" t="s">
        <v>1466</v>
      </c>
      <c r="B2041" s="9">
        <f>VLOOKUP($A2041,referencia!$B$2:$Z$640,6,0)</f>
        <v>21</v>
      </c>
      <c r="C2041" s="9" t="str">
        <f>VLOOKUP($A2041,referencia!$B$2:$Z$640,7,0)</f>
        <v>Santa Fe</v>
      </c>
      <c r="D2041" s="9" t="str">
        <f>VLOOKUP($A2041,referencia!$B$2:$Z$640,17,0)</f>
        <v>no</v>
      </c>
      <c r="E2041" s="9" t="str">
        <f>VLOOKUP($A2041,referencia!$B$2:$Z$640,8,0)</f>
        <v>Omar Perotti</v>
      </c>
      <c r="F2041" s="9" t="str">
        <f>VLOOKUP($A2041,referencia!$B$2:$Z$640,11,0)</f>
        <v>Frente de Todos</v>
      </c>
      <c r="G2041" s="9" t="str">
        <f>VLOOKUP($A2041,referencia!$B$2:$Z$640,10,0)</f>
        <v>Esteban Raúl Borgonovo</v>
      </c>
      <c r="H2041" s="9" t="str">
        <f>VLOOKUP($A2041,referencia!$B$2:$Z$640,20,0)</f>
        <v>M</v>
      </c>
      <c r="I2041" s="9">
        <f>VLOOKUP($A2041,referencia!$B$2:$Z$640,21,0)</f>
        <v>0</v>
      </c>
      <c r="J2041" s="9" t="str">
        <f>VLOOKUP($A2041,referencia!$B$2:$Z$640,22,0)</f>
        <v>Ministerio de Gobierno, Justicia,
Derechos Humanos y Diversidad</v>
      </c>
      <c r="K2041" s="9">
        <f>VLOOKUP($A2041,referencia!$B$2:$Z$640,23,0)</f>
        <v>0</v>
      </c>
    </row>
    <row r="2042" spans="1:11" ht="15.75" customHeight="1">
      <c r="A2042" t="s">
        <v>1467</v>
      </c>
      <c r="B2042" s="9">
        <f>VLOOKUP($A2042,referencia!$B$2:$Z$640,6,0)</f>
        <v>21</v>
      </c>
      <c r="C2042" s="9" t="str">
        <f>VLOOKUP($A2042,referencia!$B$2:$Z$640,7,0)</f>
        <v>Santa Fe</v>
      </c>
      <c r="D2042" s="9" t="str">
        <f>VLOOKUP($A2042,referencia!$B$2:$Z$640,17,0)</f>
        <v>no</v>
      </c>
      <c r="E2042" s="9" t="str">
        <f>VLOOKUP($A2042,referencia!$B$2:$Z$640,8,0)</f>
        <v>Omar Perotti</v>
      </c>
      <c r="F2042" s="9" t="str">
        <f>VLOOKUP($A2042,referencia!$B$2:$Z$640,11,0)</f>
        <v>Frente de Todos</v>
      </c>
      <c r="G2042" s="9" t="str">
        <f>VLOOKUP($A2042,referencia!$B$2:$Z$640,10,0)</f>
        <v>Walter Alfredo Agosto</v>
      </c>
      <c r="H2042" s="9" t="str">
        <f>VLOOKUP($A2042,referencia!$B$2:$Z$640,20,0)</f>
        <v>M</v>
      </c>
      <c r="I2042" s="9">
        <f>VLOOKUP($A2042,referencia!$B$2:$Z$640,21,0)</f>
        <v>0</v>
      </c>
      <c r="J2042" s="9" t="str">
        <f>VLOOKUP($A2042,referencia!$B$2:$Z$640,22,0)</f>
        <v>Ministerio de Economía</v>
      </c>
      <c r="K2042" s="9">
        <f>VLOOKUP($A2042,referencia!$B$2:$Z$640,23,0)</f>
        <v>0</v>
      </c>
    </row>
    <row r="2043" spans="1:11" ht="15.75" customHeight="1">
      <c r="A2043" t="s">
        <v>1468</v>
      </c>
      <c r="B2043" s="9">
        <f>VLOOKUP($A2043,referencia!$B$2:$Z$640,6,0)</f>
        <v>21</v>
      </c>
      <c r="C2043" s="9" t="str">
        <f>VLOOKUP($A2043,referencia!$B$2:$Z$640,7,0)</f>
        <v>Santa Fe</v>
      </c>
      <c r="D2043" s="9" t="str">
        <f>VLOOKUP($A2043,referencia!$B$2:$Z$640,17,0)</f>
        <v>no</v>
      </c>
      <c r="E2043" s="9" t="str">
        <f>VLOOKUP($A2043,referencia!$B$2:$Z$640,8,0)</f>
        <v>Omar Perotti</v>
      </c>
      <c r="F2043" s="9" t="str">
        <f>VLOOKUP($A2043,referencia!$B$2:$Z$640,11,0)</f>
        <v>Frente de Todos</v>
      </c>
      <c r="G2043" s="9" t="str">
        <f>VLOOKUP($A2043,referencia!$B$2:$Z$640,10,0)</f>
        <v>Adriana Ema Cantero</v>
      </c>
      <c r="H2043" s="9" t="str">
        <f>VLOOKUP($A2043,referencia!$B$2:$Z$640,20,0)</f>
        <v>F</v>
      </c>
      <c r="I2043" s="9">
        <f>VLOOKUP($A2043,referencia!$B$2:$Z$640,21,0)</f>
        <v>1</v>
      </c>
      <c r="J2043" s="9" t="str">
        <f>VLOOKUP($A2043,referencia!$B$2:$Z$640,22,0)</f>
        <v>Ministerio de Educación</v>
      </c>
      <c r="K2043" s="9">
        <f>VLOOKUP($A2043,referencia!$B$2:$Z$640,23,0)</f>
        <v>0</v>
      </c>
    </row>
    <row r="2044" spans="1:11" ht="15.75" customHeight="1">
      <c r="A2044" t="s">
        <v>1469</v>
      </c>
      <c r="B2044" s="9">
        <f>VLOOKUP($A2044,referencia!$B$2:$Z$640,6,0)</f>
        <v>21</v>
      </c>
      <c r="C2044" s="9" t="str">
        <f>VLOOKUP($A2044,referencia!$B$2:$Z$640,7,0)</f>
        <v>Santa Fe</v>
      </c>
      <c r="D2044" s="9" t="str">
        <f>VLOOKUP($A2044,referencia!$B$2:$Z$640,17,0)</f>
        <v>no</v>
      </c>
      <c r="E2044" s="9" t="str">
        <f>VLOOKUP($A2044,referencia!$B$2:$Z$640,8,0)</f>
        <v>Omar Perotti</v>
      </c>
      <c r="F2044" s="9" t="str">
        <f>VLOOKUP($A2044,referencia!$B$2:$Z$640,11,0)</f>
        <v>Frente de Todos</v>
      </c>
      <c r="G2044" s="9" t="str">
        <f>VLOOKUP($A2044,referencia!$B$2:$Z$640,10,0)</f>
        <v>Marcelo Fabián Saín</v>
      </c>
      <c r="H2044" s="9" t="str">
        <f>VLOOKUP($A2044,referencia!$B$2:$Z$640,20,0)</f>
        <v>M</v>
      </c>
      <c r="I2044" s="9">
        <f>VLOOKUP($A2044,referencia!$B$2:$Z$640,21,0)</f>
        <v>0</v>
      </c>
      <c r="J2044" s="9" t="str">
        <f>VLOOKUP($A2044,referencia!$B$2:$Z$640,22,0)</f>
        <v>Ministerio de Seguridad</v>
      </c>
      <c r="K2044" s="9">
        <f>VLOOKUP($A2044,referencia!$B$2:$Z$640,23,0)</f>
        <v>0</v>
      </c>
    </row>
    <row r="2045" spans="1:11" ht="15.75" customHeight="1">
      <c r="A2045" t="s">
        <v>1470</v>
      </c>
      <c r="B2045" s="9">
        <f>VLOOKUP($A2045,referencia!$B$2:$Z$640,6,0)</f>
        <v>21</v>
      </c>
      <c r="C2045" s="9" t="str">
        <f>VLOOKUP($A2045,referencia!$B$2:$Z$640,7,0)</f>
        <v>Santa Fe</v>
      </c>
      <c r="D2045" s="9" t="str">
        <f>VLOOKUP($A2045,referencia!$B$2:$Z$640,17,0)</f>
        <v>no</v>
      </c>
      <c r="E2045" s="9" t="str">
        <f>VLOOKUP($A2045,referencia!$B$2:$Z$640,8,0)</f>
        <v>Omar Perotti</v>
      </c>
      <c r="F2045" s="9" t="str">
        <f>VLOOKUP($A2045,referencia!$B$2:$Z$640,11,0)</f>
        <v>Frente de Todos</v>
      </c>
      <c r="G2045" s="9" t="str">
        <f>VLOOKUP($A2045,referencia!$B$2:$Z$640,10,0)</f>
        <v>Silvina Patricia Frana</v>
      </c>
      <c r="H2045" s="9" t="str">
        <f>VLOOKUP($A2045,referencia!$B$2:$Z$640,20,0)</f>
        <v>F</v>
      </c>
      <c r="I2045" s="9">
        <f>VLOOKUP($A2045,referencia!$B$2:$Z$640,21,0)</f>
        <v>1</v>
      </c>
      <c r="J2045" s="9" t="str">
        <f>VLOOKUP($A2045,referencia!$B$2:$Z$640,22,0)</f>
        <v>Ministerio de Infraestructura, 
Servicios Públicos y Hábitat</v>
      </c>
      <c r="K2045" s="9">
        <f>VLOOKUP($A2045,referencia!$B$2:$Z$640,23,0)</f>
        <v>0</v>
      </c>
    </row>
    <row r="2046" spans="1:11" ht="15.75" customHeight="1">
      <c r="A2046" t="s">
        <v>1471</v>
      </c>
      <c r="B2046" s="9">
        <f>VLOOKUP($A2046,referencia!$B$2:$Z$640,6,0)</f>
        <v>21</v>
      </c>
      <c r="C2046" s="9" t="str">
        <f>VLOOKUP($A2046,referencia!$B$2:$Z$640,7,0)</f>
        <v>Santa Fe</v>
      </c>
      <c r="D2046" s="9" t="str">
        <f>VLOOKUP($A2046,referencia!$B$2:$Z$640,17,0)</f>
        <v>no</v>
      </c>
      <c r="E2046" s="9" t="str">
        <f>VLOOKUP($A2046,referencia!$B$2:$Z$640,8,0)</f>
        <v>Omar Perotti</v>
      </c>
      <c r="F2046" s="9" t="str">
        <f>VLOOKUP($A2046,referencia!$B$2:$Z$640,11,0)</f>
        <v>Frente de Todos</v>
      </c>
      <c r="G2046" s="9" t="str">
        <f>VLOOKUP($A2046,referencia!$B$2:$Z$640,10,0)</f>
        <v>Carlos Parola</v>
      </c>
      <c r="H2046" s="9" t="str">
        <f>VLOOKUP($A2046,referencia!$B$2:$Z$640,20,0)</f>
        <v>M</v>
      </c>
      <c r="I2046" s="9">
        <f>VLOOKUP($A2046,referencia!$B$2:$Z$640,21,0)</f>
        <v>0</v>
      </c>
      <c r="J2046" s="9" t="str">
        <f>VLOOKUP($A2046,referencia!$B$2:$Z$640,22,0)</f>
        <v>Ministerio de Salud</v>
      </c>
      <c r="K2046" s="9">
        <f>VLOOKUP($A2046,referencia!$B$2:$Z$640,23,0)</f>
        <v>1</v>
      </c>
    </row>
    <row r="2047" spans="1:11" ht="15.75" customHeight="1">
      <c r="A2047" t="s">
        <v>1472</v>
      </c>
      <c r="B2047" s="9">
        <f>VLOOKUP($A2047,referencia!$B$2:$Z$640,6,0)</f>
        <v>21</v>
      </c>
      <c r="C2047" s="9" t="str">
        <f>VLOOKUP($A2047,referencia!$B$2:$Z$640,7,0)</f>
        <v>Santa Fe</v>
      </c>
      <c r="D2047" s="9" t="str">
        <f>VLOOKUP($A2047,referencia!$B$2:$Z$640,17,0)</f>
        <v>no</v>
      </c>
      <c r="E2047" s="9" t="str">
        <f>VLOOKUP($A2047,referencia!$B$2:$Z$640,8,0)</f>
        <v>Omar Perotti</v>
      </c>
      <c r="F2047" s="9" t="str">
        <f>VLOOKUP($A2047,referencia!$B$2:$Z$640,11,0)</f>
        <v>Frente de Todos</v>
      </c>
      <c r="G2047" s="9" t="str">
        <f>VLOOKUP($A2047,referencia!$B$2:$Z$640,10,0)</f>
        <v>Sonia Felisa Martorano</v>
      </c>
      <c r="H2047" s="9" t="str">
        <f>VLOOKUP($A2047,referencia!$B$2:$Z$640,20,0)</f>
        <v>F</v>
      </c>
      <c r="I2047" s="9">
        <f>VLOOKUP($A2047,referencia!$B$2:$Z$640,21,0)</f>
        <v>1</v>
      </c>
      <c r="J2047" s="9" t="str">
        <f>VLOOKUP($A2047,referencia!$B$2:$Z$640,22,0)</f>
        <v>Ministerio de Salud</v>
      </c>
      <c r="K2047" s="9">
        <f>VLOOKUP($A2047,referencia!$B$2:$Z$640,23,0)</f>
        <v>0</v>
      </c>
    </row>
    <row r="2048" spans="1:11" ht="15.75" customHeight="1">
      <c r="A2048" t="s">
        <v>1473</v>
      </c>
      <c r="B2048" s="9">
        <f>VLOOKUP($A2048,referencia!$B$2:$Z$640,6,0)</f>
        <v>21</v>
      </c>
      <c r="C2048" s="9" t="str">
        <f>VLOOKUP($A2048,referencia!$B$2:$Z$640,7,0)</f>
        <v>Santa Fe</v>
      </c>
      <c r="D2048" s="9" t="str">
        <f>VLOOKUP($A2048,referencia!$B$2:$Z$640,17,0)</f>
        <v>no</v>
      </c>
      <c r="E2048" s="9" t="str">
        <f>VLOOKUP($A2048,referencia!$B$2:$Z$640,8,0)</f>
        <v>Omar Perotti</v>
      </c>
      <c r="F2048" s="9" t="str">
        <f>VLOOKUP($A2048,referencia!$B$2:$Z$640,11,0)</f>
        <v>Frente de Todos</v>
      </c>
      <c r="G2048" s="9" t="str">
        <f>VLOOKUP($A2048,referencia!$B$2:$Z$640,10,0)</f>
        <v>Daniel Aníbal Costamanga</v>
      </c>
      <c r="H2048" s="9" t="str">
        <f>VLOOKUP($A2048,referencia!$B$2:$Z$640,20,0)</f>
        <v>M</v>
      </c>
      <c r="I2048" s="9">
        <f>VLOOKUP($A2048,referencia!$B$2:$Z$640,21,0)</f>
        <v>0</v>
      </c>
      <c r="J2048" s="9" t="str">
        <f>VLOOKUP($A2048,referencia!$B$2:$Z$640,22,0)</f>
        <v>Ministerio de Producción, Ciencia y Tecnología</v>
      </c>
      <c r="K2048" s="9">
        <f>VLOOKUP($A2048,referencia!$B$2:$Z$640,23,0)</f>
        <v>0</v>
      </c>
    </row>
    <row r="2049" spans="1:11" ht="15.75" customHeight="1">
      <c r="A2049" t="s">
        <v>1474</v>
      </c>
      <c r="B2049" s="9">
        <f>VLOOKUP($A2049,referencia!$B$2:$Z$640,6,0)</f>
        <v>21</v>
      </c>
      <c r="C2049" s="9" t="str">
        <f>VLOOKUP($A2049,referencia!$B$2:$Z$640,7,0)</f>
        <v>Santa Fe</v>
      </c>
      <c r="D2049" s="9" t="str">
        <f>VLOOKUP($A2049,referencia!$B$2:$Z$640,17,0)</f>
        <v>no</v>
      </c>
      <c r="E2049" s="9" t="str">
        <f>VLOOKUP($A2049,referencia!$B$2:$Z$640,8,0)</f>
        <v>Omar Perotti</v>
      </c>
      <c r="F2049" s="9" t="str">
        <f>VLOOKUP($A2049,referencia!$B$2:$Z$640,11,0)</f>
        <v>Frente de Todos</v>
      </c>
      <c r="G2049" s="9" t="str">
        <f>VLOOKUP($A2049,referencia!$B$2:$Z$640,10,0)</f>
        <v>Danilo Hugo José Capitiani</v>
      </c>
      <c r="H2049" s="9" t="str">
        <f>VLOOKUP($A2049,referencia!$B$2:$Z$640,20,0)</f>
        <v>M</v>
      </c>
      <c r="I2049" s="9">
        <f>VLOOKUP($A2049,referencia!$B$2:$Z$640,21,0)</f>
        <v>0</v>
      </c>
      <c r="J2049" s="9" t="str">
        <f>VLOOKUP($A2049,referencia!$B$2:$Z$640,22,0)</f>
        <v>Ministerio de Desarrollo Social</v>
      </c>
      <c r="K2049" s="9">
        <f>VLOOKUP($A2049,referencia!$B$2:$Z$640,23,0)</f>
        <v>0</v>
      </c>
    </row>
    <row r="2050" spans="1:11" ht="15.75" customHeight="1">
      <c r="A2050" t="s">
        <v>1475</v>
      </c>
      <c r="B2050" s="9">
        <f>VLOOKUP($A2050,referencia!$B$2:$Z$640,6,0)</f>
        <v>21</v>
      </c>
      <c r="C2050" s="9" t="str">
        <f>VLOOKUP($A2050,referencia!$B$2:$Z$640,7,0)</f>
        <v>Santa Fe</v>
      </c>
      <c r="D2050" s="9" t="str">
        <f>VLOOKUP($A2050,referencia!$B$2:$Z$640,17,0)</f>
        <v>no</v>
      </c>
      <c r="E2050" s="9" t="str">
        <f>VLOOKUP($A2050,referencia!$B$2:$Z$640,8,0)</f>
        <v>Omar Perotti</v>
      </c>
      <c r="F2050" s="9" t="str">
        <f>VLOOKUP($A2050,referencia!$B$2:$Z$640,11,0)</f>
        <v>Frente de Todos</v>
      </c>
      <c r="G2050" s="9" t="str">
        <f>VLOOKUP($A2050,referencia!$B$2:$Z$640,10,0)</f>
        <v>Roberto Sukerman</v>
      </c>
      <c r="H2050" s="9" t="str">
        <f>VLOOKUP($A2050,referencia!$B$2:$Z$640,20,0)</f>
        <v>M</v>
      </c>
      <c r="I2050" s="9">
        <f>VLOOKUP($A2050,referencia!$B$2:$Z$640,21,0)</f>
        <v>0</v>
      </c>
      <c r="J2050" s="9" t="str">
        <f>VLOOKUP($A2050,referencia!$B$2:$Z$640,22,0)</f>
        <v>Ministerio de Trabajo, Empleo 
y Seguridad Social</v>
      </c>
      <c r="K2050" s="9">
        <f>VLOOKUP($A2050,referencia!$B$2:$Z$640,23,0)</f>
        <v>0</v>
      </c>
    </row>
    <row r="2051" spans="1:11" ht="15.75" customHeight="1">
      <c r="A2051" t="s">
        <v>1476</v>
      </c>
      <c r="B2051" s="9">
        <f>VLOOKUP($A2051,referencia!$B$2:$Z$640,6,0)</f>
        <v>21</v>
      </c>
      <c r="C2051" s="9" t="str">
        <f>VLOOKUP($A2051,referencia!$B$2:$Z$640,7,0)</f>
        <v>Santa Fe</v>
      </c>
      <c r="D2051" s="9" t="str">
        <f>VLOOKUP($A2051,referencia!$B$2:$Z$640,17,0)</f>
        <v>no</v>
      </c>
      <c r="E2051" s="9" t="str">
        <f>VLOOKUP($A2051,referencia!$B$2:$Z$640,8,0)</f>
        <v>Omar Perotti</v>
      </c>
      <c r="F2051" s="9" t="str">
        <f>VLOOKUP($A2051,referencia!$B$2:$Z$640,11,0)</f>
        <v>Frente de Todos</v>
      </c>
      <c r="G2051" s="9" t="str">
        <f>VLOOKUP($A2051,referencia!$B$2:$Z$640,10,0)</f>
        <v>Jorge Raúl Llonch</v>
      </c>
      <c r="H2051" s="9" t="str">
        <f>VLOOKUP($A2051,referencia!$B$2:$Z$640,20,0)</f>
        <v>M</v>
      </c>
      <c r="I2051" s="9">
        <f>VLOOKUP($A2051,referencia!$B$2:$Z$640,21,0)</f>
        <v>0</v>
      </c>
      <c r="J2051" s="9" t="str">
        <f>VLOOKUP($A2051,referencia!$B$2:$Z$640,22,0)</f>
        <v>Ministerio de Cultura</v>
      </c>
      <c r="K2051" s="9">
        <f>VLOOKUP($A2051,referencia!$B$2:$Z$640,23,0)</f>
        <v>0</v>
      </c>
    </row>
    <row r="2052" spans="1:11" ht="15.75" customHeight="1">
      <c r="A2052" t="s">
        <v>1477</v>
      </c>
      <c r="B2052" s="9">
        <f>VLOOKUP($A2052,referencia!$B$2:$Z$640,6,0)</f>
        <v>21</v>
      </c>
      <c r="C2052" s="9" t="str">
        <f>VLOOKUP($A2052,referencia!$B$2:$Z$640,7,0)</f>
        <v>Santa Fe</v>
      </c>
      <c r="D2052" s="9" t="str">
        <f>VLOOKUP($A2052,referencia!$B$2:$Z$640,17,0)</f>
        <v>no</v>
      </c>
      <c r="E2052" s="9" t="str">
        <f>VLOOKUP($A2052,referencia!$B$2:$Z$640,8,0)</f>
        <v>Omar Perotti</v>
      </c>
      <c r="F2052" s="9" t="str">
        <f>VLOOKUP($A2052,referencia!$B$2:$Z$640,11,0)</f>
        <v>Frente de Todos</v>
      </c>
      <c r="G2052" s="9" t="str">
        <f>VLOOKUP($A2052,referencia!$B$2:$Z$640,10,0)</f>
        <v>Érica María del Luján Gonnet</v>
      </c>
      <c r="H2052" s="9" t="str">
        <f>VLOOKUP($A2052,referencia!$B$2:$Z$640,20,0)</f>
        <v>F</v>
      </c>
      <c r="I2052" s="9">
        <f>VLOOKUP($A2052,referencia!$B$2:$Z$640,21,0)</f>
        <v>1</v>
      </c>
      <c r="J2052" s="9" t="str">
        <f>VLOOKUP($A2052,referencia!$B$2:$Z$640,22,0)</f>
        <v>Ministerio de Ambiente y Cambio Climático</v>
      </c>
      <c r="K2052" s="9">
        <f>VLOOKUP($A2052,referencia!$B$2:$Z$640,23,0)</f>
        <v>0</v>
      </c>
    </row>
    <row r="2053" spans="1:11" ht="15.75" customHeight="1">
      <c r="A2053" t="s">
        <v>2928</v>
      </c>
      <c r="B2053" s="9">
        <f>VLOOKUP($A2053,referencia!$A$2:$Z$640,7,0)</f>
        <v>21</v>
      </c>
      <c r="C2053" s="9" t="str">
        <f>VLOOKUP($A2053,referencia!$A$2:$Z$640,8,0)</f>
        <v>Santa Fe</v>
      </c>
      <c r="D2053" s="9" t="str">
        <f>VLOOKUP($A2053,referencia!$A$2:$Z$640,19,0)</f>
        <v>no</v>
      </c>
      <c r="E2053" s="9" t="str">
        <f>VLOOKUP($A2053,referencia!$A$2:$Z$640,9,0)</f>
        <v>Miguel Lifschitz</v>
      </c>
      <c r="F2053" s="9" t="str">
        <f>VLOOKUP($A2053,referencia!$A$2:$Z$640,12,0)</f>
        <v>Frente Progresista Cívico y Social</v>
      </c>
      <c r="G2053" s="9" t="str">
        <f>VLOOKUP($A2053,referencia!$A$2:$Z$640,11,0)</f>
        <v>Pablo Farías</v>
      </c>
      <c r="H2053" s="9" t="str">
        <f>VLOOKUP($A2053,referencia!$A$2:$Z$640,21,0)</f>
        <v>M</v>
      </c>
      <c r="I2053" s="9">
        <f>VLOOKUP($A2053,referencia!$A$2:$Z$640,22,0)</f>
        <v>0</v>
      </c>
      <c r="J2053" s="9" t="str">
        <f>VLOOKUP($A2053,referencia!$A$2:$Z$640,23,0)</f>
        <v>Ministerio de Gobierno y Reforma del Estado</v>
      </c>
      <c r="K2053" s="9">
        <f>VLOOKUP($A2053,referencia!$A$2:$Z$640,24,0)</f>
        <v>0</v>
      </c>
    </row>
    <row r="2054" spans="1:11" ht="15.75" customHeight="1">
      <c r="A2054" t="s">
        <v>2929</v>
      </c>
      <c r="B2054" s="9">
        <f>VLOOKUP($A2054,referencia!$A$2:$Z$640,7,0)</f>
        <v>21</v>
      </c>
      <c r="C2054" s="9" t="str">
        <f>VLOOKUP($A2054,referencia!$A$2:$Z$640,8,0)</f>
        <v>Santa Fe</v>
      </c>
      <c r="D2054" s="9" t="str">
        <f>VLOOKUP($A2054,referencia!$A$2:$Z$640,19,0)</f>
        <v>no</v>
      </c>
      <c r="E2054" s="9" t="str">
        <f>VLOOKUP($A2054,referencia!$A$2:$Z$640,9,0)</f>
        <v>Miguel Lifschitz</v>
      </c>
      <c r="F2054" s="9" t="str">
        <f>VLOOKUP($A2054,referencia!$A$2:$Z$640,12,0)</f>
        <v>Frente Progresista Cívico y Social</v>
      </c>
      <c r="G2054" s="9" t="str">
        <f>VLOOKUP($A2054,referencia!$A$2:$Z$640,11,0)</f>
        <v>Gonzalo Saglione</v>
      </c>
      <c r="H2054" s="9" t="str">
        <f>VLOOKUP($A2054,referencia!$A$2:$Z$640,21,0)</f>
        <v>M</v>
      </c>
      <c r="I2054" s="9">
        <f>VLOOKUP($A2054,referencia!$A$2:$Z$640,22,0)</f>
        <v>0</v>
      </c>
      <c r="J2054" s="9" t="str">
        <f>VLOOKUP($A2054,referencia!$A$2:$Z$640,23,0)</f>
        <v>Ministerio de Economía</v>
      </c>
      <c r="K2054" s="9">
        <f>VLOOKUP($A2054,referencia!$A$2:$Z$640,24,0)</f>
        <v>0</v>
      </c>
    </row>
    <row r="2055" spans="1:11" ht="15.75" customHeight="1">
      <c r="A2055" t="s">
        <v>2930</v>
      </c>
      <c r="B2055" s="9">
        <f>VLOOKUP($A2055,referencia!$A$2:$Z$640,7,0)</f>
        <v>21</v>
      </c>
      <c r="C2055" s="9" t="str">
        <f>VLOOKUP($A2055,referencia!$A$2:$Z$640,8,0)</f>
        <v>Santa Fe</v>
      </c>
      <c r="D2055" s="9" t="str">
        <f>VLOOKUP($A2055,referencia!$A$2:$Z$640,19,0)</f>
        <v>no</v>
      </c>
      <c r="E2055" s="9" t="str">
        <f>VLOOKUP($A2055,referencia!$A$2:$Z$640,9,0)</f>
        <v>Miguel Lifschitz</v>
      </c>
      <c r="F2055" s="9" t="str">
        <f>VLOOKUP($A2055,referencia!$A$2:$Z$640,12,0)</f>
        <v>Frente Progresista Cívico y Social</v>
      </c>
      <c r="G2055" s="9" t="str">
        <f>VLOOKUP($A2055,referencia!$A$2:$Z$640,11,0)</f>
        <v>Claudia Balagué</v>
      </c>
      <c r="H2055" s="9" t="str">
        <f>VLOOKUP($A2055,referencia!$A$2:$Z$640,21,0)</f>
        <v>F</v>
      </c>
      <c r="I2055" s="9">
        <f>VLOOKUP($A2055,referencia!$A$2:$Z$640,22,0)</f>
        <v>1</v>
      </c>
      <c r="J2055" s="9" t="str">
        <f>VLOOKUP($A2055,referencia!$A$2:$Z$640,23,0)</f>
        <v>Ministerio de Educación</v>
      </c>
      <c r="K2055" s="9">
        <f>VLOOKUP($A2055,referencia!$A$2:$Z$640,24,0)</f>
        <v>0</v>
      </c>
    </row>
    <row r="2056" spans="1:11" ht="15.75" customHeight="1">
      <c r="A2056" t="s">
        <v>2931</v>
      </c>
      <c r="B2056" s="9">
        <f>VLOOKUP($A2056,referencia!$A$2:$Z$640,7,0)</f>
        <v>21</v>
      </c>
      <c r="C2056" s="9" t="str">
        <f>VLOOKUP($A2056,referencia!$A$2:$Z$640,8,0)</f>
        <v>Santa Fe</v>
      </c>
      <c r="D2056" s="9" t="str">
        <f>VLOOKUP($A2056,referencia!$A$2:$Z$640,19,0)</f>
        <v>no</v>
      </c>
      <c r="E2056" s="9" t="str">
        <f>VLOOKUP($A2056,referencia!$A$2:$Z$640,9,0)</f>
        <v>Miguel Lifschitz</v>
      </c>
      <c r="F2056" s="9" t="str">
        <f>VLOOKUP($A2056,referencia!$A$2:$Z$640,12,0)</f>
        <v>Frente Progresista Cívico y Social</v>
      </c>
      <c r="G2056" s="9" t="str">
        <f>VLOOKUP($A2056,referencia!$A$2:$Z$640,11,0)</f>
        <v>Ricardo Silberstein</v>
      </c>
      <c r="H2056" s="9" t="str">
        <f>VLOOKUP($A2056,referencia!$A$2:$Z$640,21,0)</f>
        <v>M</v>
      </c>
      <c r="I2056" s="9">
        <f>VLOOKUP($A2056,referencia!$A$2:$Z$640,22,0)</f>
        <v>0</v>
      </c>
      <c r="J2056" s="9" t="str">
        <f>VLOOKUP($A2056,referencia!$A$2:$Z$640,23,0)</f>
        <v>Ministerio de Justicia y Derechos Humanos</v>
      </c>
      <c r="K2056" s="9">
        <f>VLOOKUP($A2056,referencia!$A$2:$Z$640,24,0)</f>
        <v>0</v>
      </c>
    </row>
    <row r="2057" spans="1:11" ht="15.75" customHeight="1">
      <c r="A2057" t="s">
        <v>2932</v>
      </c>
      <c r="B2057" s="9">
        <f>VLOOKUP($A2057,referencia!$A$2:$Z$640,7,0)</f>
        <v>21</v>
      </c>
      <c r="C2057" s="9" t="str">
        <f>VLOOKUP($A2057,referencia!$A$2:$Z$640,8,0)</f>
        <v>Santa Fe</v>
      </c>
      <c r="D2057" s="9" t="str">
        <f>VLOOKUP($A2057,referencia!$A$2:$Z$640,19,0)</f>
        <v>no</v>
      </c>
      <c r="E2057" s="9" t="str">
        <f>VLOOKUP($A2057,referencia!$A$2:$Z$640,9,0)</f>
        <v>Miguel Lifschitz</v>
      </c>
      <c r="F2057" s="9" t="str">
        <f>VLOOKUP($A2057,referencia!$A$2:$Z$640,12,0)</f>
        <v>Frente Progresista Cívico y Social</v>
      </c>
      <c r="G2057" s="9" t="str">
        <f>VLOOKUP($A2057,referencia!$A$2:$Z$640,11,0)</f>
        <v>Maximiliano Pullaro</v>
      </c>
      <c r="H2057" s="9" t="str">
        <f>VLOOKUP($A2057,referencia!$A$2:$Z$640,21,0)</f>
        <v>M</v>
      </c>
      <c r="I2057" s="9">
        <f>VLOOKUP($A2057,referencia!$A$2:$Z$640,22,0)</f>
        <v>0</v>
      </c>
      <c r="J2057" s="9" t="str">
        <f>VLOOKUP($A2057,referencia!$A$2:$Z$640,23,0)</f>
        <v>Ministerio de Seguridad</v>
      </c>
      <c r="K2057" s="9">
        <f>VLOOKUP($A2057,referencia!$A$2:$Z$640,24,0)</f>
        <v>0</v>
      </c>
    </row>
    <row r="2058" spans="1:11" ht="15.75" customHeight="1">
      <c r="A2058" t="s">
        <v>2933</v>
      </c>
      <c r="B2058" s="9">
        <f>VLOOKUP($A2058,referencia!$A$2:$Z$640,7,0)</f>
        <v>21</v>
      </c>
      <c r="C2058" s="9" t="str">
        <f>VLOOKUP($A2058,referencia!$A$2:$Z$640,8,0)</f>
        <v>Santa Fe</v>
      </c>
      <c r="D2058" s="9" t="str">
        <f>VLOOKUP($A2058,referencia!$A$2:$Z$640,19,0)</f>
        <v>no</v>
      </c>
      <c r="E2058" s="9" t="str">
        <f>VLOOKUP($A2058,referencia!$A$2:$Z$640,9,0)</f>
        <v>Miguel Lifschitz</v>
      </c>
      <c r="F2058" s="9" t="str">
        <f>VLOOKUP($A2058,referencia!$A$2:$Z$640,12,0)</f>
        <v>Frente Progresista Cívico y Social</v>
      </c>
      <c r="G2058" s="9" t="str">
        <f>VLOOKUP($A2058,referencia!$A$2:$Z$640,11,0)</f>
        <v>José Garibay</v>
      </c>
      <c r="H2058" s="9" t="str">
        <f>VLOOKUP($A2058,referencia!$A$2:$Z$640,21,0)</f>
        <v>M</v>
      </c>
      <c r="I2058" s="9">
        <f>VLOOKUP($A2058,referencia!$A$2:$Z$640,22,0)</f>
        <v>0</v>
      </c>
      <c r="J2058" s="9" t="str">
        <f>VLOOKUP($A2058,referencia!$A$2:$Z$640,23,0)</f>
        <v>Ministerio de Infraestructura y Transporte</v>
      </c>
      <c r="K2058" s="9">
        <f>VLOOKUP($A2058,referencia!$A$2:$Z$640,24,0)</f>
        <v>0</v>
      </c>
    </row>
    <row r="2059" spans="1:11" ht="15.75" customHeight="1">
      <c r="A2059" t="s">
        <v>2346</v>
      </c>
      <c r="B2059" s="9">
        <f>VLOOKUP($A2059,referencia!$A$2:$Z$640,7,0)</f>
        <v>21</v>
      </c>
      <c r="C2059" s="9" t="str">
        <f>VLOOKUP($A2059,referencia!$A$2:$Z$640,8,0)</f>
        <v>Santa Fe</v>
      </c>
      <c r="D2059" s="9" t="str">
        <f>VLOOKUP($A2059,referencia!$A$2:$Z$640,19,0)</f>
        <v>no</v>
      </c>
      <c r="E2059" s="9" t="str">
        <f>VLOOKUP($A2059,referencia!$A$2:$Z$640,9,0)</f>
        <v>Miguel Lifschitz</v>
      </c>
      <c r="F2059" s="9" t="str">
        <f>VLOOKUP($A2059,referencia!$A$2:$Z$640,12,0)</f>
        <v>Frente Progresista Cívico y Social</v>
      </c>
      <c r="G2059" s="9" t="str">
        <f>VLOOKUP($A2059,referencia!$A$2:$Z$640,11,0)</f>
        <v>Julio Schneider</v>
      </c>
      <c r="H2059" s="9" t="str">
        <f>VLOOKUP($A2059,referencia!$A$2:$Z$640,21,0)</f>
        <v>M</v>
      </c>
      <c r="I2059" s="9">
        <f>VLOOKUP($A2059,referencia!$A$2:$Z$640,22,0)</f>
        <v>0</v>
      </c>
      <c r="J2059" s="9" t="str">
        <f>VLOOKUP($A2059,referencia!$A$2:$Z$640,23,0)</f>
        <v>Ministerio de Obras Públicas y Vivienda</v>
      </c>
      <c r="K2059" s="9">
        <f>VLOOKUP($A2059,referencia!$A$2:$Z$640,24,0)</f>
        <v>1</v>
      </c>
    </row>
    <row r="2060" spans="1:11" ht="15.75" customHeight="1">
      <c r="A2060" t="s">
        <v>2347</v>
      </c>
      <c r="B2060" s="9">
        <f>VLOOKUP($A2060,referencia!$A$2:$Z$640,7,0)</f>
        <v>21</v>
      </c>
      <c r="C2060" s="9" t="str">
        <f>VLOOKUP($A2060,referencia!$A$2:$Z$640,8,0)</f>
        <v>Santa Fe</v>
      </c>
      <c r="D2060" s="9" t="str">
        <f>VLOOKUP($A2060,referencia!$A$2:$Z$640,19,0)</f>
        <v>no</v>
      </c>
      <c r="E2060" s="9" t="str">
        <f>VLOOKUP($A2060,referencia!$A$2:$Z$640,9,0)</f>
        <v>Miguel Lifschitz</v>
      </c>
      <c r="F2060" s="9" t="str">
        <f>VLOOKUP($A2060,referencia!$A$2:$Z$640,12,0)</f>
        <v>Frente Progresista Cívico y Social</v>
      </c>
      <c r="G2060" s="9" t="str">
        <f>VLOOKUP($A2060,referencia!$A$2:$Z$640,11,0)</f>
        <v>Miguel González</v>
      </c>
      <c r="H2060" s="9" t="str">
        <f>VLOOKUP($A2060,referencia!$A$2:$Z$640,21,0)</f>
        <v>M</v>
      </c>
      <c r="I2060" s="9">
        <f>VLOOKUP($A2060,referencia!$A$2:$Z$640,22,0)</f>
        <v>0</v>
      </c>
      <c r="J2060" s="9" t="str">
        <f>VLOOKUP($A2060,referencia!$A$2:$Z$640,23,0)</f>
        <v>Ministerio de Salud</v>
      </c>
      <c r="K2060" s="9">
        <f>VLOOKUP($A2060,referencia!$A$2:$Z$640,24,0)</f>
        <v>1</v>
      </c>
    </row>
    <row r="2061" spans="1:11" ht="15.75" customHeight="1">
      <c r="A2061" t="s">
        <v>2348</v>
      </c>
      <c r="B2061" s="9">
        <f>VLOOKUP($A2061,referencia!$A$2:$Z$640,7,0)</f>
        <v>21</v>
      </c>
      <c r="C2061" s="9" t="str">
        <f>VLOOKUP($A2061,referencia!$A$2:$Z$640,8,0)</f>
        <v>Santa Fe</v>
      </c>
      <c r="D2061" s="9" t="str">
        <f>VLOOKUP($A2061,referencia!$A$2:$Z$640,19,0)</f>
        <v>no</v>
      </c>
      <c r="E2061" s="9" t="str">
        <f>VLOOKUP($A2061,referencia!$A$2:$Z$640,9,0)</f>
        <v>Miguel Lifschitz</v>
      </c>
      <c r="F2061" s="9" t="str">
        <f>VLOOKUP($A2061,referencia!$A$2:$Z$640,12,0)</f>
        <v>Frente Progresista Cívico y Social</v>
      </c>
      <c r="G2061" s="9" t="str">
        <f>VLOOKUP($A2061,referencia!$A$2:$Z$640,11,0)</f>
        <v>Luis Contigiani</v>
      </c>
      <c r="H2061" s="9" t="str">
        <f>VLOOKUP($A2061,referencia!$A$2:$Z$640,21,0)</f>
        <v>M</v>
      </c>
      <c r="I2061" s="9">
        <f>VLOOKUP($A2061,referencia!$A$2:$Z$640,22,0)</f>
        <v>0</v>
      </c>
      <c r="J2061" s="9" t="str">
        <f>VLOOKUP($A2061,referencia!$A$2:$Z$640,23,0)</f>
        <v>Ministerio de Producción</v>
      </c>
      <c r="K2061" s="9">
        <f>VLOOKUP($A2061,referencia!$A$2:$Z$640,24,0)</f>
        <v>1</v>
      </c>
    </row>
    <row r="2062" spans="1:11" ht="15.75" customHeight="1">
      <c r="A2062" t="s">
        <v>2934</v>
      </c>
      <c r="B2062" s="9">
        <f>VLOOKUP($A2062,referencia!$A$2:$Z$640,7,0)</f>
        <v>21</v>
      </c>
      <c r="C2062" s="9" t="str">
        <f>VLOOKUP($A2062,referencia!$A$2:$Z$640,8,0)</f>
        <v>Santa Fe</v>
      </c>
      <c r="D2062" s="9" t="str">
        <f>VLOOKUP($A2062,referencia!$A$2:$Z$640,19,0)</f>
        <v>no</v>
      </c>
      <c r="E2062" s="9" t="str">
        <f>VLOOKUP($A2062,referencia!$A$2:$Z$640,9,0)</f>
        <v>Miguel Lifschitz</v>
      </c>
      <c r="F2062" s="9" t="str">
        <f>VLOOKUP($A2062,referencia!$A$2:$Z$640,12,0)</f>
        <v>Frente Progresista Cívico y Social</v>
      </c>
      <c r="G2062" s="9" t="str">
        <f>VLOOKUP($A2062,referencia!$A$2:$Z$640,11,0)</f>
        <v>Jorge Álvarez</v>
      </c>
      <c r="H2062" s="9" t="str">
        <f>VLOOKUP($A2062,referencia!$A$2:$Z$640,21,0)</f>
        <v>M</v>
      </c>
      <c r="I2062" s="9">
        <f>VLOOKUP($A2062,referencia!$A$2:$Z$640,22,0)</f>
        <v>0</v>
      </c>
      <c r="J2062" s="9" t="str">
        <f>VLOOKUP($A2062,referencia!$A$2:$Z$640,23,0)</f>
        <v>Ministerio de Desarrollo Social</v>
      </c>
      <c r="K2062" s="9">
        <f>VLOOKUP($A2062,referencia!$A$2:$Z$640,24,0)</f>
        <v>0</v>
      </c>
    </row>
    <row r="2063" spans="1:11" ht="15.75" customHeight="1">
      <c r="A2063" t="s">
        <v>2935</v>
      </c>
      <c r="B2063" s="9">
        <f>VLOOKUP($A2063,referencia!$A$2:$Z$640,7,0)</f>
        <v>21</v>
      </c>
      <c r="C2063" s="9" t="str">
        <f>VLOOKUP($A2063,referencia!$A$2:$Z$640,8,0)</f>
        <v>Santa Fe</v>
      </c>
      <c r="D2063" s="9" t="str">
        <f>VLOOKUP($A2063,referencia!$A$2:$Z$640,19,0)</f>
        <v>no</v>
      </c>
      <c r="E2063" s="9" t="str">
        <f>VLOOKUP($A2063,referencia!$A$2:$Z$640,9,0)</f>
        <v>Miguel Lifschitz</v>
      </c>
      <c r="F2063" s="9" t="str">
        <f>VLOOKUP($A2063,referencia!$A$2:$Z$640,12,0)</f>
        <v>Frente Progresista Cívico y Social</v>
      </c>
      <c r="G2063" s="9" t="str">
        <f>VLOOKUP($A2063,referencia!$A$2:$Z$640,11,0)</f>
        <v>Julio Genesini</v>
      </c>
      <c r="H2063" s="9" t="str">
        <f>VLOOKUP($A2063,referencia!$A$2:$Z$640,21,0)</f>
        <v>M</v>
      </c>
      <c r="I2063" s="9">
        <f>VLOOKUP($A2063,referencia!$A$2:$Z$640,22,0)</f>
        <v>0</v>
      </c>
      <c r="J2063" s="9" t="str">
        <f>VLOOKUP($A2063,referencia!$A$2:$Z$640,23,0)</f>
        <v>Ministerio de Trabajo y Seguridad Social</v>
      </c>
      <c r="K2063" s="9">
        <f>VLOOKUP($A2063,referencia!$A$2:$Z$640,24,0)</f>
        <v>0</v>
      </c>
    </row>
    <row r="2064" spans="1:11" ht="15.75" customHeight="1">
      <c r="A2064" t="s">
        <v>2936</v>
      </c>
      <c r="B2064" s="9">
        <f>VLOOKUP($A2064,referencia!$A$2:$Z$640,7,0)</f>
        <v>21</v>
      </c>
      <c r="C2064" s="9" t="str">
        <f>VLOOKUP($A2064,referencia!$A$2:$Z$640,8,0)</f>
        <v>Santa Fe</v>
      </c>
      <c r="D2064" s="9" t="str">
        <f>VLOOKUP($A2064,referencia!$A$2:$Z$640,19,0)</f>
        <v>no</v>
      </c>
      <c r="E2064" s="9" t="str">
        <f>VLOOKUP($A2064,referencia!$A$2:$Z$640,9,0)</f>
        <v>Miguel Lifschitz</v>
      </c>
      <c r="F2064" s="9" t="str">
        <f>VLOOKUP($A2064,referencia!$A$2:$Z$640,12,0)</f>
        <v>Frente Progresista Cívico y Social</v>
      </c>
      <c r="G2064" s="9" t="str">
        <f>VLOOKUP($A2064,referencia!$A$2:$Z$640,11,0)</f>
        <v>María de los Ángeles González</v>
      </c>
      <c r="H2064" s="9" t="str">
        <f>VLOOKUP($A2064,referencia!$A$2:$Z$640,21,0)</f>
        <v>F</v>
      </c>
      <c r="I2064" s="9">
        <f>VLOOKUP($A2064,referencia!$A$2:$Z$640,22,0)</f>
        <v>1</v>
      </c>
      <c r="J2064" s="9" t="str">
        <f>VLOOKUP($A2064,referencia!$A$2:$Z$640,23,0)</f>
        <v>Ministerio de Innovación y Cultura</v>
      </c>
      <c r="K2064" s="9">
        <f>VLOOKUP($A2064,referencia!$A$2:$Z$640,24,0)</f>
        <v>0</v>
      </c>
    </row>
    <row r="2065" spans="1:11" ht="15.75" customHeight="1">
      <c r="A2065" t="s">
        <v>2352</v>
      </c>
      <c r="B2065" s="9">
        <f>VLOOKUP($A2065,referencia!$A$2:$Z$640,7,0)</f>
        <v>21</v>
      </c>
      <c r="C2065" s="9" t="str">
        <f>VLOOKUP($A2065,referencia!$A$2:$Z$640,8,0)</f>
        <v>Santa Fe</v>
      </c>
      <c r="D2065" s="9" t="str">
        <f>VLOOKUP($A2065,referencia!$A$2:$Z$640,19,0)</f>
        <v>no</v>
      </c>
      <c r="E2065" s="9" t="str">
        <f>VLOOKUP($A2065,referencia!$A$2:$Z$640,9,0)</f>
        <v>Miguel Lifschitz</v>
      </c>
      <c r="F2065" s="9" t="str">
        <f>VLOOKUP($A2065,referencia!$A$2:$Z$640,12,0)</f>
        <v>Frente Progresista Cívico y Social</v>
      </c>
      <c r="G2065" s="9" t="str">
        <f>VLOOKUP($A2065,referencia!$A$2:$Z$640,11,0)</f>
        <v>Eduardo Matozo</v>
      </c>
      <c r="H2065" s="9" t="str">
        <f>VLOOKUP($A2065,referencia!$A$2:$Z$640,21,0)</f>
        <v>M</v>
      </c>
      <c r="I2065" s="9">
        <f>VLOOKUP($A2065,referencia!$A$2:$Z$640,22,0)</f>
        <v>0</v>
      </c>
      <c r="J2065" s="9" t="str">
        <f>VLOOKUP($A2065,referencia!$A$2:$Z$640,23,0)</f>
        <v>Ministerio de Ciencia, Tecnología e Innovación Productiva</v>
      </c>
      <c r="K2065" s="9">
        <f>VLOOKUP($A2065,referencia!$A$2:$Z$640,24,0)</f>
        <v>1</v>
      </c>
    </row>
    <row r="2066" spans="1:11" ht="15.75" customHeight="1">
      <c r="A2066" t="s">
        <v>2937</v>
      </c>
      <c r="B2066" s="9">
        <f>VLOOKUP($A2066,referencia!$A$2:$Z$640,7,0)</f>
        <v>21</v>
      </c>
      <c r="C2066" s="9" t="str">
        <f>VLOOKUP($A2066,referencia!$A$2:$Z$640,8,0)</f>
        <v>Santa Fe</v>
      </c>
      <c r="D2066" s="9" t="str">
        <f>VLOOKUP($A2066,referencia!$A$2:$Z$640,19,0)</f>
        <v>no</v>
      </c>
      <c r="E2066" s="9" t="str">
        <f>VLOOKUP($A2066,referencia!$A$2:$Z$640,9,0)</f>
        <v>Miguel Lifschitz</v>
      </c>
      <c r="F2066" s="9" t="str">
        <f>VLOOKUP($A2066,referencia!$A$2:$Z$640,12,0)</f>
        <v>Frente Progresista Cívico y Social</v>
      </c>
      <c r="G2066" s="9" t="str">
        <f>VLOOKUP($A2066,referencia!$A$2:$Z$640,11,0)</f>
        <v>Jacinto Speranza</v>
      </c>
      <c r="H2066" s="9" t="str">
        <f>VLOOKUP($A2066,referencia!$A$2:$Z$640,21,0)</f>
        <v>M</v>
      </c>
      <c r="I2066" s="9">
        <f>VLOOKUP($A2066,referencia!$A$2:$Z$640,22,0)</f>
        <v>0</v>
      </c>
      <c r="J2066" s="9" t="str">
        <f>VLOOKUP($A2066,referencia!$A$2:$Z$640,23,0)</f>
        <v>Ministerio de Medio Ambiente</v>
      </c>
      <c r="K2066" s="9">
        <f>VLOOKUP($A2066,referencia!$A$2:$Z$640,24,0)</f>
        <v>0</v>
      </c>
    </row>
    <row r="2067" spans="1:11" ht="15.75" customHeight="1">
      <c r="A2067" t="s">
        <v>1461</v>
      </c>
      <c r="B2067" s="9">
        <f>VLOOKUP($A2067,referencia!$A$2:$Z$640,7,0)</f>
        <v>21</v>
      </c>
      <c r="C2067" s="9" t="str">
        <f>VLOOKUP($A2067,referencia!$A$2:$Z$640,8,0)</f>
        <v>Santa Fe</v>
      </c>
      <c r="D2067" s="9" t="str">
        <f>VLOOKUP($A2067,referencia!$A$2:$Z$640,19,0)</f>
        <v>no</v>
      </c>
      <c r="E2067" s="9" t="str">
        <f>VLOOKUP($A2067,referencia!$A$2:$Z$640,9,0)</f>
        <v>Miguel Lifschitz</v>
      </c>
      <c r="F2067" s="9" t="str">
        <f>VLOOKUP($A2067,referencia!$A$2:$Z$640,12,0)</f>
        <v>Frente Progresista Cívico y Social</v>
      </c>
      <c r="G2067" s="9" t="str">
        <f>VLOOKUP($A2067,referencia!$A$2:$Z$640,11,0)</f>
        <v>Alicia Ciciliani</v>
      </c>
      <c r="H2067" s="9" t="str">
        <f>VLOOKUP($A2067,referencia!$A$2:$Z$640,21,0)</f>
        <v>F</v>
      </c>
      <c r="I2067" s="9">
        <f>VLOOKUP($A2067,referencia!$A$2:$Z$640,22,0)</f>
        <v>1</v>
      </c>
      <c r="J2067" s="9" t="str">
        <f>VLOOKUP($A2067,referencia!$A$2:$Z$640,23,0)</f>
        <v>Ministerio de la Producción</v>
      </c>
      <c r="K2067" s="9">
        <f>VLOOKUP($A2067,referencia!$A$2:$Z$640,24,0)</f>
        <v>0</v>
      </c>
    </row>
    <row r="2068" spans="1:11" ht="15.75" customHeight="1">
      <c r="A2068" t="s">
        <v>1462</v>
      </c>
      <c r="B2068" s="9">
        <f>VLOOKUP($A2068,referencia!$A$2:$Z$640,7,0)</f>
        <v>21</v>
      </c>
      <c r="C2068" s="9" t="str">
        <f>VLOOKUP($A2068,referencia!$A$2:$Z$640,8,0)</f>
        <v>Santa Fe</v>
      </c>
      <c r="D2068" s="9" t="str">
        <f>VLOOKUP($A2068,referencia!$A$2:$Z$640,19,0)</f>
        <v>no</v>
      </c>
      <c r="E2068" s="9" t="str">
        <f>VLOOKUP($A2068,referencia!$A$2:$Z$640,9,0)</f>
        <v>Miguel Lifschitz</v>
      </c>
      <c r="F2068" s="9" t="str">
        <f>VLOOKUP($A2068,referencia!$A$2:$Z$640,12,0)</f>
        <v>Frente Progresista Cívico y Social</v>
      </c>
      <c r="G2068" s="9" t="str">
        <f>VLOOKUP($A2068,referencia!$A$2:$Z$640,11,0)</f>
        <v>Andrea Uboldi</v>
      </c>
      <c r="H2068" s="9" t="str">
        <f>VLOOKUP($A2068,referencia!$A$2:$Z$640,21,0)</f>
        <v>F</v>
      </c>
      <c r="I2068" s="9">
        <f>VLOOKUP($A2068,referencia!$A$2:$Z$640,22,0)</f>
        <v>1</v>
      </c>
      <c r="J2068" s="9" t="str">
        <f>VLOOKUP($A2068,referencia!$A$2:$Z$640,23,0)</f>
        <v>Ministerio de Salud</v>
      </c>
      <c r="K2068" s="9">
        <f>VLOOKUP($A2068,referencia!$A$2:$Z$640,24,0)</f>
        <v>0</v>
      </c>
    </row>
    <row r="2069" spans="1:11" ht="15.75" customHeight="1">
      <c r="A2069" t="s">
        <v>1463</v>
      </c>
      <c r="B2069" s="9">
        <f>VLOOKUP($A2069,referencia!$A$2:$Z$640,7,0)</f>
        <v>21</v>
      </c>
      <c r="C2069" s="9" t="str">
        <f>VLOOKUP($A2069,referencia!$A$2:$Z$640,8,0)</f>
        <v>Santa Fe</v>
      </c>
      <c r="D2069" s="9" t="str">
        <f>VLOOKUP($A2069,referencia!$A$2:$Z$640,19,0)</f>
        <v>no</v>
      </c>
      <c r="E2069" s="9" t="str">
        <f>VLOOKUP($A2069,referencia!$A$2:$Z$640,9,0)</f>
        <v>Miguel Lifschitz</v>
      </c>
      <c r="F2069" s="9" t="str">
        <f>VLOOKUP($A2069,referencia!$A$2:$Z$640,12,0)</f>
        <v>Frente Progresista Cívico y Social</v>
      </c>
      <c r="G2069" s="9" t="str">
        <f>VLOOKUP($A2069,referencia!$A$2:$Z$640,11,0)</f>
        <v>Pedro Morini</v>
      </c>
      <c r="H2069" s="9" t="str">
        <f>VLOOKUP($A2069,referencia!$A$2:$Z$640,21,0)</f>
        <v>M</v>
      </c>
      <c r="I2069" s="9">
        <f>VLOOKUP($A2069,referencia!$A$2:$Z$640,22,0)</f>
        <v>0</v>
      </c>
      <c r="J2069" s="9" t="str">
        <f>VLOOKUP($A2069,referencia!$A$2:$Z$640,23,0)</f>
        <v>Ministerio de Obras Públicas</v>
      </c>
      <c r="K2069" s="9">
        <f>VLOOKUP($A2069,referencia!$A$2:$Z$640,24,0)</f>
        <v>0</v>
      </c>
    </row>
    <row r="2070" spans="1:11" ht="15.75" customHeight="1">
      <c r="A2070" t="s">
        <v>1464</v>
      </c>
      <c r="B2070" s="9">
        <f>VLOOKUP($A2070,referencia!$A$2:$Z$640,7,0)</f>
        <v>21</v>
      </c>
      <c r="C2070" s="9" t="str">
        <f>VLOOKUP($A2070,referencia!$A$2:$Z$640,8,0)</f>
        <v>Santa Fe</v>
      </c>
      <c r="D2070" s="9" t="str">
        <f>VLOOKUP($A2070,referencia!$A$2:$Z$640,19,0)</f>
        <v>no</v>
      </c>
      <c r="E2070" s="9" t="str">
        <f>VLOOKUP($A2070,referencia!$A$2:$Z$640,9,0)</f>
        <v>Miguel Lifschitz</v>
      </c>
      <c r="F2070" s="9" t="str">
        <f>VLOOKUP($A2070,referencia!$A$2:$Z$640,12,0)</f>
        <v>Frente Progresista Cívico y Social</v>
      </c>
      <c r="G2070" s="9" t="str">
        <f>VLOOKUP($A2070,referencia!$A$2:$Z$640,11,0)</f>
        <v>Érica Hynes</v>
      </c>
      <c r="H2070" s="9" t="str">
        <f>VLOOKUP($A2070,referencia!$A$2:$Z$640,21,0)</f>
        <v>F</v>
      </c>
      <c r="I2070" s="9">
        <f>VLOOKUP($A2070,referencia!$A$2:$Z$640,22,0)</f>
        <v>1</v>
      </c>
      <c r="J2070" s="9" t="str">
        <f>VLOOKUP($A2070,referencia!$A$2:$Z$640,23,0)</f>
        <v>Ministerio de Ciencia, Tecnología e Innovación</v>
      </c>
      <c r="K2070" s="9">
        <f>VLOOKUP($A2070,referencia!$A$2:$Z$640,24,0)</f>
        <v>0</v>
      </c>
    </row>
    <row r="2071" spans="1:11" ht="15.75" customHeight="1">
      <c r="A2071" t="s">
        <v>2938</v>
      </c>
      <c r="B2071" s="9">
        <f>VLOOKUP($A2071,referencia!$A$2:$Z$640,7,0)</f>
        <v>21</v>
      </c>
      <c r="C2071" s="9" t="str">
        <f>VLOOKUP($A2071,referencia!$A$2:$Z$640,8,0)</f>
        <v>Santa Fe</v>
      </c>
      <c r="D2071" s="9">
        <f>VLOOKUP($A2071,referencia!$A$2:$Z$640,19,0)</f>
        <v>2020</v>
      </c>
      <c r="E2071" s="9" t="str">
        <f>VLOOKUP($A2071,referencia!$A$2:$Z$640,9,0)</f>
        <v>Omar Perotti</v>
      </c>
      <c r="F2071" s="9" t="str">
        <f>VLOOKUP($A2071,referencia!$A$2:$Z$640,12,0)</f>
        <v>Frente de Todos</v>
      </c>
      <c r="G2071" s="9" t="str">
        <f>VLOOKUP($A2071,referencia!$A$2:$Z$640,11,0)</f>
        <v>Rubén Héctor Michlig</v>
      </c>
      <c r="H2071" s="9" t="str">
        <f>VLOOKUP($A2071,referencia!$A$2:$Z$640,21,0)</f>
        <v>M</v>
      </c>
      <c r="I2071" s="9">
        <f>VLOOKUP($A2071,referencia!$A$2:$Z$640,22,0)</f>
        <v>0</v>
      </c>
      <c r="J2071" s="9" t="str">
        <f>VLOOKUP($A2071,referencia!$A$2:$Z$640,23,0)</f>
        <v>Ministerio de Gestión Pública</v>
      </c>
      <c r="K2071" s="9">
        <f>VLOOKUP($A2071,referencia!$A$2:$Z$640,24,0)</f>
        <v>0</v>
      </c>
    </row>
    <row r="2072" spans="1:11" ht="15.75" customHeight="1">
      <c r="A2072" t="s">
        <v>2939</v>
      </c>
      <c r="B2072" s="9">
        <f>VLOOKUP($A2072,referencia!$A$2:$Z$640,7,0)</f>
        <v>21</v>
      </c>
      <c r="C2072" s="9" t="str">
        <f>VLOOKUP($A2072,referencia!$A$2:$Z$640,8,0)</f>
        <v>Santa Fe</v>
      </c>
      <c r="D2072" s="9">
        <f>VLOOKUP($A2072,referencia!$A$2:$Z$640,19,0)</f>
        <v>2020</v>
      </c>
      <c r="E2072" s="9" t="str">
        <f>VLOOKUP($A2072,referencia!$A$2:$Z$640,9,0)</f>
        <v>Omar Perotti</v>
      </c>
      <c r="F2072" s="9" t="str">
        <f>VLOOKUP($A2072,referencia!$A$2:$Z$640,12,0)</f>
        <v>Frente de Todos</v>
      </c>
      <c r="G2072" s="9" t="str">
        <f>VLOOKUP($A2072,referencia!$A$2:$Z$640,11,0)</f>
        <v>Esteban Raúl Borgonovo</v>
      </c>
      <c r="H2072" s="9" t="str">
        <f>VLOOKUP($A2072,referencia!$A$2:$Z$640,21,0)</f>
        <v>M</v>
      </c>
      <c r="I2072" s="9">
        <f>VLOOKUP($A2072,referencia!$A$2:$Z$640,22,0)</f>
        <v>0</v>
      </c>
      <c r="J2072" s="9" t="str">
        <f>VLOOKUP($A2072,referencia!$A$2:$Z$640,23,0)</f>
        <v>Ministerio de Gobierno, Justicia,
Derechos Humanos y Diversidad</v>
      </c>
      <c r="K2072" s="9">
        <f>VLOOKUP($A2072,referencia!$A$2:$Z$640,24,0)</f>
        <v>0</v>
      </c>
    </row>
    <row r="2073" spans="1:11" ht="15.75" customHeight="1">
      <c r="A2073" t="s">
        <v>2940</v>
      </c>
      <c r="B2073" s="9">
        <f>VLOOKUP($A2073,referencia!$A$2:$Z$640,7,0)</f>
        <v>21</v>
      </c>
      <c r="C2073" s="9" t="str">
        <f>VLOOKUP($A2073,referencia!$A$2:$Z$640,8,0)</f>
        <v>Santa Fe</v>
      </c>
      <c r="D2073" s="9">
        <f>VLOOKUP($A2073,referencia!$A$2:$Z$640,19,0)</f>
        <v>2020</v>
      </c>
      <c r="E2073" s="9" t="str">
        <f>VLOOKUP($A2073,referencia!$A$2:$Z$640,9,0)</f>
        <v>Omar Perotti</v>
      </c>
      <c r="F2073" s="9" t="str">
        <f>VLOOKUP($A2073,referencia!$A$2:$Z$640,12,0)</f>
        <v>Frente de Todos</v>
      </c>
      <c r="G2073" s="9" t="str">
        <f>VLOOKUP($A2073,referencia!$A$2:$Z$640,11,0)</f>
        <v>Walter Alfredo Agosto</v>
      </c>
      <c r="H2073" s="9" t="str">
        <f>VLOOKUP($A2073,referencia!$A$2:$Z$640,21,0)</f>
        <v>M</v>
      </c>
      <c r="I2073" s="9">
        <f>VLOOKUP($A2073,referencia!$A$2:$Z$640,22,0)</f>
        <v>0</v>
      </c>
      <c r="J2073" s="9" t="str">
        <f>VLOOKUP($A2073,referencia!$A$2:$Z$640,23,0)</f>
        <v>Ministerio de Economía</v>
      </c>
      <c r="K2073" s="9">
        <f>VLOOKUP($A2073,referencia!$A$2:$Z$640,24,0)</f>
        <v>0</v>
      </c>
    </row>
    <row r="2074" spans="1:11" ht="15.75" customHeight="1">
      <c r="A2074" t="s">
        <v>2941</v>
      </c>
      <c r="B2074" s="9">
        <f>VLOOKUP($A2074,referencia!$A$2:$Z$640,7,0)</f>
        <v>21</v>
      </c>
      <c r="C2074" s="9" t="str">
        <f>VLOOKUP($A2074,referencia!$A$2:$Z$640,8,0)</f>
        <v>Santa Fe</v>
      </c>
      <c r="D2074" s="9">
        <f>VLOOKUP($A2074,referencia!$A$2:$Z$640,19,0)</f>
        <v>2020</v>
      </c>
      <c r="E2074" s="9" t="str">
        <f>VLOOKUP($A2074,referencia!$A$2:$Z$640,9,0)</f>
        <v>Omar Perotti</v>
      </c>
      <c r="F2074" s="9" t="str">
        <f>VLOOKUP($A2074,referencia!$A$2:$Z$640,12,0)</f>
        <v>Frente de Todos</v>
      </c>
      <c r="G2074" s="9" t="str">
        <f>VLOOKUP($A2074,referencia!$A$2:$Z$640,11,0)</f>
        <v>Adriana Ema Cantero</v>
      </c>
      <c r="H2074" s="9" t="str">
        <f>VLOOKUP($A2074,referencia!$A$2:$Z$640,21,0)</f>
        <v>F</v>
      </c>
      <c r="I2074" s="9">
        <f>VLOOKUP($A2074,referencia!$A$2:$Z$640,22,0)</f>
        <v>1</v>
      </c>
      <c r="J2074" s="9" t="str">
        <f>VLOOKUP($A2074,referencia!$A$2:$Z$640,23,0)</f>
        <v>Ministerio de Educación</v>
      </c>
      <c r="K2074" s="9">
        <f>VLOOKUP($A2074,referencia!$A$2:$Z$640,24,0)</f>
        <v>0</v>
      </c>
    </row>
    <row r="2075" spans="1:11" ht="15.75" customHeight="1">
      <c r="A2075" t="s">
        <v>2942</v>
      </c>
      <c r="B2075" s="9">
        <f>VLOOKUP($A2075,referencia!$A$2:$Z$640,7,0)</f>
        <v>21</v>
      </c>
      <c r="C2075" s="9" t="str">
        <f>VLOOKUP($A2075,referencia!$A$2:$Z$640,8,0)</f>
        <v>Santa Fe</v>
      </c>
      <c r="D2075" s="9">
        <f>VLOOKUP($A2075,referencia!$A$2:$Z$640,19,0)</f>
        <v>2020</v>
      </c>
      <c r="E2075" s="9" t="str">
        <f>VLOOKUP($A2075,referencia!$A$2:$Z$640,9,0)</f>
        <v>Omar Perotti</v>
      </c>
      <c r="F2075" s="9" t="str">
        <f>VLOOKUP($A2075,referencia!$A$2:$Z$640,12,0)</f>
        <v>Frente de Todos</v>
      </c>
      <c r="G2075" s="9" t="str">
        <f>VLOOKUP($A2075,referencia!$A$2:$Z$640,11,0)</f>
        <v>Marcelo Fabián Saín</v>
      </c>
      <c r="H2075" s="9" t="str">
        <f>VLOOKUP($A2075,referencia!$A$2:$Z$640,21,0)</f>
        <v>M</v>
      </c>
      <c r="I2075" s="9">
        <f>VLOOKUP($A2075,referencia!$A$2:$Z$640,22,0)</f>
        <v>0</v>
      </c>
      <c r="J2075" s="9" t="str">
        <f>VLOOKUP($A2075,referencia!$A$2:$Z$640,23,0)</f>
        <v>Ministerio de Seguridad</v>
      </c>
      <c r="K2075" s="9">
        <f>VLOOKUP($A2075,referencia!$A$2:$Z$640,24,0)</f>
        <v>0</v>
      </c>
    </row>
    <row r="2076" spans="1:11" ht="15.75" customHeight="1">
      <c r="A2076" t="s">
        <v>2943</v>
      </c>
      <c r="B2076" s="9">
        <f>VLOOKUP($A2076,referencia!$A$2:$Z$640,7,0)</f>
        <v>21</v>
      </c>
      <c r="C2076" s="9" t="str">
        <f>VLOOKUP($A2076,referencia!$A$2:$Z$640,8,0)</f>
        <v>Santa Fe</v>
      </c>
      <c r="D2076" s="9">
        <f>VLOOKUP($A2076,referencia!$A$2:$Z$640,19,0)</f>
        <v>2020</v>
      </c>
      <c r="E2076" s="9" t="str">
        <f>VLOOKUP($A2076,referencia!$A$2:$Z$640,9,0)</f>
        <v>Omar Perotti</v>
      </c>
      <c r="F2076" s="9" t="str">
        <f>VLOOKUP($A2076,referencia!$A$2:$Z$640,12,0)</f>
        <v>Frente de Todos</v>
      </c>
      <c r="G2076" s="9" t="str">
        <f>VLOOKUP($A2076,referencia!$A$2:$Z$640,11,0)</f>
        <v>Silvina Patricia Frana</v>
      </c>
      <c r="H2076" s="9" t="str">
        <f>VLOOKUP($A2076,referencia!$A$2:$Z$640,21,0)</f>
        <v>F</v>
      </c>
      <c r="I2076" s="9">
        <f>VLOOKUP($A2076,referencia!$A$2:$Z$640,22,0)</f>
        <v>1</v>
      </c>
      <c r="J2076" s="9" t="str">
        <f>VLOOKUP($A2076,referencia!$A$2:$Z$640,23,0)</f>
        <v>Ministerio de Infraestructura, 
Servicios Públicos y Hábitat</v>
      </c>
      <c r="K2076" s="9">
        <f>VLOOKUP($A2076,referencia!$A$2:$Z$640,24,0)</f>
        <v>0</v>
      </c>
    </row>
    <row r="2077" spans="1:11" ht="15.75" customHeight="1">
      <c r="A2077" t="s">
        <v>2944</v>
      </c>
      <c r="B2077" s="9">
        <f>VLOOKUP($A2077,referencia!$A$2:$Z$640,7,0)</f>
        <v>21</v>
      </c>
      <c r="C2077" s="9" t="str">
        <f>VLOOKUP($A2077,referencia!$A$2:$Z$640,8,0)</f>
        <v>Santa Fe</v>
      </c>
      <c r="D2077" s="9">
        <f>VLOOKUP($A2077,referencia!$A$2:$Z$640,19,0)</f>
        <v>2020</v>
      </c>
      <c r="E2077" s="9" t="str">
        <f>VLOOKUP($A2077,referencia!$A$2:$Z$640,9,0)</f>
        <v>Omar Perotti</v>
      </c>
      <c r="F2077" s="9" t="str">
        <f>VLOOKUP($A2077,referencia!$A$2:$Z$640,12,0)</f>
        <v>Frente de Todos</v>
      </c>
      <c r="G2077" s="9" t="str">
        <f>VLOOKUP($A2077,referencia!$A$2:$Z$640,11,0)</f>
        <v>Carlos Parola</v>
      </c>
      <c r="H2077" s="9" t="str">
        <f>VLOOKUP($A2077,referencia!$A$2:$Z$640,21,0)</f>
        <v>M</v>
      </c>
      <c r="I2077" s="9">
        <f>VLOOKUP($A2077,referencia!$A$2:$Z$640,22,0)</f>
        <v>0</v>
      </c>
      <c r="J2077" s="9" t="str">
        <f>VLOOKUP($A2077,referencia!$A$2:$Z$640,23,0)</f>
        <v>Ministerio de Salud</v>
      </c>
      <c r="K2077" s="9">
        <f>VLOOKUP($A2077,referencia!$A$2:$Z$640,24,0)</f>
        <v>1</v>
      </c>
    </row>
    <row r="2078" spans="1:11" ht="15.75" customHeight="1">
      <c r="A2078" t="s">
        <v>2945</v>
      </c>
      <c r="B2078" s="9">
        <f>VLOOKUP($A2078,referencia!$A$2:$Z$640,7,0)</f>
        <v>21</v>
      </c>
      <c r="C2078" s="9" t="str">
        <f>VLOOKUP($A2078,referencia!$A$2:$Z$640,8,0)</f>
        <v>Santa Fe</v>
      </c>
      <c r="D2078" s="9">
        <f>VLOOKUP($A2078,referencia!$A$2:$Z$640,19,0)</f>
        <v>2020</v>
      </c>
      <c r="E2078" s="9" t="str">
        <f>VLOOKUP($A2078,referencia!$A$2:$Z$640,9,0)</f>
        <v>Omar Perotti</v>
      </c>
      <c r="F2078" s="9" t="str">
        <f>VLOOKUP($A2078,referencia!$A$2:$Z$640,12,0)</f>
        <v>Frente de Todos</v>
      </c>
      <c r="G2078" s="9" t="str">
        <f>VLOOKUP($A2078,referencia!$A$2:$Z$640,11,0)</f>
        <v>Sonia Felisa Martorano</v>
      </c>
      <c r="H2078" s="9" t="str">
        <f>VLOOKUP($A2078,referencia!$A$2:$Z$640,21,0)</f>
        <v>F</v>
      </c>
      <c r="I2078" s="9">
        <f>VLOOKUP($A2078,referencia!$A$2:$Z$640,22,0)</f>
        <v>1</v>
      </c>
      <c r="J2078" s="9" t="str">
        <f>VLOOKUP($A2078,referencia!$A$2:$Z$640,23,0)</f>
        <v>Ministerio de Salud</v>
      </c>
      <c r="K2078" s="9">
        <f>VLOOKUP($A2078,referencia!$A$2:$Z$640,24,0)</f>
        <v>0</v>
      </c>
    </row>
    <row r="2079" spans="1:11" ht="15.75" customHeight="1">
      <c r="A2079" t="s">
        <v>2946</v>
      </c>
      <c r="B2079" s="9">
        <f>VLOOKUP($A2079,referencia!$A$2:$Z$640,7,0)</f>
        <v>21</v>
      </c>
      <c r="C2079" s="9" t="str">
        <f>VLOOKUP($A2079,referencia!$A$2:$Z$640,8,0)</f>
        <v>Santa Fe</v>
      </c>
      <c r="D2079" s="9">
        <f>VLOOKUP($A2079,referencia!$A$2:$Z$640,19,0)</f>
        <v>2020</v>
      </c>
      <c r="E2079" s="9" t="str">
        <f>VLOOKUP($A2079,referencia!$A$2:$Z$640,9,0)</f>
        <v>Omar Perotti</v>
      </c>
      <c r="F2079" s="9" t="str">
        <f>VLOOKUP($A2079,referencia!$A$2:$Z$640,12,0)</f>
        <v>Frente de Todos</v>
      </c>
      <c r="G2079" s="9" t="str">
        <f>VLOOKUP($A2079,referencia!$A$2:$Z$640,11,0)</f>
        <v>Daniel Aníbal Costamanga</v>
      </c>
      <c r="H2079" s="9" t="str">
        <f>VLOOKUP($A2079,referencia!$A$2:$Z$640,21,0)</f>
        <v>M</v>
      </c>
      <c r="I2079" s="9">
        <f>VLOOKUP($A2079,referencia!$A$2:$Z$640,22,0)</f>
        <v>0</v>
      </c>
      <c r="J2079" s="9" t="str">
        <f>VLOOKUP($A2079,referencia!$A$2:$Z$640,23,0)</f>
        <v>Ministerio de Producción, Ciencia y Tecnología</v>
      </c>
      <c r="K2079" s="9">
        <f>VLOOKUP($A2079,referencia!$A$2:$Z$640,24,0)</f>
        <v>0</v>
      </c>
    </row>
    <row r="2080" spans="1:11" ht="15.75" customHeight="1">
      <c r="A2080" t="s">
        <v>2947</v>
      </c>
      <c r="B2080" s="9">
        <f>VLOOKUP($A2080,referencia!$A$2:$Z$640,7,0)</f>
        <v>21</v>
      </c>
      <c r="C2080" s="9" t="str">
        <f>VLOOKUP($A2080,referencia!$A$2:$Z$640,8,0)</f>
        <v>Santa Fe</v>
      </c>
      <c r="D2080" s="9">
        <f>VLOOKUP($A2080,referencia!$A$2:$Z$640,19,0)</f>
        <v>2020</v>
      </c>
      <c r="E2080" s="9" t="str">
        <f>VLOOKUP($A2080,referencia!$A$2:$Z$640,9,0)</f>
        <v>Omar Perotti</v>
      </c>
      <c r="F2080" s="9" t="str">
        <f>VLOOKUP($A2080,referencia!$A$2:$Z$640,12,0)</f>
        <v>Frente de Todos</v>
      </c>
      <c r="G2080" s="9" t="str">
        <f>VLOOKUP($A2080,referencia!$A$2:$Z$640,11,0)</f>
        <v>Danilo Hugo José Capitiani</v>
      </c>
      <c r="H2080" s="9" t="str">
        <f>VLOOKUP($A2080,referencia!$A$2:$Z$640,21,0)</f>
        <v>M</v>
      </c>
      <c r="I2080" s="9">
        <f>VLOOKUP($A2080,referencia!$A$2:$Z$640,22,0)</f>
        <v>0</v>
      </c>
      <c r="J2080" s="9" t="str">
        <f>VLOOKUP($A2080,referencia!$A$2:$Z$640,23,0)</f>
        <v>Ministerio de Desarrollo Social</v>
      </c>
      <c r="K2080" s="9">
        <f>VLOOKUP($A2080,referencia!$A$2:$Z$640,24,0)</f>
        <v>0</v>
      </c>
    </row>
    <row r="2081" spans="1:11" ht="15.75" customHeight="1">
      <c r="A2081" t="s">
        <v>2948</v>
      </c>
      <c r="B2081" s="9">
        <f>VLOOKUP($A2081,referencia!$A$2:$Z$640,7,0)</f>
        <v>21</v>
      </c>
      <c r="C2081" s="9" t="str">
        <f>VLOOKUP($A2081,referencia!$A$2:$Z$640,8,0)</f>
        <v>Santa Fe</v>
      </c>
      <c r="D2081" s="9">
        <f>VLOOKUP($A2081,referencia!$A$2:$Z$640,19,0)</f>
        <v>2020</v>
      </c>
      <c r="E2081" s="9" t="str">
        <f>VLOOKUP($A2081,referencia!$A$2:$Z$640,9,0)</f>
        <v>Omar Perotti</v>
      </c>
      <c r="F2081" s="9" t="str">
        <f>VLOOKUP($A2081,referencia!$A$2:$Z$640,12,0)</f>
        <v>Frente de Todos</v>
      </c>
      <c r="G2081" s="9" t="str">
        <f>VLOOKUP($A2081,referencia!$A$2:$Z$640,11,0)</f>
        <v>Roberto Sukerman</v>
      </c>
      <c r="H2081" s="9" t="str">
        <f>VLOOKUP($A2081,referencia!$A$2:$Z$640,21,0)</f>
        <v>M</v>
      </c>
      <c r="I2081" s="9">
        <f>VLOOKUP($A2081,referencia!$A$2:$Z$640,22,0)</f>
        <v>0</v>
      </c>
      <c r="J2081" s="9" t="str">
        <f>VLOOKUP($A2081,referencia!$A$2:$Z$640,23,0)</f>
        <v>Ministerio de Trabajo, Empleo 
y Seguridad Social</v>
      </c>
      <c r="K2081" s="9">
        <f>VLOOKUP($A2081,referencia!$A$2:$Z$640,24,0)</f>
        <v>0</v>
      </c>
    </row>
    <row r="2082" spans="1:11" ht="15.75" customHeight="1">
      <c r="A2082" t="s">
        <v>2949</v>
      </c>
      <c r="B2082" s="9">
        <f>VLOOKUP($A2082,referencia!$A$2:$Z$640,7,0)</f>
        <v>21</v>
      </c>
      <c r="C2082" s="9" t="str">
        <f>VLOOKUP($A2082,referencia!$A$2:$Z$640,8,0)</f>
        <v>Santa Fe</v>
      </c>
      <c r="D2082" s="9">
        <f>VLOOKUP($A2082,referencia!$A$2:$Z$640,19,0)</f>
        <v>2020</v>
      </c>
      <c r="E2082" s="9" t="str">
        <f>VLOOKUP($A2082,referencia!$A$2:$Z$640,9,0)</f>
        <v>Omar Perotti</v>
      </c>
      <c r="F2082" s="9" t="str">
        <f>VLOOKUP($A2082,referencia!$A$2:$Z$640,12,0)</f>
        <v>Frente de Todos</v>
      </c>
      <c r="G2082" s="9" t="str">
        <f>VLOOKUP($A2082,referencia!$A$2:$Z$640,11,0)</f>
        <v>Jorge Raúl Llonch</v>
      </c>
      <c r="H2082" s="9" t="str">
        <f>VLOOKUP($A2082,referencia!$A$2:$Z$640,21,0)</f>
        <v>M</v>
      </c>
      <c r="I2082" s="9">
        <f>VLOOKUP($A2082,referencia!$A$2:$Z$640,22,0)</f>
        <v>0</v>
      </c>
      <c r="J2082" s="9" t="str">
        <f>VLOOKUP($A2082,referencia!$A$2:$Z$640,23,0)</f>
        <v>Ministerio de Cultura</v>
      </c>
      <c r="K2082" s="9">
        <f>VLOOKUP($A2082,referencia!$A$2:$Z$640,24,0)</f>
        <v>0</v>
      </c>
    </row>
    <row r="2083" spans="1:11" ht="15.75" customHeight="1">
      <c r="A2083" t="s">
        <v>2950</v>
      </c>
      <c r="B2083" s="9">
        <f>VLOOKUP($A2083,referencia!$A$2:$Z$640,7,0)</f>
        <v>21</v>
      </c>
      <c r="C2083" s="9" t="str">
        <f>VLOOKUP($A2083,referencia!$A$2:$Z$640,8,0)</f>
        <v>Santa Fe</v>
      </c>
      <c r="D2083" s="9">
        <f>VLOOKUP($A2083,referencia!$A$2:$Z$640,19,0)</f>
        <v>2020</v>
      </c>
      <c r="E2083" s="9" t="str">
        <f>VLOOKUP($A2083,referencia!$A$2:$Z$640,9,0)</f>
        <v>Omar Perotti</v>
      </c>
      <c r="F2083" s="9" t="str">
        <f>VLOOKUP($A2083,referencia!$A$2:$Z$640,12,0)</f>
        <v>Frente de Todos</v>
      </c>
      <c r="G2083" s="9" t="str">
        <f>VLOOKUP($A2083,referencia!$A$2:$Z$640,11,0)</f>
        <v>Érica María del Luján Gonnet</v>
      </c>
      <c r="H2083" s="9" t="str">
        <f>VLOOKUP($A2083,referencia!$A$2:$Z$640,21,0)</f>
        <v>F</v>
      </c>
      <c r="I2083" s="9">
        <f>VLOOKUP($A2083,referencia!$A$2:$Z$640,22,0)</f>
        <v>1</v>
      </c>
      <c r="J2083" s="9" t="str">
        <f>VLOOKUP($A2083,referencia!$A$2:$Z$640,23,0)</f>
        <v>Ministerio de Ambiente y Cambio Climático</v>
      </c>
      <c r="K2083" s="9">
        <f>VLOOKUP($A2083,referencia!$A$2:$Z$640,24,0)</f>
        <v>0</v>
      </c>
    </row>
    <row r="2084" spans="1:11" ht="15.75" customHeight="1">
      <c r="A2084" t="s">
        <v>1488</v>
      </c>
      <c r="B2084" s="9">
        <f>VLOOKUP($A2084,referencia!$F$2:$Z$640,2,0)</f>
        <v>22</v>
      </c>
      <c r="C2084" s="9" t="str">
        <f>VLOOKUP($A2084,referencia!$F$2:$Z$640,3,0)</f>
        <v>Santiago del Estero</v>
      </c>
      <c r="D2084" s="9">
        <f>VLOOKUP($A2084,referencia!$F$2:$Z$640,9,0)</f>
        <v>2015</v>
      </c>
      <c r="E2084" s="9" t="str">
        <f>VLOOKUP($A2084,referencia!$F$2:$Z$640,4,0)</f>
        <v>Claudia Ledesma Abdala</v>
      </c>
      <c r="F2084" s="9" t="str">
        <f>VLOOKUP($A2084,referencia!$F$2:$Z$640,7,0)</f>
        <v>Frente Cívico por Santiago</v>
      </c>
      <c r="G2084" s="9" t="str">
        <f>VLOOKUP($A2084,referencia!$F$2:$Z$640,6,0)</f>
        <v>Abel Tévez</v>
      </c>
      <c r="H2084" s="9" t="str">
        <f>VLOOKUP($A2084,referencia!$F$2:$Z$640,16,0)</f>
        <v>M</v>
      </c>
      <c r="I2084" s="9">
        <f>VLOOKUP($A2084,referencia!$F$2:$Z$640,17,0)</f>
        <v>0</v>
      </c>
      <c r="J2084" s="9" t="str">
        <f>VLOOKUP($A2084,referencia!$F$2:$Z$640,18,0)</f>
        <v>Ministerio del Agua y Ambiente</v>
      </c>
      <c r="K2084" s="9">
        <f>VLOOKUP($A2084,referencia!$F$2:$Z$640,19,0)</f>
        <v>0</v>
      </c>
    </row>
    <row r="2085" spans="1:11" ht="15.75" customHeight="1">
      <c r="A2085" t="s">
        <v>1487</v>
      </c>
      <c r="B2085" s="9">
        <f>VLOOKUP($A2085,referencia!$F$2:$Z$640,2,0)</f>
        <v>22</v>
      </c>
      <c r="C2085" s="9" t="str">
        <f>VLOOKUP($A2085,referencia!$F$2:$Z$640,3,0)</f>
        <v>Santiago del Estero</v>
      </c>
      <c r="D2085" s="9">
        <f>VLOOKUP($A2085,referencia!$F$2:$Z$640,9,0)</f>
        <v>2015</v>
      </c>
      <c r="E2085" s="9" t="str">
        <f>VLOOKUP($A2085,referencia!$F$2:$Z$640,4,0)</f>
        <v>Claudia Ledesma Abdala</v>
      </c>
      <c r="F2085" s="9" t="str">
        <f>VLOOKUP($A2085,referencia!$F$2:$Z$640,7,0)</f>
        <v>Frente Cívico por Santiago</v>
      </c>
      <c r="G2085" s="9" t="str">
        <f>VLOOKUP($A2085,referencia!$F$2:$Z$640,6,0)</f>
        <v>Ángel Niccolai</v>
      </c>
      <c r="H2085" s="9" t="str">
        <f>VLOOKUP($A2085,referencia!$F$2:$Z$640,16,0)</f>
        <v>M</v>
      </c>
      <c r="I2085" s="9">
        <f>VLOOKUP($A2085,referencia!$F$2:$Z$640,17,0)</f>
        <v>0</v>
      </c>
      <c r="J2085" s="9" t="str">
        <f>VLOOKUP($A2085,referencia!$F$2:$Z$640,18,0)</f>
        <v>Ministerio de Desarrollo Social, Promoción Humana y Relaciones Institucionale</v>
      </c>
      <c r="K2085" s="9">
        <f>VLOOKUP($A2085,referencia!$F$2:$Z$640,19,0)</f>
        <v>0</v>
      </c>
    </row>
    <row r="2086" spans="1:11" ht="15.75" customHeight="1">
      <c r="A2086" t="s">
        <v>1481</v>
      </c>
      <c r="B2086" s="9">
        <f>VLOOKUP($A2086,referencia!$F$2:$Z$640,2,0)</f>
        <v>22</v>
      </c>
      <c r="C2086" s="9" t="str">
        <f>VLOOKUP($A2086,referencia!$F$2:$Z$640,3,0)</f>
        <v>Santiago del Estero</v>
      </c>
      <c r="D2086" s="9">
        <f>VLOOKUP($A2086,referencia!$F$2:$Z$640,9,0)</f>
        <v>2015</v>
      </c>
      <c r="E2086" s="9" t="str">
        <f>VLOOKUP($A2086,referencia!$F$2:$Z$640,4,0)</f>
        <v>Claudia Ledesma Abdala</v>
      </c>
      <c r="F2086" s="9" t="str">
        <f>VLOOKUP($A2086,referencia!$F$2:$Z$640,7,0)</f>
        <v>Frente Cívico por Santiago</v>
      </c>
      <c r="G2086" s="9" t="str">
        <f>VLOOKUP($A2086,referencia!$F$2:$Z$640,6,0)</f>
        <v>Atilio Chara</v>
      </c>
      <c r="H2086" s="9" t="str">
        <f>VLOOKUP($A2086,referencia!$F$2:$Z$640,16,0)</f>
        <v>M</v>
      </c>
      <c r="I2086" s="9">
        <f>VLOOKUP($A2086,referencia!$F$2:$Z$640,17,0)</f>
        <v>0</v>
      </c>
      <c r="J2086" s="9" t="str">
        <f>VLOOKUP($A2086,referencia!$F$2:$Z$640,18,0)</f>
        <v>Ministerio de Economía</v>
      </c>
      <c r="K2086" s="9">
        <f>VLOOKUP($A2086,referencia!$F$2:$Z$640,19,0)</f>
        <v>0</v>
      </c>
    </row>
    <row r="2087" spans="1:11" ht="15.75" customHeight="1">
      <c r="A2087" t="s">
        <v>1480</v>
      </c>
      <c r="B2087" s="9">
        <f>VLOOKUP($A2087,referencia!$F$2:$Z$640,2,0)</f>
        <v>22</v>
      </c>
      <c r="C2087" s="9" t="str">
        <f>VLOOKUP($A2087,referencia!$F$2:$Z$640,3,0)</f>
        <v>Santiago del Estero</v>
      </c>
      <c r="D2087" s="9">
        <f>VLOOKUP($A2087,referencia!$F$2:$Z$640,9,0)</f>
        <v>2015</v>
      </c>
      <c r="E2087" s="9" t="str">
        <f>VLOOKUP($A2087,referencia!$F$2:$Z$640,4,0)</f>
        <v>Claudia Ledesma Abdala</v>
      </c>
      <c r="F2087" s="9" t="str">
        <f>VLOOKUP($A2087,referencia!$F$2:$Z$640,7,0)</f>
        <v>Frente Cívico por Santiago</v>
      </c>
      <c r="G2087" s="9" t="str">
        <f>VLOOKUP($A2087,referencia!$F$2:$Z$640,6,0)</f>
        <v>Carlos Silva Neder</v>
      </c>
      <c r="H2087" s="9" t="str">
        <f>VLOOKUP($A2087,referencia!$F$2:$Z$640,16,0)</f>
        <v>M</v>
      </c>
      <c r="I2087" s="9">
        <f>VLOOKUP($A2087,referencia!$F$2:$Z$640,17,0)</f>
        <v>0</v>
      </c>
      <c r="J2087" s="9" t="str">
        <f>VLOOKUP($A2087,referencia!$F$2:$Z$640,18,0)</f>
        <v>Ministerio de Gobierno</v>
      </c>
      <c r="K2087" s="9">
        <f>VLOOKUP($A2087,referencia!$F$2:$Z$640,19,0)</f>
        <v>0</v>
      </c>
    </row>
    <row r="2088" spans="1:11" ht="15.75" customHeight="1">
      <c r="A2088" t="s">
        <v>1486</v>
      </c>
      <c r="B2088" s="9">
        <f>VLOOKUP($A2088,referencia!$F$2:$Z$640,2,0)</f>
        <v>22</v>
      </c>
      <c r="C2088" s="9" t="str">
        <f>VLOOKUP($A2088,referencia!$F$2:$Z$640,3,0)</f>
        <v>Santiago del Estero</v>
      </c>
      <c r="D2088" s="9">
        <f>VLOOKUP($A2088,referencia!$F$2:$Z$640,9,0)</f>
        <v>2015</v>
      </c>
      <c r="E2088" s="9" t="str">
        <f>VLOOKUP($A2088,referencia!$F$2:$Z$640,4,0)</f>
        <v>Claudia Ledesma Abdala</v>
      </c>
      <c r="F2088" s="9" t="str">
        <f>VLOOKUP($A2088,referencia!$F$2:$Z$640,7,0)</f>
        <v>Frente Cívico por Santiago</v>
      </c>
      <c r="G2088" s="9" t="str">
        <f>VLOOKUP($A2088,referencia!$F$2:$Z$640,6,0)</f>
        <v>Daniel Brué</v>
      </c>
      <c r="H2088" s="9" t="str">
        <f>VLOOKUP($A2088,referencia!$F$2:$Z$640,16,0)</f>
        <v>M</v>
      </c>
      <c r="I2088" s="9">
        <f>VLOOKUP($A2088,referencia!$F$2:$Z$640,17,0)</f>
        <v>0</v>
      </c>
      <c r="J2088" s="9" t="str">
        <f>VLOOKUP($A2088,referencia!$F$2:$Z$640,18,0)</f>
        <v>Ministerio de Obras y Servicios Públicos</v>
      </c>
      <c r="K2088" s="9">
        <f>VLOOKUP($A2088,referencia!$F$2:$Z$640,19,0)</f>
        <v>0</v>
      </c>
    </row>
    <row r="2089" spans="1:11" ht="15.75" customHeight="1">
      <c r="A2089" t="s">
        <v>1478</v>
      </c>
      <c r="B2089" s="9">
        <f>VLOOKUP($A2089,referencia!$F$2:$Z$640,2,0)</f>
        <v>22</v>
      </c>
      <c r="C2089" s="9" t="str">
        <f>VLOOKUP($A2089,referencia!$F$2:$Z$640,3,0)</f>
        <v>Santiago del Estero</v>
      </c>
      <c r="D2089" s="9">
        <f>VLOOKUP($A2089,referencia!$F$2:$Z$640,9,0)</f>
        <v>2015</v>
      </c>
      <c r="E2089" s="9" t="str">
        <f>VLOOKUP($A2089,referencia!$F$2:$Z$640,4,0)</f>
        <v>Claudia Ledesma Abdala</v>
      </c>
      <c r="F2089" s="9" t="str">
        <f>VLOOKUP($A2089,referencia!$F$2:$Z$640,7,0)</f>
        <v>Frente Cívico por Santiago</v>
      </c>
      <c r="G2089" s="9" t="str">
        <f>VLOOKUP($A2089,referencia!$F$2:$Z$640,6,0)</f>
        <v>Elías Suárez</v>
      </c>
      <c r="H2089" s="9" t="str">
        <f>VLOOKUP($A2089,referencia!$F$2:$Z$640,16,0)</f>
        <v>M</v>
      </c>
      <c r="I2089" s="9">
        <f>VLOOKUP($A2089,referencia!$F$2:$Z$640,17,0)</f>
        <v>0</v>
      </c>
      <c r="J2089" s="9" t="str">
        <f>VLOOKUP($A2089,referencia!$F$2:$Z$640,18,0)</f>
        <v>Jefatura de Gabinete de Ministerios</v>
      </c>
      <c r="K2089" s="9">
        <f>VLOOKUP($A2089,referencia!$F$2:$Z$640,19,0)</f>
        <v>0</v>
      </c>
    </row>
    <row r="2090" spans="1:11" ht="15.75" customHeight="1">
      <c r="A2090" t="s">
        <v>1484</v>
      </c>
      <c r="B2090" s="9">
        <f>VLOOKUP($A2090,referencia!$F$2:$Z$640,2,0)</f>
        <v>22</v>
      </c>
      <c r="C2090" s="9" t="str">
        <f>VLOOKUP($A2090,referencia!$F$2:$Z$640,3,0)</f>
        <v>Santiago del Estero</v>
      </c>
      <c r="D2090" s="9">
        <f>VLOOKUP($A2090,referencia!$F$2:$Z$640,9,0)</f>
        <v>2015</v>
      </c>
      <c r="E2090" s="9" t="str">
        <f>VLOOKUP($A2090,referencia!$F$2:$Z$640,4,0)</f>
        <v>Claudia Ledesma Abdala</v>
      </c>
      <c r="F2090" s="9" t="str">
        <f>VLOOKUP($A2090,referencia!$F$2:$Z$640,7,0)</f>
        <v>Frente Cívico por Santiago</v>
      </c>
      <c r="G2090" s="9" t="str">
        <f>VLOOKUP($A2090,referencia!$F$2:$Z$640,6,0)</f>
        <v>Luis César Martínez</v>
      </c>
      <c r="H2090" s="9" t="str">
        <f>VLOOKUP($A2090,referencia!$F$2:$Z$640,16,0)</f>
        <v>M</v>
      </c>
      <c r="I2090" s="9">
        <f>VLOOKUP($A2090,referencia!$F$2:$Z$640,17,0)</f>
        <v>0</v>
      </c>
      <c r="J2090" s="9" t="str">
        <f>VLOOKUP($A2090,referencia!$F$2:$Z$640,18,0)</f>
        <v>Ministerio de Salud</v>
      </c>
      <c r="K2090" s="9">
        <f>VLOOKUP($A2090,referencia!$F$2:$Z$640,19,0)</f>
        <v>0</v>
      </c>
    </row>
    <row r="2091" spans="1:11" ht="15.75" customHeight="1">
      <c r="A2091" t="s">
        <v>1482</v>
      </c>
      <c r="B2091" s="9">
        <f>VLOOKUP($A2091,referencia!$F$2:$Z$640,2,0)</f>
        <v>22</v>
      </c>
      <c r="C2091" s="9" t="str">
        <f>VLOOKUP($A2091,referencia!$F$2:$Z$640,3,0)</f>
        <v>Santiago del Estero</v>
      </c>
      <c r="D2091" s="9">
        <f>VLOOKUP($A2091,referencia!$F$2:$Z$640,9,0)</f>
        <v>2015</v>
      </c>
      <c r="E2091" s="9" t="str">
        <f>VLOOKUP($A2091,referencia!$F$2:$Z$640,4,0)</f>
        <v>Claudia Ledesma Abdala</v>
      </c>
      <c r="F2091" s="9" t="str">
        <f>VLOOKUP($A2091,referencia!$F$2:$Z$640,7,0)</f>
        <v>Frente Cívico por Santiago</v>
      </c>
      <c r="G2091" s="9" t="str">
        <f>VLOOKUP($A2091,referencia!$F$2:$Z$640,6,0)</f>
        <v>Luis Gelid</v>
      </c>
      <c r="H2091" s="9" t="str">
        <f>VLOOKUP($A2091,referencia!$F$2:$Z$640,16,0)</f>
        <v>M</v>
      </c>
      <c r="I2091" s="9">
        <f>VLOOKUP($A2091,referencia!$F$2:$Z$640,17,0)</f>
        <v>0</v>
      </c>
      <c r="J2091" s="9" t="str">
        <f>VLOOKUP($A2091,referencia!$F$2:$Z$640,18,0)</f>
        <v>Ministerio de Producción, Recursos Naturales, Forestación y Tierras</v>
      </c>
      <c r="K2091" s="9">
        <f>VLOOKUP($A2091,referencia!$F$2:$Z$640,19,0)</f>
        <v>0</v>
      </c>
    </row>
    <row r="2092" spans="1:11" ht="15.75" customHeight="1">
      <c r="A2092" t="s">
        <v>1485</v>
      </c>
      <c r="B2092" s="9">
        <f>VLOOKUP($A2092,referencia!$F$2:$Z$640,2,0)</f>
        <v>22</v>
      </c>
      <c r="C2092" s="9" t="str">
        <f>VLOOKUP($A2092,referencia!$F$2:$Z$640,3,0)</f>
        <v>Santiago del Estero</v>
      </c>
      <c r="D2092" s="9">
        <f>VLOOKUP($A2092,referencia!$F$2:$Z$640,9,0)</f>
        <v>2015</v>
      </c>
      <c r="E2092" s="9" t="str">
        <f>VLOOKUP($A2092,referencia!$F$2:$Z$640,4,0)</f>
        <v>Claudia Ledesma Abdala</v>
      </c>
      <c r="F2092" s="9" t="str">
        <f>VLOOKUP($A2092,referencia!$F$2:$Z$640,7,0)</f>
        <v>Frente Cívico por Santiago</v>
      </c>
      <c r="G2092" s="9" t="str">
        <f>VLOOKUP($A2092,referencia!$F$2:$Z$640,6,0)</f>
        <v>Mariela Nassif</v>
      </c>
      <c r="H2092" s="9" t="str">
        <f>VLOOKUP($A2092,referencia!$F$2:$Z$640,16,0)</f>
        <v>F</v>
      </c>
      <c r="I2092" s="9">
        <f>VLOOKUP($A2092,referencia!$F$2:$Z$640,17,0)</f>
        <v>1</v>
      </c>
      <c r="J2092" s="9" t="str">
        <f>VLOOKUP($A2092,referencia!$F$2:$Z$640,18,0)</f>
        <v>Ministerio de Educación</v>
      </c>
      <c r="K2092" s="9">
        <f>VLOOKUP($A2092,referencia!$F$2:$Z$640,19,0)</f>
        <v>0</v>
      </c>
    </row>
    <row r="2093" spans="1:11" ht="15.75" customHeight="1">
      <c r="A2093" t="s">
        <v>1479</v>
      </c>
      <c r="B2093" s="9">
        <f>VLOOKUP($A2093,referencia!$F$2:$Z$640,2,0)</f>
        <v>22</v>
      </c>
      <c r="C2093" s="9" t="str">
        <f>VLOOKUP($A2093,referencia!$F$2:$Z$640,3,0)</f>
        <v>Santiago del Estero</v>
      </c>
      <c r="D2093" s="9">
        <f>VLOOKUP($A2093,referencia!$F$2:$Z$640,9,0)</f>
        <v>2015</v>
      </c>
      <c r="E2093" s="9" t="str">
        <f>VLOOKUP($A2093,referencia!$F$2:$Z$640,4,0)</f>
        <v>Claudia Ledesma Abdala</v>
      </c>
      <c r="F2093" s="9" t="str">
        <f>VLOOKUP($A2093,referencia!$F$2:$Z$640,7,0)</f>
        <v>Frente Cívico por Santiago</v>
      </c>
      <c r="G2093" s="9" t="str">
        <f>VLOOKUP($A2093,referencia!$F$2:$Z$640,6,0)</f>
        <v>Matilde O’Mill</v>
      </c>
      <c r="H2093" s="9" t="str">
        <f>VLOOKUP($A2093,referencia!$F$2:$Z$640,16,0)</f>
        <v>F</v>
      </c>
      <c r="I2093" s="9">
        <f>VLOOKUP($A2093,referencia!$F$2:$Z$640,17,0)</f>
        <v>1</v>
      </c>
      <c r="J2093" s="9" t="str">
        <f>VLOOKUP($A2093,referencia!$F$2:$Z$640,18,0)</f>
        <v>Secretaría General de la Gobernación</v>
      </c>
      <c r="K2093" s="9">
        <f>VLOOKUP($A2093,referencia!$F$2:$Z$640,19,0)</f>
        <v>0</v>
      </c>
    </row>
    <row r="2094" spans="1:11" ht="15.75" customHeight="1">
      <c r="A2094" t="s">
        <v>1483</v>
      </c>
      <c r="B2094" s="9">
        <f>VLOOKUP($A2094,referencia!$F$2:$Z$640,2,0)</f>
        <v>22</v>
      </c>
      <c r="C2094" s="9" t="str">
        <f>VLOOKUP($A2094,referencia!$F$2:$Z$640,3,0)</f>
        <v>Santiago del Estero</v>
      </c>
      <c r="D2094" s="9">
        <f>VLOOKUP($A2094,referencia!$F$2:$Z$640,9,0)</f>
        <v>2015</v>
      </c>
      <c r="E2094" s="9" t="str">
        <f>VLOOKUP($A2094,referencia!$F$2:$Z$640,4,0)</f>
        <v>Claudia Ledesma Abdala</v>
      </c>
      <c r="F2094" s="9" t="str">
        <f>VLOOKUP($A2094,referencia!$F$2:$Z$640,7,0)</f>
        <v>Frente Cívico por Santiago</v>
      </c>
      <c r="G2094" s="9" t="str">
        <f>VLOOKUP($A2094,referencia!$F$2:$Z$640,6,0)</f>
        <v>Ricardo Daives</v>
      </c>
      <c r="H2094" s="9" t="str">
        <f>VLOOKUP($A2094,referencia!$F$2:$Z$640,16,0)</f>
        <v>M</v>
      </c>
      <c r="I2094" s="9">
        <f>VLOOKUP($A2094,referencia!$F$2:$Z$640,17,0)</f>
        <v>0</v>
      </c>
      <c r="J2094" s="9" t="str">
        <f>VLOOKUP($A2094,referencia!$F$2:$Z$640,18,0)</f>
        <v>Ministerio de Justicia</v>
      </c>
      <c r="K2094" s="9">
        <f>VLOOKUP($A2094,referencia!$F$2:$Z$640,19,0)</f>
        <v>0</v>
      </c>
    </row>
    <row r="2095" spans="1:11" ht="15.75" customHeight="1">
      <c r="A2095" t="s">
        <v>1762</v>
      </c>
      <c r="B2095" s="9">
        <f>VLOOKUP($A2095,referencia!$E$2:$Z$640,3,0)</f>
        <v>22</v>
      </c>
      <c r="C2095" s="9" t="str">
        <f>VLOOKUP($A2095,referencia!$E$2:$Z$640,4,0)</f>
        <v>Santiago del Estero</v>
      </c>
      <c r="D2095" s="9">
        <f>VLOOKUP($A2095,referencia!$E$2:$Z$640,11,0)</f>
        <v>2016</v>
      </c>
      <c r="E2095" s="9" t="str">
        <f>VLOOKUP($A2095,referencia!$E$2:$Z$640,5,0)</f>
        <v>Claudia Ledesma Abdala</v>
      </c>
      <c r="F2095" s="9" t="str">
        <f>VLOOKUP($A2095,referencia!$E$2:$Z$640,8,0)</f>
        <v>Frente Cívico por Santiago</v>
      </c>
      <c r="G2095" s="9" t="str">
        <f>VLOOKUP($A2095,referencia!$E$2:$Z$640,7,0)</f>
        <v>Elías Suárez</v>
      </c>
      <c r="H2095" s="9" t="str">
        <f>VLOOKUP($A2095,referencia!$E$2:$Z$640,17,0)</f>
        <v>M</v>
      </c>
      <c r="I2095" s="9">
        <f>VLOOKUP($A2095,referencia!$E$2:$Z$640,18,0)</f>
        <v>0</v>
      </c>
      <c r="J2095" s="9" t="str">
        <f>VLOOKUP($A2095,referencia!$E$2:$Z$640,19,0)</f>
        <v>Jefatura de Gabinete de Ministerios</v>
      </c>
      <c r="K2095" s="9">
        <f>VLOOKUP($A2095,referencia!$E$2:$Z$640,20,0)</f>
        <v>0</v>
      </c>
    </row>
    <row r="2096" spans="1:11" ht="15.75" customHeight="1">
      <c r="A2096" t="s">
        <v>1763</v>
      </c>
      <c r="B2096" s="9">
        <f>VLOOKUP($A2096,referencia!$E$2:$Z$640,3,0)</f>
        <v>22</v>
      </c>
      <c r="C2096" s="9" t="str">
        <f>VLOOKUP($A2096,referencia!$E$2:$Z$640,4,0)</f>
        <v>Santiago del Estero</v>
      </c>
      <c r="D2096" s="9">
        <f>VLOOKUP($A2096,referencia!$E$2:$Z$640,11,0)</f>
        <v>2016</v>
      </c>
      <c r="E2096" s="9" t="str">
        <f>VLOOKUP($A2096,referencia!$E$2:$Z$640,5,0)</f>
        <v>Claudia Ledesma Abdala</v>
      </c>
      <c r="F2096" s="9" t="str">
        <f>VLOOKUP($A2096,referencia!$E$2:$Z$640,8,0)</f>
        <v>Frente Cívico por Santiago</v>
      </c>
      <c r="G2096" s="9" t="str">
        <f>VLOOKUP($A2096,referencia!$E$2:$Z$640,7,0)</f>
        <v>Matilde O’Mill</v>
      </c>
      <c r="H2096" s="9" t="str">
        <f>VLOOKUP($A2096,referencia!$E$2:$Z$640,17,0)</f>
        <v>F</v>
      </c>
      <c r="I2096" s="9">
        <f>VLOOKUP($A2096,referencia!$E$2:$Z$640,18,0)</f>
        <v>1</v>
      </c>
      <c r="J2096" s="9" t="str">
        <f>VLOOKUP($A2096,referencia!$E$2:$Z$640,19,0)</f>
        <v>Secretaría General de la Gobernación</v>
      </c>
      <c r="K2096" s="9">
        <f>VLOOKUP($A2096,referencia!$E$2:$Z$640,20,0)</f>
        <v>0</v>
      </c>
    </row>
    <row r="2097" spans="1:11" ht="15.75" customHeight="1">
      <c r="A2097" t="s">
        <v>1764</v>
      </c>
      <c r="B2097" s="9">
        <f>VLOOKUP($A2097,referencia!$E$2:$Z$640,3,0)</f>
        <v>22</v>
      </c>
      <c r="C2097" s="9" t="str">
        <f>VLOOKUP($A2097,referencia!$E$2:$Z$640,4,0)</f>
        <v>Santiago del Estero</v>
      </c>
      <c r="D2097" s="9">
        <f>VLOOKUP($A2097,referencia!$E$2:$Z$640,11,0)</f>
        <v>2016</v>
      </c>
      <c r="E2097" s="9" t="str">
        <f>VLOOKUP($A2097,referencia!$E$2:$Z$640,5,0)</f>
        <v>Claudia Ledesma Abdala</v>
      </c>
      <c r="F2097" s="9" t="str">
        <f>VLOOKUP($A2097,referencia!$E$2:$Z$640,8,0)</f>
        <v>Frente Cívico por Santiago</v>
      </c>
      <c r="G2097" s="9" t="str">
        <f>VLOOKUP($A2097,referencia!$E$2:$Z$640,7,0)</f>
        <v>Carlos Silva Neder</v>
      </c>
      <c r="H2097" s="9" t="str">
        <f>VLOOKUP($A2097,referencia!$E$2:$Z$640,17,0)</f>
        <v>M</v>
      </c>
      <c r="I2097" s="9">
        <f>VLOOKUP($A2097,referencia!$E$2:$Z$640,18,0)</f>
        <v>0</v>
      </c>
      <c r="J2097" s="9" t="str">
        <f>VLOOKUP($A2097,referencia!$E$2:$Z$640,19,0)</f>
        <v>Ministerio de Gobierno</v>
      </c>
      <c r="K2097" s="9">
        <f>VLOOKUP($A2097,referencia!$E$2:$Z$640,20,0)</f>
        <v>0</v>
      </c>
    </row>
    <row r="2098" spans="1:11" ht="15.75" customHeight="1">
      <c r="A2098" t="s">
        <v>1765</v>
      </c>
      <c r="B2098" s="9">
        <f>VLOOKUP($A2098,referencia!$E$2:$Z$640,3,0)</f>
        <v>22</v>
      </c>
      <c r="C2098" s="9" t="str">
        <f>VLOOKUP($A2098,referencia!$E$2:$Z$640,4,0)</f>
        <v>Santiago del Estero</v>
      </c>
      <c r="D2098" s="9">
        <f>VLOOKUP($A2098,referencia!$E$2:$Z$640,11,0)</f>
        <v>2016</v>
      </c>
      <c r="E2098" s="9" t="str">
        <f>VLOOKUP($A2098,referencia!$E$2:$Z$640,5,0)</f>
        <v>Claudia Ledesma Abdala</v>
      </c>
      <c r="F2098" s="9" t="str">
        <f>VLOOKUP($A2098,referencia!$E$2:$Z$640,8,0)</f>
        <v>Frente Cívico por Santiago</v>
      </c>
      <c r="G2098" s="9" t="str">
        <f>VLOOKUP($A2098,referencia!$E$2:$Z$640,7,0)</f>
        <v>Atilio Chara</v>
      </c>
      <c r="H2098" s="9" t="str">
        <f>VLOOKUP($A2098,referencia!$E$2:$Z$640,17,0)</f>
        <v>M</v>
      </c>
      <c r="I2098" s="9">
        <f>VLOOKUP($A2098,referencia!$E$2:$Z$640,18,0)</f>
        <v>0</v>
      </c>
      <c r="J2098" s="9" t="str">
        <f>VLOOKUP($A2098,referencia!$E$2:$Z$640,19,0)</f>
        <v>Ministerio de Economía</v>
      </c>
      <c r="K2098" s="9">
        <f>VLOOKUP($A2098,referencia!$E$2:$Z$640,20,0)</f>
        <v>0</v>
      </c>
    </row>
    <row r="2099" spans="1:11" ht="15.75" customHeight="1">
      <c r="A2099" t="s">
        <v>1766</v>
      </c>
      <c r="B2099" s="9">
        <f>VLOOKUP($A2099,referencia!$E$2:$Z$640,3,0)</f>
        <v>22</v>
      </c>
      <c r="C2099" s="9" t="str">
        <f>VLOOKUP($A2099,referencia!$E$2:$Z$640,4,0)</f>
        <v>Santiago del Estero</v>
      </c>
      <c r="D2099" s="9">
        <f>VLOOKUP($A2099,referencia!$E$2:$Z$640,11,0)</f>
        <v>2016</v>
      </c>
      <c r="E2099" s="9" t="str">
        <f>VLOOKUP($A2099,referencia!$E$2:$Z$640,5,0)</f>
        <v>Claudia Ledesma Abdala</v>
      </c>
      <c r="F2099" s="9" t="str">
        <f>VLOOKUP($A2099,referencia!$E$2:$Z$640,8,0)</f>
        <v>Frente Cívico por Santiago</v>
      </c>
      <c r="G2099" s="9" t="str">
        <f>VLOOKUP($A2099,referencia!$E$2:$Z$640,7,0)</f>
        <v>Luis Gelid</v>
      </c>
      <c r="H2099" s="9" t="str">
        <f>VLOOKUP($A2099,referencia!$E$2:$Z$640,17,0)</f>
        <v>M</v>
      </c>
      <c r="I2099" s="9">
        <f>VLOOKUP($A2099,referencia!$E$2:$Z$640,18,0)</f>
        <v>0</v>
      </c>
      <c r="J2099" s="9" t="str">
        <f>VLOOKUP($A2099,referencia!$E$2:$Z$640,19,0)</f>
        <v>Ministerio de Producción, Recursos Naturales, Forestación y Tierras</v>
      </c>
      <c r="K2099" s="9">
        <f>VLOOKUP($A2099,referencia!$E$2:$Z$640,20,0)</f>
        <v>0</v>
      </c>
    </row>
    <row r="2100" spans="1:11" ht="15.75" customHeight="1">
      <c r="A2100" t="s">
        <v>1767</v>
      </c>
      <c r="B2100" s="9">
        <f>VLOOKUP($A2100,referencia!$E$2:$Z$640,3,0)</f>
        <v>22</v>
      </c>
      <c r="C2100" s="9" t="str">
        <f>VLOOKUP($A2100,referencia!$E$2:$Z$640,4,0)</f>
        <v>Santiago del Estero</v>
      </c>
      <c r="D2100" s="9">
        <f>VLOOKUP($A2100,referencia!$E$2:$Z$640,11,0)</f>
        <v>2016</v>
      </c>
      <c r="E2100" s="9" t="str">
        <f>VLOOKUP($A2100,referencia!$E$2:$Z$640,5,0)</f>
        <v>Claudia Ledesma Abdala</v>
      </c>
      <c r="F2100" s="9" t="str">
        <f>VLOOKUP($A2100,referencia!$E$2:$Z$640,8,0)</f>
        <v>Frente Cívico por Santiago</v>
      </c>
      <c r="G2100" s="9" t="str">
        <f>VLOOKUP($A2100,referencia!$E$2:$Z$640,7,0)</f>
        <v>Ricardo Daives</v>
      </c>
      <c r="H2100" s="9" t="str">
        <f>VLOOKUP($A2100,referencia!$E$2:$Z$640,17,0)</f>
        <v>M</v>
      </c>
      <c r="I2100" s="9">
        <f>VLOOKUP($A2100,referencia!$E$2:$Z$640,18,0)</f>
        <v>0</v>
      </c>
      <c r="J2100" s="9" t="str">
        <f>VLOOKUP($A2100,referencia!$E$2:$Z$640,19,0)</f>
        <v>Ministerio de Justicia</v>
      </c>
      <c r="K2100" s="9">
        <f>VLOOKUP($A2100,referencia!$E$2:$Z$640,20,0)</f>
        <v>0</v>
      </c>
    </row>
    <row r="2101" spans="1:11" ht="15.75" customHeight="1">
      <c r="A2101" t="s">
        <v>1768</v>
      </c>
      <c r="B2101" s="9">
        <f>VLOOKUP($A2101,referencia!$E$2:$Z$640,3,0)</f>
        <v>22</v>
      </c>
      <c r="C2101" s="9" t="str">
        <f>VLOOKUP($A2101,referencia!$E$2:$Z$640,4,0)</f>
        <v>Santiago del Estero</v>
      </c>
      <c r="D2101" s="9">
        <f>VLOOKUP($A2101,referencia!$E$2:$Z$640,11,0)</f>
        <v>2016</v>
      </c>
      <c r="E2101" s="9" t="str">
        <f>VLOOKUP($A2101,referencia!$E$2:$Z$640,5,0)</f>
        <v>Claudia Ledesma Abdala</v>
      </c>
      <c r="F2101" s="9" t="str">
        <f>VLOOKUP($A2101,referencia!$E$2:$Z$640,8,0)</f>
        <v>Frente Cívico por Santiago</v>
      </c>
      <c r="G2101" s="9" t="str">
        <f>VLOOKUP($A2101,referencia!$E$2:$Z$640,7,0)</f>
        <v>Luis César Martínez</v>
      </c>
      <c r="H2101" s="9" t="str">
        <f>VLOOKUP($A2101,referencia!$E$2:$Z$640,17,0)</f>
        <v>M</v>
      </c>
      <c r="I2101" s="9">
        <f>VLOOKUP($A2101,referencia!$E$2:$Z$640,18,0)</f>
        <v>0</v>
      </c>
      <c r="J2101" s="9" t="str">
        <f>VLOOKUP($A2101,referencia!$E$2:$Z$640,19,0)</f>
        <v>Ministerio de Salud</v>
      </c>
      <c r="K2101" s="9">
        <f>VLOOKUP($A2101,referencia!$E$2:$Z$640,20,0)</f>
        <v>0</v>
      </c>
    </row>
    <row r="2102" spans="1:11" ht="15.75" customHeight="1">
      <c r="A2102" t="s">
        <v>1769</v>
      </c>
      <c r="B2102" s="9">
        <f>VLOOKUP($A2102,referencia!$E$2:$Z$640,3,0)</f>
        <v>22</v>
      </c>
      <c r="C2102" s="9" t="str">
        <f>VLOOKUP($A2102,referencia!$E$2:$Z$640,4,0)</f>
        <v>Santiago del Estero</v>
      </c>
      <c r="D2102" s="9">
        <f>VLOOKUP($A2102,referencia!$E$2:$Z$640,11,0)</f>
        <v>2016</v>
      </c>
      <c r="E2102" s="9" t="str">
        <f>VLOOKUP($A2102,referencia!$E$2:$Z$640,5,0)</f>
        <v>Claudia Ledesma Abdala</v>
      </c>
      <c r="F2102" s="9" t="str">
        <f>VLOOKUP($A2102,referencia!$E$2:$Z$640,8,0)</f>
        <v>Frente Cívico por Santiago</v>
      </c>
      <c r="G2102" s="9" t="str">
        <f>VLOOKUP($A2102,referencia!$E$2:$Z$640,7,0)</f>
        <v>Mariela Nassif</v>
      </c>
      <c r="H2102" s="9" t="str">
        <f>VLOOKUP($A2102,referencia!$E$2:$Z$640,17,0)</f>
        <v>F</v>
      </c>
      <c r="I2102" s="9">
        <f>VLOOKUP($A2102,referencia!$E$2:$Z$640,18,0)</f>
        <v>1</v>
      </c>
      <c r="J2102" s="9" t="str">
        <f>VLOOKUP($A2102,referencia!$E$2:$Z$640,19,0)</f>
        <v>Ministerio de Educación</v>
      </c>
      <c r="K2102" s="9">
        <f>VLOOKUP($A2102,referencia!$E$2:$Z$640,20,0)</f>
        <v>0</v>
      </c>
    </row>
    <row r="2103" spans="1:11" ht="15.75" customHeight="1">
      <c r="A2103" t="s">
        <v>1770</v>
      </c>
      <c r="B2103" s="9">
        <f>VLOOKUP($A2103,referencia!$E$2:$Z$640,3,0)</f>
        <v>22</v>
      </c>
      <c r="C2103" s="9" t="str">
        <f>VLOOKUP($A2103,referencia!$E$2:$Z$640,4,0)</f>
        <v>Santiago del Estero</v>
      </c>
      <c r="D2103" s="9">
        <f>VLOOKUP($A2103,referencia!$E$2:$Z$640,11,0)</f>
        <v>2016</v>
      </c>
      <c r="E2103" s="9" t="str">
        <f>VLOOKUP($A2103,referencia!$E$2:$Z$640,5,0)</f>
        <v>Claudia Ledesma Abdala</v>
      </c>
      <c r="F2103" s="9" t="str">
        <f>VLOOKUP($A2103,referencia!$E$2:$Z$640,8,0)</f>
        <v>Frente Cívico por Santiago</v>
      </c>
      <c r="G2103" s="9" t="str">
        <f>VLOOKUP($A2103,referencia!$E$2:$Z$640,7,0)</f>
        <v>Daniel Brué</v>
      </c>
      <c r="H2103" s="9" t="str">
        <f>VLOOKUP($A2103,referencia!$E$2:$Z$640,17,0)</f>
        <v>M</v>
      </c>
      <c r="I2103" s="9">
        <f>VLOOKUP($A2103,referencia!$E$2:$Z$640,18,0)</f>
        <v>0</v>
      </c>
      <c r="J2103" s="9" t="str">
        <f>VLOOKUP($A2103,referencia!$E$2:$Z$640,19,0)</f>
        <v>Ministerio de Obras y Servicios Públicos</v>
      </c>
      <c r="K2103" s="9">
        <f>VLOOKUP($A2103,referencia!$E$2:$Z$640,20,0)</f>
        <v>0</v>
      </c>
    </row>
    <row r="2104" spans="1:11" ht="15.75" customHeight="1">
      <c r="A2104" t="s">
        <v>1771</v>
      </c>
      <c r="B2104" s="9">
        <f>VLOOKUP($A2104,referencia!$E$2:$Z$640,3,0)</f>
        <v>22</v>
      </c>
      <c r="C2104" s="9" t="str">
        <f>VLOOKUP($A2104,referencia!$E$2:$Z$640,4,0)</f>
        <v>Santiago del Estero</v>
      </c>
      <c r="D2104" s="9">
        <f>VLOOKUP($A2104,referencia!$E$2:$Z$640,11,0)</f>
        <v>2016</v>
      </c>
      <c r="E2104" s="9" t="str">
        <f>VLOOKUP($A2104,referencia!$E$2:$Z$640,5,0)</f>
        <v>Claudia Ledesma Abdala</v>
      </c>
      <c r="F2104" s="9" t="str">
        <f>VLOOKUP($A2104,referencia!$E$2:$Z$640,8,0)</f>
        <v>Frente Cívico por Santiago</v>
      </c>
      <c r="G2104" s="9" t="str">
        <f>VLOOKUP($A2104,referencia!$E$2:$Z$640,7,0)</f>
        <v>Ángel Niccolai</v>
      </c>
      <c r="H2104" s="9" t="str">
        <f>VLOOKUP($A2104,referencia!$E$2:$Z$640,17,0)</f>
        <v>M</v>
      </c>
      <c r="I2104" s="9">
        <f>VLOOKUP($A2104,referencia!$E$2:$Z$640,18,0)</f>
        <v>0</v>
      </c>
      <c r="J2104" s="9" t="str">
        <f>VLOOKUP($A2104,referencia!$E$2:$Z$640,19,0)</f>
        <v>Ministerio de Desarrollo Social, Promoción Humana y Relaciones Institucionale</v>
      </c>
      <c r="K2104" s="9">
        <f>VLOOKUP($A2104,referencia!$E$2:$Z$640,20,0)</f>
        <v>0</v>
      </c>
    </row>
    <row r="2105" spans="1:11" ht="15.75" customHeight="1">
      <c r="A2105" t="s">
        <v>1772</v>
      </c>
      <c r="B2105" s="9">
        <f>VLOOKUP($A2105,referencia!$E$2:$Z$640,3,0)</f>
        <v>22</v>
      </c>
      <c r="C2105" s="9" t="str">
        <f>VLOOKUP($A2105,referencia!$E$2:$Z$640,4,0)</f>
        <v>Santiago del Estero</v>
      </c>
      <c r="D2105" s="9">
        <f>VLOOKUP($A2105,referencia!$E$2:$Z$640,11,0)</f>
        <v>2016</v>
      </c>
      <c r="E2105" s="9" t="str">
        <f>VLOOKUP($A2105,referencia!$E$2:$Z$640,5,0)</f>
        <v>Claudia Ledesma Abdala</v>
      </c>
      <c r="F2105" s="9" t="str">
        <f>VLOOKUP($A2105,referencia!$E$2:$Z$640,8,0)</f>
        <v>Frente Cívico por Santiago</v>
      </c>
      <c r="G2105" s="9" t="str">
        <f>VLOOKUP($A2105,referencia!$E$2:$Z$640,7,0)</f>
        <v>Abel Tévez</v>
      </c>
      <c r="H2105" s="9" t="str">
        <f>VLOOKUP($A2105,referencia!$E$2:$Z$640,17,0)</f>
        <v>M</v>
      </c>
      <c r="I2105" s="9">
        <f>VLOOKUP($A2105,referencia!$E$2:$Z$640,18,0)</f>
        <v>0</v>
      </c>
      <c r="J2105" s="9" t="str">
        <f>VLOOKUP($A2105,referencia!$E$2:$Z$640,19,0)</f>
        <v>Ministerio del Agua y Ambiente</v>
      </c>
      <c r="K2105" s="9">
        <f>VLOOKUP($A2105,referencia!$E$2:$Z$640,20,0)</f>
        <v>0</v>
      </c>
    </row>
    <row r="2106" spans="1:11" ht="15.75" customHeight="1">
      <c r="A2106" t="s">
        <v>2057</v>
      </c>
      <c r="B2106" s="9">
        <f>VLOOKUP($A2106,referencia!$D$2:$Z$640,4,0)</f>
        <v>22</v>
      </c>
      <c r="C2106" s="9" t="str">
        <f>VLOOKUP($A2106,referencia!$D$2:$Z$640,5,0)</f>
        <v>Santiago del Estero</v>
      </c>
      <c r="D2106" s="9">
        <f>VLOOKUP($A2106,referencia!$D$2:$Z$640,13,0)</f>
        <v>2017</v>
      </c>
      <c r="E2106" s="9" t="str">
        <f>VLOOKUP($A2106,referencia!$D$2:$Z$640,6,0)</f>
        <v>Claudia Ledesma Abdala</v>
      </c>
      <c r="F2106" s="9" t="str">
        <f>VLOOKUP($A2106,referencia!$D$2:$Z$640,9,0)</f>
        <v>Frente Cívico por Santiago</v>
      </c>
      <c r="G2106" s="9" t="str">
        <f>VLOOKUP($A2106,referencia!$D$2:$Z$640,8,0)</f>
        <v>Elías Suárez</v>
      </c>
      <c r="H2106" s="9" t="str">
        <f>VLOOKUP($A2106,referencia!$D$2:$Z$640,18,0)</f>
        <v>M</v>
      </c>
      <c r="I2106" s="9">
        <f>VLOOKUP($A2106,referencia!$D$2:$Z$640,19,0)</f>
        <v>0</v>
      </c>
      <c r="J2106" s="9" t="str">
        <f>VLOOKUP($A2106,referencia!$D$2:$Z$640,20,0)</f>
        <v>Jefatura de Gabinete de Ministerios</v>
      </c>
      <c r="K2106" s="9">
        <f>VLOOKUP($A2106,referencia!$D$2:$Z$640,21,0)</f>
        <v>0</v>
      </c>
    </row>
    <row r="2107" spans="1:11" ht="15.75" customHeight="1">
      <c r="A2107" t="s">
        <v>2058</v>
      </c>
      <c r="B2107" s="9">
        <f>VLOOKUP($A2107,referencia!$D$2:$Z$640,4,0)</f>
        <v>22</v>
      </c>
      <c r="C2107" s="9" t="str">
        <f>VLOOKUP($A2107,referencia!$D$2:$Z$640,5,0)</f>
        <v>Santiago del Estero</v>
      </c>
      <c r="D2107" s="9">
        <f>VLOOKUP($A2107,referencia!$D$2:$Z$640,13,0)</f>
        <v>2017</v>
      </c>
      <c r="E2107" s="9" t="str">
        <f>VLOOKUP($A2107,referencia!$D$2:$Z$640,6,0)</f>
        <v>Claudia Ledesma Abdala</v>
      </c>
      <c r="F2107" s="9" t="str">
        <f>VLOOKUP($A2107,referencia!$D$2:$Z$640,9,0)</f>
        <v>Frente Cívico por Santiago</v>
      </c>
      <c r="G2107" s="9" t="str">
        <f>VLOOKUP($A2107,referencia!$D$2:$Z$640,8,0)</f>
        <v>Matilde O’Mill</v>
      </c>
      <c r="H2107" s="9" t="str">
        <f>VLOOKUP($A2107,referencia!$D$2:$Z$640,18,0)</f>
        <v>F</v>
      </c>
      <c r="I2107" s="9">
        <f>VLOOKUP($A2107,referencia!$D$2:$Z$640,19,0)</f>
        <v>1</v>
      </c>
      <c r="J2107" s="9" t="str">
        <f>VLOOKUP($A2107,referencia!$D$2:$Z$640,20,0)</f>
        <v>Secretaría General de la Gobernación</v>
      </c>
      <c r="K2107" s="9">
        <f>VLOOKUP($A2107,referencia!$D$2:$Z$640,21,0)</f>
        <v>0</v>
      </c>
    </row>
    <row r="2108" spans="1:11" ht="15.75" customHeight="1">
      <c r="A2108" t="s">
        <v>2059</v>
      </c>
      <c r="B2108" s="9">
        <f>VLOOKUP($A2108,referencia!$D$2:$Z$640,4,0)</f>
        <v>22</v>
      </c>
      <c r="C2108" s="9" t="str">
        <f>VLOOKUP($A2108,referencia!$D$2:$Z$640,5,0)</f>
        <v>Santiago del Estero</v>
      </c>
      <c r="D2108" s="9">
        <f>VLOOKUP($A2108,referencia!$D$2:$Z$640,13,0)</f>
        <v>2017</v>
      </c>
      <c r="E2108" s="9" t="str">
        <f>VLOOKUP($A2108,referencia!$D$2:$Z$640,6,0)</f>
        <v>Claudia Ledesma Abdala</v>
      </c>
      <c r="F2108" s="9" t="str">
        <f>VLOOKUP($A2108,referencia!$D$2:$Z$640,9,0)</f>
        <v>Frente Cívico por Santiago</v>
      </c>
      <c r="G2108" s="9" t="str">
        <f>VLOOKUP($A2108,referencia!$D$2:$Z$640,8,0)</f>
        <v>Carlos Silva Neder</v>
      </c>
      <c r="H2108" s="9" t="str">
        <f>VLOOKUP($A2108,referencia!$D$2:$Z$640,18,0)</f>
        <v>M</v>
      </c>
      <c r="I2108" s="9">
        <f>VLOOKUP($A2108,referencia!$D$2:$Z$640,19,0)</f>
        <v>0</v>
      </c>
      <c r="J2108" s="9" t="str">
        <f>VLOOKUP($A2108,referencia!$D$2:$Z$640,20,0)</f>
        <v>Ministerio de Gobierno</v>
      </c>
      <c r="K2108" s="9">
        <f>VLOOKUP($A2108,referencia!$D$2:$Z$640,21,0)</f>
        <v>0</v>
      </c>
    </row>
    <row r="2109" spans="1:11" ht="15.75" customHeight="1">
      <c r="A2109" t="s">
        <v>2060</v>
      </c>
      <c r="B2109" s="9">
        <f>VLOOKUP($A2109,referencia!$D$2:$Z$640,4,0)</f>
        <v>22</v>
      </c>
      <c r="C2109" s="9" t="str">
        <f>VLOOKUP($A2109,referencia!$D$2:$Z$640,5,0)</f>
        <v>Santiago del Estero</v>
      </c>
      <c r="D2109" s="9">
        <f>VLOOKUP($A2109,referencia!$D$2:$Z$640,13,0)</f>
        <v>2017</v>
      </c>
      <c r="E2109" s="9" t="str">
        <f>VLOOKUP($A2109,referencia!$D$2:$Z$640,6,0)</f>
        <v>Claudia Ledesma Abdala</v>
      </c>
      <c r="F2109" s="9" t="str">
        <f>VLOOKUP($A2109,referencia!$D$2:$Z$640,9,0)</f>
        <v>Frente Cívico por Santiago</v>
      </c>
      <c r="G2109" s="9" t="str">
        <f>VLOOKUP($A2109,referencia!$D$2:$Z$640,8,0)</f>
        <v>Atilio Chara</v>
      </c>
      <c r="H2109" s="9" t="str">
        <f>VLOOKUP($A2109,referencia!$D$2:$Z$640,18,0)</f>
        <v>M</v>
      </c>
      <c r="I2109" s="9">
        <f>VLOOKUP($A2109,referencia!$D$2:$Z$640,19,0)</f>
        <v>0</v>
      </c>
      <c r="J2109" s="9" t="str">
        <f>VLOOKUP($A2109,referencia!$D$2:$Z$640,20,0)</f>
        <v>Ministerio de Economía</v>
      </c>
      <c r="K2109" s="9">
        <f>VLOOKUP($A2109,referencia!$D$2:$Z$640,21,0)</f>
        <v>0</v>
      </c>
    </row>
    <row r="2110" spans="1:11" ht="15.75" customHeight="1">
      <c r="A2110" t="s">
        <v>2061</v>
      </c>
      <c r="B2110" s="9">
        <f>VLOOKUP($A2110,referencia!$D$2:$Z$640,4,0)</f>
        <v>22</v>
      </c>
      <c r="C2110" s="9" t="str">
        <f>VLOOKUP($A2110,referencia!$D$2:$Z$640,5,0)</f>
        <v>Santiago del Estero</v>
      </c>
      <c r="D2110" s="9">
        <f>VLOOKUP($A2110,referencia!$D$2:$Z$640,13,0)</f>
        <v>2017</v>
      </c>
      <c r="E2110" s="9" t="str">
        <f>VLOOKUP($A2110,referencia!$D$2:$Z$640,6,0)</f>
        <v>Claudia Ledesma Abdala</v>
      </c>
      <c r="F2110" s="9" t="str">
        <f>VLOOKUP($A2110,referencia!$D$2:$Z$640,9,0)</f>
        <v>Frente Cívico por Santiago</v>
      </c>
      <c r="G2110" s="9" t="str">
        <f>VLOOKUP($A2110,referencia!$D$2:$Z$640,8,0)</f>
        <v>Luis Gelid</v>
      </c>
      <c r="H2110" s="9" t="str">
        <f>VLOOKUP($A2110,referencia!$D$2:$Z$640,18,0)</f>
        <v>M</v>
      </c>
      <c r="I2110" s="9">
        <f>VLOOKUP($A2110,referencia!$D$2:$Z$640,19,0)</f>
        <v>0</v>
      </c>
      <c r="J2110" s="9" t="str">
        <f>VLOOKUP($A2110,referencia!$D$2:$Z$640,20,0)</f>
        <v>Ministerio de Producción, Recursos Naturales, Forestación y Tierras</v>
      </c>
      <c r="K2110" s="9">
        <f>VLOOKUP($A2110,referencia!$D$2:$Z$640,21,0)</f>
        <v>0</v>
      </c>
    </row>
    <row r="2111" spans="1:11" ht="15.75" customHeight="1">
      <c r="A2111" t="s">
        <v>2062</v>
      </c>
      <c r="B2111" s="9">
        <f>VLOOKUP($A2111,referencia!$D$2:$Z$640,4,0)</f>
        <v>22</v>
      </c>
      <c r="C2111" s="9" t="str">
        <f>VLOOKUP($A2111,referencia!$D$2:$Z$640,5,0)</f>
        <v>Santiago del Estero</v>
      </c>
      <c r="D2111" s="9">
        <f>VLOOKUP($A2111,referencia!$D$2:$Z$640,13,0)</f>
        <v>2017</v>
      </c>
      <c r="E2111" s="9" t="str">
        <f>VLOOKUP($A2111,referencia!$D$2:$Z$640,6,0)</f>
        <v>Claudia Ledesma Abdala</v>
      </c>
      <c r="F2111" s="9" t="str">
        <f>VLOOKUP($A2111,referencia!$D$2:$Z$640,9,0)</f>
        <v>Frente Cívico por Santiago</v>
      </c>
      <c r="G2111" s="9" t="str">
        <f>VLOOKUP($A2111,referencia!$D$2:$Z$640,8,0)</f>
        <v>Ricardo Daives</v>
      </c>
      <c r="H2111" s="9" t="str">
        <f>VLOOKUP($A2111,referencia!$D$2:$Z$640,18,0)</f>
        <v>M</v>
      </c>
      <c r="I2111" s="9">
        <f>VLOOKUP($A2111,referencia!$D$2:$Z$640,19,0)</f>
        <v>0</v>
      </c>
      <c r="J2111" s="9" t="str">
        <f>VLOOKUP($A2111,referencia!$D$2:$Z$640,20,0)</f>
        <v>Ministerio de Justicia</v>
      </c>
      <c r="K2111" s="9">
        <f>VLOOKUP($A2111,referencia!$D$2:$Z$640,21,0)</f>
        <v>0</v>
      </c>
    </row>
    <row r="2112" spans="1:11" ht="15.75" customHeight="1">
      <c r="A2112" t="s">
        <v>2063</v>
      </c>
      <c r="B2112" s="9">
        <f>VLOOKUP($A2112,referencia!$D$2:$Z$640,4,0)</f>
        <v>22</v>
      </c>
      <c r="C2112" s="9" t="str">
        <f>VLOOKUP($A2112,referencia!$D$2:$Z$640,5,0)</f>
        <v>Santiago del Estero</v>
      </c>
      <c r="D2112" s="9">
        <f>VLOOKUP($A2112,referencia!$D$2:$Z$640,13,0)</f>
        <v>2017</v>
      </c>
      <c r="E2112" s="9" t="str">
        <f>VLOOKUP($A2112,referencia!$D$2:$Z$640,6,0)</f>
        <v>Claudia Ledesma Abdala</v>
      </c>
      <c r="F2112" s="9" t="str">
        <f>VLOOKUP($A2112,referencia!$D$2:$Z$640,9,0)</f>
        <v>Frente Cívico por Santiago</v>
      </c>
      <c r="G2112" s="9" t="str">
        <f>VLOOKUP($A2112,referencia!$D$2:$Z$640,8,0)</f>
        <v>Luis César Martínez</v>
      </c>
      <c r="H2112" s="9" t="str">
        <f>VLOOKUP($A2112,referencia!$D$2:$Z$640,18,0)</f>
        <v>M</v>
      </c>
      <c r="I2112" s="9">
        <f>VLOOKUP($A2112,referencia!$D$2:$Z$640,19,0)</f>
        <v>0</v>
      </c>
      <c r="J2112" s="9" t="str">
        <f>VLOOKUP($A2112,referencia!$D$2:$Z$640,20,0)</f>
        <v>Ministerio de Salud</v>
      </c>
      <c r="K2112" s="9">
        <f>VLOOKUP($A2112,referencia!$D$2:$Z$640,21,0)</f>
        <v>0</v>
      </c>
    </row>
    <row r="2113" spans="1:11" ht="15.75" customHeight="1">
      <c r="A2113" t="s">
        <v>2064</v>
      </c>
      <c r="B2113" s="9">
        <f>VLOOKUP($A2113,referencia!$D$2:$Z$640,4,0)</f>
        <v>22</v>
      </c>
      <c r="C2113" s="9" t="str">
        <f>VLOOKUP($A2113,referencia!$D$2:$Z$640,5,0)</f>
        <v>Santiago del Estero</v>
      </c>
      <c r="D2113" s="9">
        <f>VLOOKUP($A2113,referencia!$D$2:$Z$640,13,0)</f>
        <v>2017</v>
      </c>
      <c r="E2113" s="9" t="str">
        <f>VLOOKUP($A2113,referencia!$D$2:$Z$640,6,0)</f>
        <v>Claudia Ledesma Abdala</v>
      </c>
      <c r="F2113" s="9" t="str">
        <f>VLOOKUP($A2113,referencia!$D$2:$Z$640,9,0)</f>
        <v>Frente Cívico por Santiago</v>
      </c>
      <c r="G2113" s="9" t="str">
        <f>VLOOKUP($A2113,referencia!$D$2:$Z$640,8,0)</f>
        <v>Mariela Nassif</v>
      </c>
      <c r="H2113" s="9" t="str">
        <f>VLOOKUP($A2113,referencia!$D$2:$Z$640,18,0)</f>
        <v>F</v>
      </c>
      <c r="I2113" s="9">
        <f>VLOOKUP($A2113,referencia!$D$2:$Z$640,19,0)</f>
        <v>1</v>
      </c>
      <c r="J2113" s="9" t="str">
        <f>VLOOKUP($A2113,referencia!$D$2:$Z$640,20,0)</f>
        <v>Ministerio de Educación</v>
      </c>
      <c r="K2113" s="9">
        <f>VLOOKUP($A2113,referencia!$D$2:$Z$640,21,0)</f>
        <v>0</v>
      </c>
    </row>
    <row r="2114" spans="1:11" ht="15.75" customHeight="1">
      <c r="A2114" t="s">
        <v>2065</v>
      </c>
      <c r="B2114" s="9">
        <f>VLOOKUP($A2114,referencia!$D$2:$Z$640,4,0)</f>
        <v>22</v>
      </c>
      <c r="C2114" s="9" t="str">
        <f>VLOOKUP($A2114,referencia!$D$2:$Z$640,5,0)</f>
        <v>Santiago del Estero</v>
      </c>
      <c r="D2114" s="9">
        <f>VLOOKUP($A2114,referencia!$D$2:$Z$640,13,0)</f>
        <v>2017</v>
      </c>
      <c r="E2114" s="9" t="str">
        <f>VLOOKUP($A2114,referencia!$D$2:$Z$640,6,0)</f>
        <v>Claudia Ledesma Abdala</v>
      </c>
      <c r="F2114" s="9" t="str">
        <f>VLOOKUP($A2114,referencia!$D$2:$Z$640,9,0)</f>
        <v>Frente Cívico por Santiago</v>
      </c>
      <c r="G2114" s="9" t="str">
        <f>VLOOKUP($A2114,referencia!$D$2:$Z$640,8,0)</f>
        <v>Daniel Brué</v>
      </c>
      <c r="H2114" s="9" t="str">
        <f>VLOOKUP($A2114,referencia!$D$2:$Z$640,18,0)</f>
        <v>M</v>
      </c>
      <c r="I2114" s="9">
        <f>VLOOKUP($A2114,referencia!$D$2:$Z$640,19,0)</f>
        <v>0</v>
      </c>
      <c r="J2114" s="9" t="str">
        <f>VLOOKUP($A2114,referencia!$D$2:$Z$640,20,0)</f>
        <v>Ministerio de Obras y Servicios Públicos</v>
      </c>
      <c r="K2114" s="9">
        <f>VLOOKUP($A2114,referencia!$D$2:$Z$640,21,0)</f>
        <v>0</v>
      </c>
    </row>
    <row r="2115" spans="1:11" ht="15.75" customHeight="1">
      <c r="A2115" t="s">
        <v>2066</v>
      </c>
      <c r="B2115" s="9">
        <f>VLOOKUP($A2115,referencia!$D$2:$Z$640,4,0)</f>
        <v>22</v>
      </c>
      <c r="C2115" s="9" t="str">
        <f>VLOOKUP($A2115,referencia!$D$2:$Z$640,5,0)</f>
        <v>Santiago del Estero</v>
      </c>
      <c r="D2115" s="9">
        <f>VLOOKUP($A2115,referencia!$D$2:$Z$640,13,0)</f>
        <v>2017</v>
      </c>
      <c r="E2115" s="9" t="str">
        <f>VLOOKUP($A2115,referencia!$D$2:$Z$640,6,0)</f>
        <v>Claudia Ledesma Abdala</v>
      </c>
      <c r="F2115" s="9" t="str">
        <f>VLOOKUP($A2115,referencia!$D$2:$Z$640,9,0)</f>
        <v>Frente Cívico por Santiago</v>
      </c>
      <c r="G2115" s="9" t="str">
        <f>VLOOKUP($A2115,referencia!$D$2:$Z$640,8,0)</f>
        <v>Ángel Niccolai</v>
      </c>
      <c r="H2115" s="9" t="str">
        <f>VLOOKUP($A2115,referencia!$D$2:$Z$640,18,0)</f>
        <v>M</v>
      </c>
      <c r="I2115" s="9">
        <f>VLOOKUP($A2115,referencia!$D$2:$Z$640,19,0)</f>
        <v>0</v>
      </c>
      <c r="J2115" s="9" t="str">
        <f>VLOOKUP($A2115,referencia!$D$2:$Z$640,20,0)</f>
        <v>Ministerio de Desarrollo Social, Promoción Humana y Relaciones Institucionale</v>
      </c>
      <c r="K2115" s="9">
        <f>VLOOKUP($A2115,referencia!$D$2:$Z$640,21,0)</f>
        <v>0</v>
      </c>
    </row>
    <row r="2116" spans="1:11" ht="15.75" customHeight="1">
      <c r="A2116" t="s">
        <v>2067</v>
      </c>
      <c r="B2116" s="9">
        <f>VLOOKUP($A2116,referencia!$D$2:$Z$640,4,0)</f>
        <v>22</v>
      </c>
      <c r="C2116" s="9" t="str">
        <f>VLOOKUP($A2116,referencia!$D$2:$Z$640,5,0)</f>
        <v>Santiago del Estero</v>
      </c>
      <c r="D2116" s="9">
        <f>VLOOKUP($A2116,referencia!$D$2:$Z$640,13,0)</f>
        <v>2017</v>
      </c>
      <c r="E2116" s="9" t="str">
        <f>VLOOKUP($A2116,referencia!$D$2:$Z$640,6,0)</f>
        <v>Claudia Ledesma Abdala</v>
      </c>
      <c r="F2116" s="9" t="str">
        <f>VLOOKUP($A2116,referencia!$D$2:$Z$640,9,0)</f>
        <v>Frente Cívico por Santiago</v>
      </c>
      <c r="G2116" s="9" t="str">
        <f>VLOOKUP($A2116,referencia!$D$2:$Z$640,8,0)</f>
        <v>Abel Tévez</v>
      </c>
      <c r="H2116" s="9" t="str">
        <f>VLOOKUP($A2116,referencia!$D$2:$Z$640,18,0)</f>
        <v>M</v>
      </c>
      <c r="I2116" s="9">
        <f>VLOOKUP($A2116,referencia!$D$2:$Z$640,19,0)</f>
        <v>0</v>
      </c>
      <c r="J2116" s="9" t="str">
        <f>VLOOKUP($A2116,referencia!$D$2:$Z$640,20,0)</f>
        <v>Ministerio del Agua y Ambiente</v>
      </c>
      <c r="K2116" s="9">
        <f>VLOOKUP($A2116,referencia!$D$2:$Z$640,21,0)</f>
        <v>0</v>
      </c>
    </row>
    <row r="2117" spans="1:11" ht="15.75" customHeight="1">
      <c r="A2117" t="s">
        <v>2068</v>
      </c>
      <c r="B2117" s="9">
        <f>VLOOKUP($A2117,referencia!$D$2:$Z$640,4,0)</f>
        <v>22</v>
      </c>
      <c r="C2117" s="9" t="str">
        <f>VLOOKUP($A2117,referencia!$D$2:$Z$640,5,0)</f>
        <v>Santiago del Estero</v>
      </c>
      <c r="D2117" s="9">
        <f>VLOOKUP($A2117,referencia!$D$2:$Z$640,13,0)</f>
        <v>2017</v>
      </c>
      <c r="E2117" s="9" t="str">
        <f>VLOOKUP($A2117,referencia!$D$2:$Z$640,6,0)</f>
        <v>Gerardo Zamora</v>
      </c>
      <c r="F2117" s="9" t="str">
        <f>VLOOKUP($A2117,referencia!$D$2:$Z$640,9,0)</f>
        <v>Frente Cívico por Santiago</v>
      </c>
      <c r="G2117" s="9" t="str">
        <f>VLOOKUP($A2117,referencia!$D$2:$Z$640,8,0)</f>
        <v>Elias Miguel Suarez</v>
      </c>
      <c r="H2117" s="9" t="str">
        <f>VLOOKUP($A2117,referencia!$D$2:$Z$640,18,0)</f>
        <v>M</v>
      </c>
      <c r="I2117" s="9">
        <f>VLOOKUP($A2117,referencia!$D$2:$Z$640,19,0)</f>
        <v>0</v>
      </c>
      <c r="J2117" s="9" t="str">
        <f>VLOOKUP($A2117,referencia!$D$2:$Z$640,20,0)</f>
        <v>Jefe de Gabinete</v>
      </c>
      <c r="K2117" s="9">
        <f>VLOOKUP($A2117,referencia!$D$2:$Z$640,21,0)</f>
        <v>0</v>
      </c>
    </row>
    <row r="2118" spans="1:11" ht="15.75" customHeight="1">
      <c r="A2118" t="s">
        <v>2069</v>
      </c>
      <c r="B2118" s="9">
        <f>VLOOKUP($A2118,referencia!$D$2:$Z$640,4,0)</f>
        <v>22</v>
      </c>
      <c r="C2118" s="9" t="str">
        <f>VLOOKUP($A2118,referencia!$D$2:$Z$640,5,0)</f>
        <v>Santiago del Estero</v>
      </c>
      <c r="D2118" s="9">
        <f>VLOOKUP($A2118,referencia!$D$2:$Z$640,13,0)</f>
        <v>2017</v>
      </c>
      <c r="E2118" s="9" t="str">
        <f>VLOOKUP($A2118,referencia!$D$2:$Z$640,6,0)</f>
        <v>Gerardo Zamora</v>
      </c>
      <c r="F2118" s="9" t="str">
        <f>VLOOKUP($A2118,referencia!$D$2:$Z$640,9,0)</f>
        <v>Frente Cívico por Santiago</v>
      </c>
      <c r="G2118" s="9" t="str">
        <f>VLOOKUP($A2118,referencia!$D$2:$Z$640,8,0)</f>
        <v>Matilde O`Mill</v>
      </c>
      <c r="H2118" s="9" t="str">
        <f>VLOOKUP($A2118,referencia!$D$2:$Z$640,18,0)</f>
        <v>F</v>
      </c>
      <c r="I2118" s="9">
        <f>VLOOKUP($A2118,referencia!$D$2:$Z$640,19,0)</f>
        <v>1</v>
      </c>
      <c r="J2118" s="9" t="str">
        <f>VLOOKUP($A2118,referencia!$D$2:$Z$640,20,0)</f>
        <v>Ministerio de Justicia y Derechos Humanos</v>
      </c>
      <c r="K2118" s="9">
        <f>VLOOKUP($A2118,referencia!$D$2:$Z$640,21,0)</f>
        <v>0</v>
      </c>
    </row>
    <row r="2119" spans="1:11" ht="15.75" customHeight="1">
      <c r="A2119" t="s">
        <v>2070</v>
      </c>
      <c r="B2119" s="9">
        <f>VLOOKUP($A2119,referencia!$D$2:$Z$640,4,0)</f>
        <v>22</v>
      </c>
      <c r="C2119" s="9" t="str">
        <f>VLOOKUP($A2119,referencia!$D$2:$Z$640,5,0)</f>
        <v>Santiago del Estero</v>
      </c>
      <c r="D2119" s="9">
        <f>VLOOKUP($A2119,referencia!$D$2:$Z$640,13,0)</f>
        <v>2017</v>
      </c>
      <c r="E2119" s="9" t="str">
        <f>VLOOKUP($A2119,referencia!$D$2:$Z$640,6,0)</f>
        <v>Gerardo Zamora</v>
      </c>
      <c r="F2119" s="9" t="str">
        <f>VLOOKUP($A2119,referencia!$D$2:$Z$640,9,0)</f>
        <v>Frente Cívico por Santiago</v>
      </c>
      <c r="G2119" s="9" t="str">
        <f>VLOOKUP($A2119,referencia!$D$2:$Z$640,8,0)</f>
        <v>Ángel Hugo Niccolai</v>
      </c>
      <c r="H2119" s="9" t="str">
        <f>VLOOKUP($A2119,referencia!$D$2:$Z$640,18,0)</f>
        <v>M</v>
      </c>
      <c r="I2119" s="9">
        <f>VLOOKUP($A2119,referencia!$D$2:$Z$640,19,0)</f>
        <v>0</v>
      </c>
      <c r="J2119" s="9" t="str">
        <f>VLOOKUP($A2119,referencia!$D$2:$Z$640,20,0)</f>
        <v>Ministerio de Desarrollo Social, Promoción Humana y Relaciones Institucionales con la Comunidad</v>
      </c>
      <c r="K2119" s="9">
        <f>VLOOKUP($A2119,referencia!$D$2:$Z$640,21,0)</f>
        <v>0</v>
      </c>
    </row>
    <row r="2120" spans="1:11" ht="15.75" customHeight="1">
      <c r="A2120" t="s">
        <v>2071</v>
      </c>
      <c r="B2120" s="9">
        <f>VLOOKUP($A2120,referencia!$D$2:$Z$640,4,0)</f>
        <v>22</v>
      </c>
      <c r="C2120" s="9" t="str">
        <f>VLOOKUP($A2120,referencia!$D$2:$Z$640,5,0)</f>
        <v>Santiago del Estero</v>
      </c>
      <c r="D2120" s="9">
        <f>VLOOKUP($A2120,referencia!$D$2:$Z$640,13,0)</f>
        <v>2017</v>
      </c>
      <c r="E2120" s="9" t="str">
        <f>VLOOKUP($A2120,referencia!$D$2:$Z$640,6,0)</f>
        <v>Gerardo Zamora</v>
      </c>
      <c r="F2120" s="9" t="str">
        <f>VLOOKUP($A2120,referencia!$D$2:$Z$640,9,0)</f>
        <v>Frente Cívico por Santiago</v>
      </c>
      <c r="G2120" s="9" t="str">
        <f>VLOOKUP($A2120,referencia!$D$2:$Z$640,8,0)</f>
        <v>Argentino Cambrini</v>
      </c>
      <c r="H2120" s="9" t="str">
        <f>VLOOKUP($A2120,referencia!$D$2:$Z$640,18,0)</f>
        <v>M</v>
      </c>
      <c r="I2120" s="9">
        <f>VLOOKUP($A2120,referencia!$D$2:$Z$640,19,0)</f>
        <v>0</v>
      </c>
      <c r="J2120" s="9" t="str">
        <f>VLOOKUP($A2120,referencia!$D$2:$Z$640,20,0)</f>
        <v>Ministerio de Obras Públicas, Agua y Medio Ambiente</v>
      </c>
      <c r="K2120" s="9">
        <f>VLOOKUP($A2120,referencia!$D$2:$Z$640,21,0)</f>
        <v>0</v>
      </c>
    </row>
    <row r="2121" spans="1:11" ht="15.75" customHeight="1">
      <c r="A2121" t="s">
        <v>2072</v>
      </c>
      <c r="B2121" s="9">
        <f>VLOOKUP($A2121,referencia!$D$2:$Z$640,4,0)</f>
        <v>22</v>
      </c>
      <c r="C2121" s="9" t="str">
        <f>VLOOKUP($A2121,referencia!$D$2:$Z$640,5,0)</f>
        <v>Santiago del Estero</v>
      </c>
      <c r="D2121" s="9">
        <f>VLOOKUP($A2121,referencia!$D$2:$Z$640,13,0)</f>
        <v>2017</v>
      </c>
      <c r="E2121" s="9" t="str">
        <f>VLOOKUP($A2121,referencia!$D$2:$Z$640,6,0)</f>
        <v>Gerardo Zamora</v>
      </c>
      <c r="F2121" s="9" t="str">
        <f>VLOOKUP($A2121,referencia!$D$2:$Z$640,9,0)</f>
        <v>Frente Cívico por Santiago</v>
      </c>
      <c r="G2121" s="9" t="str">
        <f>VLOOKUP($A2121,referencia!$D$2:$Z$640,8,0)</f>
        <v>Natividad Nassif</v>
      </c>
      <c r="H2121" s="9" t="str">
        <f>VLOOKUP($A2121,referencia!$D$2:$Z$640,18,0)</f>
        <v>F</v>
      </c>
      <c r="I2121" s="9">
        <f>VLOOKUP($A2121,referencia!$D$2:$Z$640,19,0)</f>
        <v>1</v>
      </c>
      <c r="J2121" s="9" t="str">
        <f>VLOOKUP($A2121,referencia!$D$2:$Z$640,20,0)</f>
        <v>Ministerio de Salud</v>
      </c>
      <c r="K2121" s="9">
        <f>VLOOKUP($A2121,referencia!$D$2:$Z$640,21,0)</f>
        <v>0</v>
      </c>
    </row>
    <row r="2122" spans="1:11" ht="15.75" customHeight="1">
      <c r="A2122" t="s">
        <v>2064</v>
      </c>
      <c r="B2122" s="9">
        <f>VLOOKUP($A2122,referencia!$D$2:$Z$640,4,0)</f>
        <v>22</v>
      </c>
      <c r="C2122" s="9" t="str">
        <f>VLOOKUP($A2122,referencia!$D$2:$Z$640,5,0)</f>
        <v>Santiago del Estero</v>
      </c>
      <c r="D2122" s="9">
        <f>VLOOKUP($A2122,referencia!$D$2:$Z$640,13,0)</f>
        <v>2017</v>
      </c>
      <c r="E2122" s="9" t="str">
        <f>VLOOKUP($A2122,referencia!$D$2:$Z$640,6,0)</f>
        <v>Claudia Ledesma Abdala</v>
      </c>
      <c r="F2122" s="9" t="str">
        <f>VLOOKUP($A2122,referencia!$D$2:$Z$640,9,0)</f>
        <v>Frente Cívico por Santiago</v>
      </c>
      <c r="G2122" s="9" t="str">
        <f>VLOOKUP($A2122,referencia!$D$2:$Z$640,8,0)</f>
        <v>Mariela Nassif</v>
      </c>
      <c r="H2122" s="9" t="str">
        <f>VLOOKUP($A2122,referencia!$D$2:$Z$640,18,0)</f>
        <v>F</v>
      </c>
      <c r="I2122" s="9">
        <f>VLOOKUP($A2122,referencia!$D$2:$Z$640,19,0)</f>
        <v>1</v>
      </c>
      <c r="J2122" s="9" t="str">
        <f>VLOOKUP($A2122,referencia!$D$2:$Z$640,20,0)</f>
        <v>Ministerio de Educación</v>
      </c>
      <c r="K2122" s="9">
        <f>VLOOKUP($A2122,referencia!$D$2:$Z$640,21,0)</f>
        <v>0</v>
      </c>
    </row>
    <row r="2123" spans="1:11" ht="15.75" customHeight="1">
      <c r="A2123" t="s">
        <v>2073</v>
      </c>
      <c r="B2123" s="9">
        <f>VLOOKUP($A2123,referencia!$D$2:$Z$640,4,0)</f>
        <v>22</v>
      </c>
      <c r="C2123" s="9" t="str">
        <f>VLOOKUP($A2123,referencia!$D$2:$Z$640,5,0)</f>
        <v>Santiago del Estero</v>
      </c>
      <c r="D2123" s="9">
        <f>VLOOKUP($A2123,referencia!$D$2:$Z$640,13,0)</f>
        <v>2017</v>
      </c>
      <c r="E2123" s="9" t="str">
        <f>VLOOKUP($A2123,referencia!$D$2:$Z$640,6,0)</f>
        <v>Gerardo Zamora</v>
      </c>
      <c r="F2123" s="9" t="str">
        <f>VLOOKUP($A2123,referencia!$D$2:$Z$640,9,0)</f>
        <v>Frente Cívico por Santiago</v>
      </c>
      <c r="G2123" s="9" t="str">
        <f>VLOOKUP($A2123,referencia!$D$2:$Z$640,8,0)</f>
        <v>Miguel Mandrille</v>
      </c>
      <c r="H2123" s="9" t="str">
        <f>VLOOKUP($A2123,referencia!$D$2:$Z$640,18,0)</f>
        <v>M</v>
      </c>
      <c r="I2123" s="9">
        <f>VLOOKUP($A2123,referencia!$D$2:$Z$640,19,0)</f>
        <v>0</v>
      </c>
      <c r="J2123" s="9" t="str">
        <f>VLOOKUP($A2123,referencia!$D$2:$Z$640,20,0)</f>
        <v>Ministerio de Producción</v>
      </c>
      <c r="K2123" s="9">
        <f>VLOOKUP($A2123,referencia!$D$2:$Z$640,21,0)</f>
        <v>0</v>
      </c>
    </row>
    <row r="2124" spans="1:11" ht="15.75" customHeight="1">
      <c r="A2124" t="s">
        <v>2060</v>
      </c>
      <c r="B2124" s="9">
        <f>VLOOKUP($A2124,referencia!$D$2:$Z$640,4,0)</f>
        <v>22</v>
      </c>
      <c r="C2124" s="9" t="str">
        <f>VLOOKUP($A2124,referencia!$D$2:$Z$640,5,0)</f>
        <v>Santiago del Estero</v>
      </c>
      <c r="D2124" s="9">
        <f>VLOOKUP($A2124,referencia!$D$2:$Z$640,13,0)</f>
        <v>2017</v>
      </c>
      <c r="E2124" s="9" t="str">
        <f>VLOOKUP($A2124,referencia!$D$2:$Z$640,6,0)</f>
        <v>Claudia Ledesma Abdala</v>
      </c>
      <c r="F2124" s="9" t="str">
        <f>VLOOKUP($A2124,referencia!$D$2:$Z$640,9,0)</f>
        <v>Frente Cívico por Santiago</v>
      </c>
      <c r="G2124" s="9" t="str">
        <f>VLOOKUP($A2124,referencia!$D$2:$Z$640,8,0)</f>
        <v>Atilio Chara</v>
      </c>
      <c r="H2124" s="9" t="str">
        <f>VLOOKUP($A2124,referencia!$D$2:$Z$640,18,0)</f>
        <v>M</v>
      </c>
      <c r="I2124" s="9">
        <f>VLOOKUP($A2124,referencia!$D$2:$Z$640,19,0)</f>
        <v>0</v>
      </c>
      <c r="J2124" s="9" t="str">
        <f>VLOOKUP($A2124,referencia!$D$2:$Z$640,20,0)</f>
        <v>Ministerio de Economía</v>
      </c>
      <c r="K2124" s="9">
        <f>VLOOKUP($A2124,referencia!$D$2:$Z$640,21,0)</f>
        <v>0</v>
      </c>
    </row>
    <row r="2125" spans="1:11" ht="15.75" customHeight="1">
      <c r="A2125" t="s">
        <v>2074</v>
      </c>
      <c r="B2125" s="9">
        <f>VLOOKUP($A2125,referencia!$D$2:$Z$640,4,0)</f>
        <v>22</v>
      </c>
      <c r="C2125" s="9" t="str">
        <f>VLOOKUP($A2125,referencia!$D$2:$Z$640,5,0)</f>
        <v>Santiago del Estero</v>
      </c>
      <c r="D2125" s="9">
        <f>VLOOKUP($A2125,referencia!$D$2:$Z$640,13,0)</f>
        <v>2017</v>
      </c>
      <c r="E2125" s="9" t="str">
        <f>VLOOKUP($A2125,referencia!$D$2:$Z$640,6,0)</f>
        <v>Gerardo Zamora</v>
      </c>
      <c r="F2125" s="9" t="str">
        <f>VLOOKUP($A2125,referencia!$D$2:$Z$640,9,0)</f>
        <v>Frente Cívico por Santiago</v>
      </c>
      <c r="G2125" s="9" t="str">
        <f>VLOOKUP($A2125,referencia!$D$2:$Z$640,8,0)</f>
        <v>Marcelo Barbur</v>
      </c>
      <c r="H2125" s="9" t="str">
        <f>VLOOKUP($A2125,referencia!$D$2:$Z$640,18,0)</f>
        <v>M</v>
      </c>
      <c r="I2125" s="9">
        <f>VLOOKUP($A2125,referencia!$D$2:$Z$640,19,0)</f>
        <v>0</v>
      </c>
      <c r="J2125" s="9" t="str">
        <f>VLOOKUP($A2125,referencia!$D$2:$Z$640,20,0)</f>
        <v>Ministerio de Gobierno, Seguridad y Culto</v>
      </c>
      <c r="K2125" s="9">
        <f>VLOOKUP($A2125,referencia!$D$2:$Z$640,21,0)</f>
        <v>0</v>
      </c>
    </row>
    <row r="2126" spans="1:11" ht="15.75" customHeight="1">
      <c r="A2126" t="s">
        <v>2367</v>
      </c>
      <c r="B2126" s="9">
        <f>VLOOKUP($A2126,referencia!$C$2:$Z$640,5,0)</f>
        <v>22</v>
      </c>
      <c r="C2126" s="9" t="str">
        <f>VLOOKUP($A2126,referencia!$C$2:$Z$640,6,0)</f>
        <v>Santiago del Estero</v>
      </c>
      <c r="D2126" s="9">
        <f>VLOOKUP($A2126,referencia!$C$2:$Z$640,15,0)</f>
        <v>2018</v>
      </c>
      <c r="E2126" s="9" t="str">
        <f>VLOOKUP($A2126,referencia!$C$2:$Z$640,7,0)</f>
        <v>Gerardo Zamora</v>
      </c>
      <c r="F2126" s="9" t="str">
        <f>VLOOKUP($A2126,referencia!$C$2:$Z$640,10,0)</f>
        <v>Frente Cívico por Santiago</v>
      </c>
      <c r="G2126" s="9" t="str">
        <f>VLOOKUP($A2126,referencia!$C$2:$Z$640,9,0)</f>
        <v>Elias Miguel Suarez</v>
      </c>
      <c r="H2126" s="9" t="str">
        <f>VLOOKUP($A2126,referencia!$C$2:$Z$640,19,0)</f>
        <v>M</v>
      </c>
      <c r="I2126" s="9">
        <f>VLOOKUP($A2126,referencia!$C$2:$Z$640,20,0)</f>
        <v>0</v>
      </c>
      <c r="J2126" s="9" t="str">
        <f>VLOOKUP($A2126,referencia!$C$2:$Z$640,21,0)</f>
        <v>Jefe de Gabinete</v>
      </c>
      <c r="K2126" s="9">
        <f>VLOOKUP($A2126,referencia!$C$2:$Z$640,22,0)</f>
        <v>0</v>
      </c>
    </row>
    <row r="2127" spans="1:11" ht="15.75" customHeight="1">
      <c r="A2127" t="s">
        <v>2368</v>
      </c>
      <c r="B2127" s="9">
        <f>VLOOKUP($A2127,referencia!$C$2:$Z$640,5,0)</f>
        <v>22</v>
      </c>
      <c r="C2127" s="9" t="str">
        <f>VLOOKUP($A2127,referencia!$C$2:$Z$640,6,0)</f>
        <v>Santiago del Estero</v>
      </c>
      <c r="D2127" s="9">
        <f>VLOOKUP($A2127,referencia!$C$2:$Z$640,15,0)</f>
        <v>2018</v>
      </c>
      <c r="E2127" s="9" t="str">
        <f>VLOOKUP($A2127,referencia!$C$2:$Z$640,7,0)</f>
        <v>Gerardo Zamora</v>
      </c>
      <c r="F2127" s="9" t="str">
        <f>VLOOKUP($A2127,referencia!$C$2:$Z$640,10,0)</f>
        <v>Frente Cívico por Santiago</v>
      </c>
      <c r="G2127" s="9" t="str">
        <f>VLOOKUP($A2127,referencia!$C$2:$Z$640,9,0)</f>
        <v>Matilde O`Mill</v>
      </c>
      <c r="H2127" s="9" t="str">
        <f>VLOOKUP($A2127,referencia!$C$2:$Z$640,19,0)</f>
        <v>F</v>
      </c>
      <c r="I2127" s="9">
        <f>VLOOKUP($A2127,referencia!$C$2:$Z$640,20,0)</f>
        <v>1</v>
      </c>
      <c r="J2127" s="9" t="str">
        <f>VLOOKUP($A2127,referencia!$C$2:$Z$640,21,0)</f>
        <v>Ministerio de Justicia y Derechos Humanos</v>
      </c>
      <c r="K2127" s="9">
        <f>VLOOKUP($A2127,referencia!$C$2:$Z$640,22,0)</f>
        <v>0</v>
      </c>
    </row>
    <row r="2128" spans="1:11" ht="15.75" customHeight="1">
      <c r="A2128" t="s">
        <v>2369</v>
      </c>
      <c r="B2128" s="9">
        <f>VLOOKUP($A2128,referencia!$C$2:$Z$640,5,0)</f>
        <v>22</v>
      </c>
      <c r="C2128" s="9" t="str">
        <f>VLOOKUP($A2128,referencia!$C$2:$Z$640,6,0)</f>
        <v>Santiago del Estero</v>
      </c>
      <c r="D2128" s="9">
        <f>VLOOKUP($A2128,referencia!$C$2:$Z$640,15,0)</f>
        <v>2018</v>
      </c>
      <c r="E2128" s="9" t="str">
        <f>VLOOKUP($A2128,referencia!$C$2:$Z$640,7,0)</f>
        <v>Gerardo Zamora</v>
      </c>
      <c r="F2128" s="9" t="str">
        <f>VLOOKUP($A2128,referencia!$C$2:$Z$640,10,0)</f>
        <v>Frente Cívico por Santiago</v>
      </c>
      <c r="G2128" s="9" t="str">
        <f>VLOOKUP($A2128,referencia!$C$2:$Z$640,9,0)</f>
        <v>Ángel Hugo Niccolai</v>
      </c>
      <c r="H2128" s="9" t="str">
        <f>VLOOKUP($A2128,referencia!$C$2:$Z$640,19,0)</f>
        <v>M</v>
      </c>
      <c r="I2128" s="9">
        <f>VLOOKUP($A2128,referencia!$C$2:$Z$640,20,0)</f>
        <v>0</v>
      </c>
      <c r="J2128" s="9" t="str">
        <f>VLOOKUP($A2128,referencia!$C$2:$Z$640,21,0)</f>
        <v>Ministerio de Desarrollo Social, Promoción Humana y Relaciones Institucionales con la Comunidad</v>
      </c>
      <c r="K2128" s="9">
        <f>VLOOKUP($A2128,referencia!$C$2:$Z$640,22,0)</f>
        <v>0</v>
      </c>
    </row>
    <row r="2129" spans="1:11" ht="15.75" customHeight="1">
      <c r="A2129" t="s">
        <v>2370</v>
      </c>
      <c r="B2129" s="9">
        <f>VLOOKUP($A2129,referencia!$C$2:$Z$640,5,0)</f>
        <v>22</v>
      </c>
      <c r="C2129" s="9" t="str">
        <f>VLOOKUP($A2129,referencia!$C$2:$Z$640,6,0)</f>
        <v>Santiago del Estero</v>
      </c>
      <c r="D2129" s="9">
        <f>VLOOKUP($A2129,referencia!$C$2:$Z$640,15,0)</f>
        <v>2018</v>
      </c>
      <c r="E2129" s="9" t="str">
        <f>VLOOKUP($A2129,referencia!$C$2:$Z$640,7,0)</f>
        <v>Gerardo Zamora</v>
      </c>
      <c r="F2129" s="9" t="str">
        <f>VLOOKUP($A2129,referencia!$C$2:$Z$640,10,0)</f>
        <v>Frente Cívico por Santiago</v>
      </c>
      <c r="G2129" s="9" t="str">
        <f>VLOOKUP($A2129,referencia!$C$2:$Z$640,9,0)</f>
        <v>Argentino Cambrini</v>
      </c>
      <c r="H2129" s="9" t="str">
        <f>VLOOKUP($A2129,referencia!$C$2:$Z$640,19,0)</f>
        <v>M</v>
      </c>
      <c r="I2129" s="9">
        <f>VLOOKUP($A2129,referencia!$C$2:$Z$640,20,0)</f>
        <v>0</v>
      </c>
      <c r="J2129" s="9" t="str">
        <f>VLOOKUP($A2129,referencia!$C$2:$Z$640,21,0)</f>
        <v>Ministerio de Obras Públicas, Agua y Medio Ambiente</v>
      </c>
      <c r="K2129" s="9">
        <f>VLOOKUP($A2129,referencia!$C$2:$Z$640,22,0)</f>
        <v>0</v>
      </c>
    </row>
    <row r="2130" spans="1:11" ht="15.75" customHeight="1">
      <c r="A2130" t="s">
        <v>2371</v>
      </c>
      <c r="B2130" s="9">
        <f>VLOOKUP($A2130,referencia!$C$2:$Z$640,5,0)</f>
        <v>22</v>
      </c>
      <c r="C2130" s="9" t="str">
        <f>VLOOKUP($A2130,referencia!$C$2:$Z$640,6,0)</f>
        <v>Santiago del Estero</v>
      </c>
      <c r="D2130" s="9">
        <f>VLOOKUP($A2130,referencia!$C$2:$Z$640,15,0)</f>
        <v>2018</v>
      </c>
      <c r="E2130" s="9" t="str">
        <f>VLOOKUP($A2130,referencia!$C$2:$Z$640,7,0)</f>
        <v>Gerardo Zamora</v>
      </c>
      <c r="F2130" s="9" t="str">
        <f>VLOOKUP($A2130,referencia!$C$2:$Z$640,10,0)</f>
        <v>Frente Cívico por Santiago</v>
      </c>
      <c r="G2130" s="9" t="str">
        <f>VLOOKUP($A2130,referencia!$C$2:$Z$640,9,0)</f>
        <v>Natividad Nassif</v>
      </c>
      <c r="H2130" s="9" t="str">
        <f>VLOOKUP($A2130,referencia!$C$2:$Z$640,19,0)</f>
        <v>F</v>
      </c>
      <c r="I2130" s="9">
        <f>VLOOKUP($A2130,referencia!$C$2:$Z$640,20,0)</f>
        <v>1</v>
      </c>
      <c r="J2130" s="9" t="str">
        <f>VLOOKUP($A2130,referencia!$C$2:$Z$640,21,0)</f>
        <v>Ministerio de Salud</v>
      </c>
      <c r="K2130" s="9">
        <f>VLOOKUP($A2130,referencia!$C$2:$Z$640,22,0)</f>
        <v>0</v>
      </c>
    </row>
    <row r="2131" spans="1:11" ht="15.75" customHeight="1">
      <c r="A2131" t="s">
        <v>2372</v>
      </c>
      <c r="B2131" s="9">
        <f>VLOOKUP($A2131,referencia!$C$2:$Z$640,5,0)</f>
        <v>22</v>
      </c>
      <c r="C2131" s="9" t="str">
        <f>VLOOKUP($A2131,referencia!$C$2:$Z$640,6,0)</f>
        <v>Santiago del Estero</v>
      </c>
      <c r="D2131" s="9">
        <f>VLOOKUP($A2131,referencia!$C$2:$Z$640,15,0)</f>
        <v>2018</v>
      </c>
      <c r="E2131" s="9" t="str">
        <f>VLOOKUP($A2131,referencia!$C$2:$Z$640,7,0)</f>
        <v>Gerardo Zamora</v>
      </c>
      <c r="F2131" s="9" t="str">
        <f>VLOOKUP($A2131,referencia!$C$2:$Z$640,10,0)</f>
        <v>Frente Cívico por Santiago</v>
      </c>
      <c r="G2131" s="9" t="str">
        <f>VLOOKUP($A2131,referencia!$C$2:$Z$640,9,0)</f>
        <v>Mariela Nassif</v>
      </c>
      <c r="H2131" s="9" t="str">
        <f>VLOOKUP($A2131,referencia!$C$2:$Z$640,19,0)</f>
        <v>F</v>
      </c>
      <c r="I2131" s="9">
        <f>VLOOKUP($A2131,referencia!$C$2:$Z$640,20,0)</f>
        <v>1</v>
      </c>
      <c r="J2131" s="9" t="str">
        <f>VLOOKUP($A2131,referencia!$C$2:$Z$640,21,0)</f>
        <v>Ministerio de Educación, Ciencia y Tecnología</v>
      </c>
      <c r="K2131" s="9">
        <f>VLOOKUP($A2131,referencia!$C$2:$Z$640,22,0)</f>
        <v>0</v>
      </c>
    </row>
    <row r="2132" spans="1:11" ht="15.75" customHeight="1">
      <c r="A2132" t="s">
        <v>2373</v>
      </c>
      <c r="B2132" s="9">
        <f>VLOOKUP($A2132,referencia!$C$2:$Z$640,5,0)</f>
        <v>22</v>
      </c>
      <c r="C2132" s="9" t="str">
        <f>VLOOKUP($A2132,referencia!$C$2:$Z$640,6,0)</f>
        <v>Santiago del Estero</v>
      </c>
      <c r="D2132" s="9">
        <f>VLOOKUP($A2132,referencia!$C$2:$Z$640,15,0)</f>
        <v>2018</v>
      </c>
      <c r="E2132" s="9" t="str">
        <f>VLOOKUP($A2132,referencia!$C$2:$Z$640,7,0)</f>
        <v>Gerardo Zamora</v>
      </c>
      <c r="F2132" s="9" t="str">
        <f>VLOOKUP($A2132,referencia!$C$2:$Z$640,10,0)</f>
        <v>Frente Cívico por Santiago</v>
      </c>
      <c r="G2132" s="9" t="str">
        <f>VLOOKUP($A2132,referencia!$C$2:$Z$640,9,0)</f>
        <v>Miguel Mandrille</v>
      </c>
      <c r="H2132" s="9" t="str">
        <f>VLOOKUP($A2132,referencia!$C$2:$Z$640,19,0)</f>
        <v>M</v>
      </c>
      <c r="I2132" s="9">
        <f>VLOOKUP($A2132,referencia!$C$2:$Z$640,20,0)</f>
        <v>0</v>
      </c>
      <c r="J2132" s="9" t="str">
        <f>VLOOKUP($A2132,referencia!$C$2:$Z$640,21,0)</f>
        <v>Ministerio de Producción</v>
      </c>
      <c r="K2132" s="9">
        <f>VLOOKUP($A2132,referencia!$C$2:$Z$640,22,0)</f>
        <v>0</v>
      </c>
    </row>
    <row r="2133" spans="1:11" ht="15.75" customHeight="1">
      <c r="A2133" t="s">
        <v>2374</v>
      </c>
      <c r="B2133" s="9">
        <f>VLOOKUP($A2133,referencia!$C$2:$Z$640,5,0)</f>
        <v>22</v>
      </c>
      <c r="C2133" s="9" t="str">
        <f>VLOOKUP($A2133,referencia!$C$2:$Z$640,6,0)</f>
        <v>Santiago del Estero</v>
      </c>
      <c r="D2133" s="9">
        <f>VLOOKUP($A2133,referencia!$C$2:$Z$640,15,0)</f>
        <v>2018</v>
      </c>
      <c r="E2133" s="9" t="str">
        <f>VLOOKUP($A2133,referencia!$C$2:$Z$640,7,0)</f>
        <v>Gerardo Zamora</v>
      </c>
      <c r="F2133" s="9" t="str">
        <f>VLOOKUP($A2133,referencia!$C$2:$Z$640,10,0)</f>
        <v>Frente Cívico por Santiago</v>
      </c>
      <c r="G2133" s="9" t="str">
        <f>VLOOKUP($A2133,referencia!$C$2:$Z$640,9,0)</f>
        <v>Atilio Chara</v>
      </c>
      <c r="H2133" s="9" t="str">
        <f>VLOOKUP($A2133,referencia!$C$2:$Z$640,19,0)</f>
        <v>M</v>
      </c>
      <c r="I2133" s="9">
        <f>VLOOKUP($A2133,referencia!$C$2:$Z$640,20,0)</f>
        <v>0</v>
      </c>
      <c r="J2133" s="9" t="str">
        <f>VLOOKUP($A2133,referencia!$C$2:$Z$640,21,0)</f>
        <v>Ministerio de Economía</v>
      </c>
      <c r="K2133" s="9">
        <f>VLOOKUP($A2133,referencia!$C$2:$Z$640,22,0)</f>
        <v>0</v>
      </c>
    </row>
    <row r="2134" spans="1:11" ht="15.75" customHeight="1">
      <c r="A2134" t="s">
        <v>2375</v>
      </c>
      <c r="B2134" s="9">
        <f>VLOOKUP($A2134,referencia!$C$2:$Z$640,5,0)</f>
        <v>22</v>
      </c>
      <c r="C2134" s="9" t="str">
        <f>VLOOKUP($A2134,referencia!$C$2:$Z$640,6,0)</f>
        <v>Santiago del Estero</v>
      </c>
      <c r="D2134" s="9">
        <f>VLOOKUP($A2134,referencia!$C$2:$Z$640,15,0)</f>
        <v>2018</v>
      </c>
      <c r="E2134" s="9" t="str">
        <f>VLOOKUP($A2134,referencia!$C$2:$Z$640,7,0)</f>
        <v>Gerardo Zamora</v>
      </c>
      <c r="F2134" s="9" t="str">
        <f>VLOOKUP($A2134,referencia!$C$2:$Z$640,10,0)</f>
        <v>Frente Cívico por Santiago</v>
      </c>
      <c r="G2134" s="9" t="str">
        <f>VLOOKUP($A2134,referencia!$C$2:$Z$640,9,0)</f>
        <v>Marcelo Barbur</v>
      </c>
      <c r="H2134" s="9" t="str">
        <f>VLOOKUP($A2134,referencia!$C$2:$Z$640,19,0)</f>
        <v>M</v>
      </c>
      <c r="I2134" s="9">
        <f>VLOOKUP($A2134,referencia!$C$2:$Z$640,20,0)</f>
        <v>0</v>
      </c>
      <c r="J2134" s="9" t="str">
        <f>VLOOKUP($A2134,referencia!$C$2:$Z$640,21,0)</f>
        <v>Ministerio de Gobierno, Seguridad y Culto</v>
      </c>
      <c r="K2134" s="9">
        <f>VLOOKUP($A2134,referencia!$C$2:$Z$640,22,0)</f>
        <v>0</v>
      </c>
    </row>
    <row r="2135" spans="1:11" ht="15.75" customHeight="1">
      <c r="A2135" t="s">
        <v>2605</v>
      </c>
      <c r="B2135" s="9">
        <f>VLOOKUP($A2135,referencia!$B$2:$Z$640,6,0)</f>
        <v>22</v>
      </c>
      <c r="C2135" s="9" t="str">
        <f>VLOOKUP($A2135,referencia!$B$2:$Z$640,7,0)</f>
        <v>Santiago del Estero</v>
      </c>
      <c r="D2135" s="9">
        <f>VLOOKUP($A2135,referencia!$B$2:$Z$640,17,0)</f>
        <v>2019</v>
      </c>
      <c r="E2135" s="9" t="str">
        <f>VLOOKUP($A2135,referencia!$B$2:$Z$640,8,0)</f>
        <v>Gerardo Zamora</v>
      </c>
      <c r="F2135" s="9" t="str">
        <f>VLOOKUP($A2135,referencia!$B$2:$Z$640,11,0)</f>
        <v>Frente Cívico por Santiago</v>
      </c>
      <c r="G2135" s="9" t="str">
        <f>VLOOKUP($A2135,referencia!$B$2:$Z$640,10,0)</f>
        <v>Elias Miguel Suarez</v>
      </c>
      <c r="H2135" s="9" t="str">
        <f>VLOOKUP($A2135,referencia!$B$2:$Z$640,20,0)</f>
        <v>M</v>
      </c>
      <c r="I2135" s="9">
        <f>VLOOKUP($A2135,referencia!$B$2:$Z$640,21,0)</f>
        <v>0</v>
      </c>
      <c r="J2135" s="9" t="str">
        <f>VLOOKUP($A2135,referencia!$B$2:$Z$640,22,0)</f>
        <v>Jefe de Gabinete</v>
      </c>
      <c r="K2135" s="9">
        <f>VLOOKUP($A2135,referencia!$B$2:$Z$640,23,0)</f>
        <v>0</v>
      </c>
    </row>
    <row r="2136" spans="1:11" ht="15.75" customHeight="1">
      <c r="A2136" t="s">
        <v>2606</v>
      </c>
      <c r="B2136" s="9">
        <f>VLOOKUP($A2136,referencia!$B$2:$Z$640,6,0)</f>
        <v>22</v>
      </c>
      <c r="C2136" s="9" t="str">
        <f>VLOOKUP($A2136,referencia!$B$2:$Z$640,7,0)</f>
        <v>Santiago del Estero</v>
      </c>
      <c r="D2136" s="9">
        <f>VLOOKUP($A2136,referencia!$B$2:$Z$640,17,0)</f>
        <v>2019</v>
      </c>
      <c r="E2136" s="9" t="str">
        <f>VLOOKUP($A2136,referencia!$B$2:$Z$640,8,0)</f>
        <v>Gerardo Zamora</v>
      </c>
      <c r="F2136" s="9" t="str">
        <f>VLOOKUP($A2136,referencia!$B$2:$Z$640,11,0)</f>
        <v>Frente Cívico por Santiago</v>
      </c>
      <c r="G2136" s="9" t="str">
        <f>VLOOKUP($A2136,referencia!$B$2:$Z$640,10,0)</f>
        <v>Matilde O`Mill</v>
      </c>
      <c r="H2136" s="9" t="str">
        <f>VLOOKUP($A2136,referencia!$B$2:$Z$640,20,0)</f>
        <v>F</v>
      </c>
      <c r="I2136" s="9">
        <f>VLOOKUP($A2136,referencia!$B$2:$Z$640,21,0)</f>
        <v>1</v>
      </c>
      <c r="J2136" s="9" t="str">
        <f>VLOOKUP($A2136,referencia!$B$2:$Z$640,22,0)</f>
        <v>Ministerio de Justicia y Derechos Humanos</v>
      </c>
      <c r="K2136" s="9">
        <f>VLOOKUP($A2136,referencia!$B$2:$Z$640,23,0)</f>
        <v>0</v>
      </c>
    </row>
    <row r="2137" spans="1:11" ht="15.75" customHeight="1">
      <c r="A2137" t="s">
        <v>2607</v>
      </c>
      <c r="B2137" s="9">
        <f>VLOOKUP($A2137,referencia!$B$2:$Z$640,6,0)</f>
        <v>22</v>
      </c>
      <c r="C2137" s="9" t="str">
        <f>VLOOKUP($A2137,referencia!$B$2:$Z$640,7,0)</f>
        <v>Santiago del Estero</v>
      </c>
      <c r="D2137" s="9">
        <f>VLOOKUP($A2137,referencia!$B$2:$Z$640,17,0)</f>
        <v>2019</v>
      </c>
      <c r="E2137" s="9" t="str">
        <f>VLOOKUP($A2137,referencia!$B$2:$Z$640,8,0)</f>
        <v>Gerardo Zamora</v>
      </c>
      <c r="F2137" s="9" t="str">
        <f>VLOOKUP($A2137,referencia!$B$2:$Z$640,11,0)</f>
        <v>Frente Cívico por Santiago</v>
      </c>
      <c r="G2137" s="9" t="str">
        <f>VLOOKUP($A2137,referencia!$B$2:$Z$640,10,0)</f>
        <v>Ángel Hugo Niccolai</v>
      </c>
      <c r="H2137" s="9" t="str">
        <f>VLOOKUP($A2137,referencia!$B$2:$Z$640,20,0)</f>
        <v>M</v>
      </c>
      <c r="I2137" s="9">
        <f>VLOOKUP($A2137,referencia!$B$2:$Z$640,21,0)</f>
        <v>0</v>
      </c>
      <c r="J2137" s="9" t="str">
        <f>VLOOKUP($A2137,referencia!$B$2:$Z$640,22,0)</f>
        <v>Ministerio de Desarrollo Social, Promoción Humana y Relaciones Institucionales con la Comunidad</v>
      </c>
      <c r="K2137" s="9">
        <f>VLOOKUP($A2137,referencia!$B$2:$Z$640,23,0)</f>
        <v>0</v>
      </c>
    </row>
    <row r="2138" spans="1:11" ht="15.75" customHeight="1">
      <c r="A2138" t="s">
        <v>2608</v>
      </c>
      <c r="B2138" s="9">
        <f>VLOOKUP($A2138,referencia!$B$2:$Z$640,6,0)</f>
        <v>22</v>
      </c>
      <c r="C2138" s="9" t="str">
        <f>VLOOKUP($A2138,referencia!$B$2:$Z$640,7,0)</f>
        <v>Santiago del Estero</v>
      </c>
      <c r="D2138" s="9">
        <f>VLOOKUP($A2138,referencia!$B$2:$Z$640,17,0)</f>
        <v>2019</v>
      </c>
      <c r="E2138" s="9" t="str">
        <f>VLOOKUP($A2138,referencia!$B$2:$Z$640,8,0)</f>
        <v>Gerardo Zamora</v>
      </c>
      <c r="F2138" s="9" t="str">
        <f>VLOOKUP($A2138,referencia!$B$2:$Z$640,11,0)</f>
        <v>Frente Cívico por Santiago</v>
      </c>
      <c r="G2138" s="9" t="str">
        <f>VLOOKUP($A2138,referencia!$B$2:$Z$640,10,0)</f>
        <v>Argentino Cambrini</v>
      </c>
      <c r="H2138" s="9" t="str">
        <f>VLOOKUP($A2138,referencia!$B$2:$Z$640,20,0)</f>
        <v>M</v>
      </c>
      <c r="I2138" s="9">
        <f>VLOOKUP($A2138,referencia!$B$2:$Z$640,21,0)</f>
        <v>0</v>
      </c>
      <c r="J2138" s="9" t="str">
        <f>VLOOKUP($A2138,referencia!$B$2:$Z$640,22,0)</f>
        <v>Ministerio de Obras Públicas, Agua y Medio Ambiente</v>
      </c>
      <c r="K2138" s="9">
        <f>VLOOKUP($A2138,referencia!$B$2:$Z$640,23,0)</f>
        <v>0</v>
      </c>
    </row>
    <row r="2139" spans="1:11" ht="15.75" customHeight="1">
      <c r="A2139" t="s">
        <v>2609</v>
      </c>
      <c r="B2139" s="9">
        <f>VLOOKUP($A2139,referencia!$B$2:$Z$640,6,0)</f>
        <v>22</v>
      </c>
      <c r="C2139" s="9" t="str">
        <f>VLOOKUP($A2139,referencia!$B$2:$Z$640,7,0)</f>
        <v>Santiago del Estero</v>
      </c>
      <c r="D2139" s="9">
        <f>VLOOKUP($A2139,referencia!$B$2:$Z$640,17,0)</f>
        <v>2019</v>
      </c>
      <c r="E2139" s="9" t="str">
        <f>VLOOKUP($A2139,referencia!$B$2:$Z$640,8,0)</f>
        <v>Gerardo Zamora</v>
      </c>
      <c r="F2139" s="9" t="str">
        <f>VLOOKUP($A2139,referencia!$B$2:$Z$640,11,0)</f>
        <v>Frente Cívico por Santiago</v>
      </c>
      <c r="G2139" s="9" t="str">
        <f>VLOOKUP($A2139,referencia!$B$2:$Z$640,10,0)</f>
        <v>Natividad Nassif</v>
      </c>
      <c r="H2139" s="9" t="str">
        <f>VLOOKUP($A2139,referencia!$B$2:$Z$640,20,0)</f>
        <v>F</v>
      </c>
      <c r="I2139" s="9">
        <f>VLOOKUP($A2139,referencia!$B$2:$Z$640,21,0)</f>
        <v>1</v>
      </c>
      <c r="J2139" s="9" t="str">
        <f>VLOOKUP($A2139,referencia!$B$2:$Z$640,22,0)</f>
        <v>Ministerio de Salud</v>
      </c>
      <c r="K2139" s="9">
        <f>VLOOKUP($A2139,referencia!$B$2:$Z$640,23,0)</f>
        <v>0</v>
      </c>
    </row>
    <row r="2140" spans="1:11" ht="15.75" customHeight="1">
      <c r="A2140" t="s">
        <v>2610</v>
      </c>
      <c r="B2140" s="9">
        <f>VLOOKUP($A2140,referencia!$B$2:$Z$640,6,0)</f>
        <v>22</v>
      </c>
      <c r="C2140" s="9" t="str">
        <f>VLOOKUP($A2140,referencia!$B$2:$Z$640,7,0)</f>
        <v>Santiago del Estero</v>
      </c>
      <c r="D2140" s="9">
        <f>VLOOKUP($A2140,referencia!$B$2:$Z$640,17,0)</f>
        <v>2019</v>
      </c>
      <c r="E2140" s="9" t="str">
        <f>VLOOKUP($A2140,referencia!$B$2:$Z$640,8,0)</f>
        <v>Gerardo Zamora</v>
      </c>
      <c r="F2140" s="9" t="str">
        <f>VLOOKUP($A2140,referencia!$B$2:$Z$640,11,0)</f>
        <v>Frente Cívico por Santiago</v>
      </c>
      <c r="G2140" s="9" t="str">
        <f>VLOOKUP($A2140,referencia!$B$2:$Z$640,10,0)</f>
        <v>Mariela Nassif</v>
      </c>
      <c r="H2140" s="9" t="str">
        <f>VLOOKUP($A2140,referencia!$B$2:$Z$640,20,0)</f>
        <v>F</v>
      </c>
      <c r="I2140" s="9">
        <f>VLOOKUP($A2140,referencia!$B$2:$Z$640,21,0)</f>
        <v>1</v>
      </c>
      <c r="J2140" s="9" t="str">
        <f>VLOOKUP($A2140,referencia!$B$2:$Z$640,22,0)</f>
        <v>Ministerio de Educación, Ciencia y Tecnología</v>
      </c>
      <c r="K2140" s="9">
        <f>VLOOKUP($A2140,referencia!$B$2:$Z$640,23,0)</f>
        <v>0</v>
      </c>
    </row>
    <row r="2141" spans="1:11" ht="15.75" customHeight="1">
      <c r="A2141" t="s">
        <v>2611</v>
      </c>
      <c r="B2141" s="9">
        <f>VLOOKUP($A2141,referencia!$B$2:$Z$640,6,0)</f>
        <v>22</v>
      </c>
      <c r="C2141" s="9" t="str">
        <f>VLOOKUP($A2141,referencia!$B$2:$Z$640,7,0)</f>
        <v>Santiago del Estero</v>
      </c>
      <c r="D2141" s="9">
        <f>VLOOKUP($A2141,referencia!$B$2:$Z$640,17,0)</f>
        <v>2019</v>
      </c>
      <c r="E2141" s="9" t="str">
        <f>VLOOKUP($A2141,referencia!$B$2:$Z$640,8,0)</f>
        <v>Gerardo Zamora</v>
      </c>
      <c r="F2141" s="9" t="str">
        <f>VLOOKUP($A2141,referencia!$B$2:$Z$640,11,0)</f>
        <v>Frente Cívico por Santiago</v>
      </c>
      <c r="G2141" s="9" t="str">
        <f>VLOOKUP($A2141,referencia!$B$2:$Z$640,10,0)</f>
        <v>Miguel Mandrille</v>
      </c>
      <c r="H2141" s="9" t="str">
        <f>VLOOKUP($A2141,referencia!$B$2:$Z$640,20,0)</f>
        <v>M</v>
      </c>
      <c r="I2141" s="9">
        <f>VLOOKUP($A2141,referencia!$B$2:$Z$640,21,0)</f>
        <v>0</v>
      </c>
      <c r="J2141" s="9" t="str">
        <f>VLOOKUP($A2141,referencia!$B$2:$Z$640,22,0)</f>
        <v>Ministerio de Producción</v>
      </c>
      <c r="K2141" s="9">
        <f>VLOOKUP($A2141,referencia!$B$2:$Z$640,23,0)</f>
        <v>0</v>
      </c>
    </row>
    <row r="2142" spans="1:11" ht="15.75" customHeight="1">
      <c r="A2142" t="s">
        <v>2612</v>
      </c>
      <c r="B2142" s="9">
        <f>VLOOKUP($A2142,referencia!$B$2:$Z$640,6,0)</f>
        <v>22</v>
      </c>
      <c r="C2142" s="9" t="str">
        <f>VLOOKUP($A2142,referencia!$B$2:$Z$640,7,0)</f>
        <v>Santiago del Estero</v>
      </c>
      <c r="D2142" s="9">
        <f>VLOOKUP($A2142,referencia!$B$2:$Z$640,17,0)</f>
        <v>2019</v>
      </c>
      <c r="E2142" s="9" t="str">
        <f>VLOOKUP($A2142,referencia!$B$2:$Z$640,8,0)</f>
        <v>Gerardo Zamora</v>
      </c>
      <c r="F2142" s="9" t="str">
        <f>VLOOKUP($A2142,referencia!$B$2:$Z$640,11,0)</f>
        <v>Frente Cívico por Santiago</v>
      </c>
      <c r="G2142" s="9" t="str">
        <f>VLOOKUP($A2142,referencia!$B$2:$Z$640,10,0)</f>
        <v>Atilio Chara</v>
      </c>
      <c r="H2142" s="9" t="str">
        <f>VLOOKUP($A2142,referencia!$B$2:$Z$640,20,0)</f>
        <v>M</v>
      </c>
      <c r="I2142" s="9">
        <f>VLOOKUP($A2142,referencia!$B$2:$Z$640,21,0)</f>
        <v>0</v>
      </c>
      <c r="J2142" s="9" t="str">
        <f>VLOOKUP($A2142,referencia!$B$2:$Z$640,22,0)</f>
        <v>Ministerio de Economía</v>
      </c>
      <c r="K2142" s="9">
        <f>VLOOKUP($A2142,referencia!$B$2:$Z$640,23,0)</f>
        <v>0</v>
      </c>
    </row>
    <row r="2143" spans="1:11" ht="15.75" customHeight="1">
      <c r="A2143" t="s">
        <v>2613</v>
      </c>
      <c r="B2143" s="9">
        <f>VLOOKUP($A2143,referencia!$B$2:$Z$640,6,0)</f>
        <v>22</v>
      </c>
      <c r="C2143" s="9" t="str">
        <f>VLOOKUP($A2143,referencia!$B$2:$Z$640,7,0)</f>
        <v>Santiago del Estero</v>
      </c>
      <c r="D2143" s="9">
        <f>VLOOKUP($A2143,referencia!$B$2:$Z$640,17,0)</f>
        <v>2019</v>
      </c>
      <c r="E2143" s="9" t="str">
        <f>VLOOKUP($A2143,referencia!$B$2:$Z$640,8,0)</f>
        <v>Gerardo Zamora</v>
      </c>
      <c r="F2143" s="9" t="str">
        <f>VLOOKUP($A2143,referencia!$B$2:$Z$640,11,0)</f>
        <v>Frente Cívico por Santiago</v>
      </c>
      <c r="G2143" s="9" t="str">
        <f>VLOOKUP($A2143,referencia!$B$2:$Z$640,10,0)</f>
        <v>Marcelo Barbur</v>
      </c>
      <c r="H2143" s="9" t="str">
        <f>VLOOKUP($A2143,referencia!$B$2:$Z$640,20,0)</f>
        <v>M</v>
      </c>
      <c r="I2143" s="9">
        <f>VLOOKUP($A2143,referencia!$B$2:$Z$640,21,0)</f>
        <v>0</v>
      </c>
      <c r="J2143" s="9" t="str">
        <f>VLOOKUP($A2143,referencia!$B$2:$Z$640,22,0)</f>
        <v>Ministerio de Gobierno, Seguridad y Culto</v>
      </c>
      <c r="K2143" s="9">
        <f>VLOOKUP($A2143,referencia!$B$2:$Z$640,23,0)</f>
        <v>0</v>
      </c>
    </row>
    <row r="2144" spans="1:11" ht="15.75" customHeight="1">
      <c r="A2144" t="s">
        <v>2358</v>
      </c>
      <c r="B2144" s="9">
        <f>VLOOKUP($A2144,referencia!$B$2:$Z$640,6,0)</f>
        <v>22</v>
      </c>
      <c r="C2144" s="9" t="str">
        <f>VLOOKUP($A2144,referencia!$B$2:$Z$640,7,0)</f>
        <v>Santiago del Estero</v>
      </c>
      <c r="D2144" s="9" t="str">
        <f>VLOOKUP($A2144,referencia!$B$2:$Z$640,17,0)</f>
        <v>no</v>
      </c>
      <c r="E2144" s="9" t="str">
        <f>VLOOKUP($A2144,referencia!$B$2:$Z$640,8,0)</f>
        <v>Claudia Ledesma Abdala</v>
      </c>
      <c r="F2144" s="9" t="str">
        <f>VLOOKUP($A2144,referencia!$B$2:$Z$640,11,0)</f>
        <v>Frente Cívico por Santiago</v>
      </c>
      <c r="G2144" s="9" t="str">
        <f>VLOOKUP($A2144,referencia!$B$2:$Z$640,10,0)</f>
        <v>Elías Suárez</v>
      </c>
      <c r="H2144" s="9" t="str">
        <f>VLOOKUP($A2144,referencia!$B$2:$Z$640,20,0)</f>
        <v>M</v>
      </c>
      <c r="I2144" s="9">
        <f>VLOOKUP($A2144,referencia!$B$2:$Z$640,21,0)</f>
        <v>0</v>
      </c>
      <c r="J2144" s="9" t="str">
        <f>VLOOKUP($A2144,referencia!$B$2:$Z$640,22,0)</f>
        <v>Jefatura de Gabinete de Ministerios</v>
      </c>
      <c r="K2144" s="9">
        <f>VLOOKUP($A2144,referencia!$B$2:$Z$640,23,0)</f>
        <v>0</v>
      </c>
    </row>
    <row r="2145" spans="1:11" ht="15.75" customHeight="1">
      <c r="A2145" t="s">
        <v>2359</v>
      </c>
      <c r="B2145" s="9">
        <f>VLOOKUP($A2145,referencia!$B$2:$Z$640,6,0)</f>
        <v>22</v>
      </c>
      <c r="C2145" s="9" t="str">
        <f>VLOOKUP($A2145,referencia!$B$2:$Z$640,7,0)</f>
        <v>Santiago del Estero</v>
      </c>
      <c r="D2145" s="9" t="str">
        <f>VLOOKUP($A2145,referencia!$B$2:$Z$640,17,0)</f>
        <v>no</v>
      </c>
      <c r="E2145" s="9" t="str">
        <f>VLOOKUP($A2145,referencia!$B$2:$Z$640,8,0)</f>
        <v>Claudia Ledesma Abdala</v>
      </c>
      <c r="F2145" s="9" t="str">
        <f>VLOOKUP($A2145,referencia!$B$2:$Z$640,11,0)</f>
        <v>Frente Cívico por Santiago</v>
      </c>
      <c r="G2145" s="9" t="str">
        <f>VLOOKUP($A2145,referencia!$B$2:$Z$640,10,0)</f>
        <v>Matilde O’Mill</v>
      </c>
      <c r="H2145" s="9" t="str">
        <f>VLOOKUP($A2145,referencia!$B$2:$Z$640,20,0)</f>
        <v>F</v>
      </c>
      <c r="I2145" s="9">
        <f>VLOOKUP($A2145,referencia!$B$2:$Z$640,21,0)</f>
        <v>1</v>
      </c>
      <c r="J2145" s="9" t="str">
        <f>VLOOKUP($A2145,referencia!$B$2:$Z$640,22,0)</f>
        <v>Secretaría General de la Gobernación</v>
      </c>
      <c r="K2145" s="9">
        <f>VLOOKUP($A2145,referencia!$B$2:$Z$640,23,0)</f>
        <v>0</v>
      </c>
    </row>
    <row r="2146" spans="1:11" ht="15.75" customHeight="1">
      <c r="A2146" t="s">
        <v>2360</v>
      </c>
      <c r="B2146" s="9">
        <f>VLOOKUP($A2146,referencia!$B$2:$Z$640,6,0)</f>
        <v>22</v>
      </c>
      <c r="C2146" s="9" t="str">
        <f>VLOOKUP($A2146,referencia!$B$2:$Z$640,7,0)</f>
        <v>Santiago del Estero</v>
      </c>
      <c r="D2146" s="9" t="str">
        <f>VLOOKUP($A2146,referencia!$B$2:$Z$640,17,0)</f>
        <v>no</v>
      </c>
      <c r="E2146" s="9" t="str">
        <f>VLOOKUP($A2146,referencia!$B$2:$Z$640,8,0)</f>
        <v>Claudia Ledesma Abdala</v>
      </c>
      <c r="F2146" s="9" t="str">
        <f>VLOOKUP($A2146,referencia!$B$2:$Z$640,11,0)</f>
        <v>Frente Cívico por Santiago</v>
      </c>
      <c r="G2146" s="9" t="str">
        <f>VLOOKUP($A2146,referencia!$B$2:$Z$640,10,0)</f>
        <v>Carlos Silva Neder</v>
      </c>
      <c r="H2146" s="9" t="str">
        <f>VLOOKUP($A2146,referencia!$B$2:$Z$640,20,0)</f>
        <v>M</v>
      </c>
      <c r="I2146" s="9">
        <f>VLOOKUP($A2146,referencia!$B$2:$Z$640,21,0)</f>
        <v>0</v>
      </c>
      <c r="J2146" s="9" t="str">
        <f>VLOOKUP($A2146,referencia!$B$2:$Z$640,22,0)</f>
        <v>Ministerio de Gobierno</v>
      </c>
      <c r="K2146" s="9">
        <f>VLOOKUP($A2146,referencia!$B$2:$Z$640,23,0)</f>
        <v>0</v>
      </c>
    </row>
    <row r="2147" spans="1:11" ht="15.75" customHeight="1">
      <c r="A2147" t="s">
        <v>1490</v>
      </c>
      <c r="B2147" s="9">
        <f>VLOOKUP($A2147,referencia!$B$2:$Z$640,6,0)</f>
        <v>22</v>
      </c>
      <c r="C2147" s="9" t="str">
        <f>VLOOKUP($A2147,referencia!$B$2:$Z$640,7,0)</f>
        <v>Santiago del Estero</v>
      </c>
      <c r="D2147" s="9" t="str">
        <f>VLOOKUP($A2147,referencia!$B$2:$Z$640,17,0)</f>
        <v>no</v>
      </c>
      <c r="E2147" s="9" t="str">
        <f>VLOOKUP($A2147,referencia!$B$2:$Z$640,8,0)</f>
        <v>Claudia Ledesma Abdala</v>
      </c>
      <c r="F2147" s="9" t="str">
        <f>VLOOKUP($A2147,referencia!$B$2:$Z$640,11,0)</f>
        <v>Frente Cívico por Santiago</v>
      </c>
      <c r="G2147" s="9" t="str">
        <f>VLOOKUP($A2147,referencia!$B$2:$Z$640,10,0)</f>
        <v>Atilio Chara</v>
      </c>
      <c r="H2147" s="9" t="str">
        <f>VLOOKUP($A2147,referencia!$B$2:$Z$640,20,0)</f>
        <v>M</v>
      </c>
      <c r="I2147" s="9">
        <f>VLOOKUP($A2147,referencia!$B$2:$Z$640,21,0)</f>
        <v>0</v>
      </c>
      <c r="J2147" s="9" t="str">
        <f>VLOOKUP($A2147,referencia!$B$2:$Z$640,22,0)</f>
        <v>Ministerio de Economía</v>
      </c>
      <c r="K2147" s="9">
        <f>VLOOKUP($A2147,referencia!$B$2:$Z$640,23,0)</f>
        <v>0</v>
      </c>
    </row>
    <row r="2148" spans="1:11" ht="15.75" customHeight="1">
      <c r="A2148" t="s">
        <v>2361</v>
      </c>
      <c r="B2148" s="9">
        <f>VLOOKUP($A2148,referencia!$B$2:$Z$640,6,0)</f>
        <v>22</v>
      </c>
      <c r="C2148" s="9" t="str">
        <f>VLOOKUP($A2148,referencia!$B$2:$Z$640,7,0)</f>
        <v>Santiago del Estero</v>
      </c>
      <c r="D2148" s="9" t="str">
        <f>VLOOKUP($A2148,referencia!$B$2:$Z$640,17,0)</f>
        <v>no</v>
      </c>
      <c r="E2148" s="9" t="str">
        <f>VLOOKUP($A2148,referencia!$B$2:$Z$640,8,0)</f>
        <v>Claudia Ledesma Abdala</v>
      </c>
      <c r="F2148" s="9" t="str">
        <f>VLOOKUP($A2148,referencia!$B$2:$Z$640,11,0)</f>
        <v>Frente Cívico por Santiago</v>
      </c>
      <c r="G2148" s="9" t="str">
        <f>VLOOKUP($A2148,referencia!$B$2:$Z$640,10,0)</f>
        <v>Luis Gelid</v>
      </c>
      <c r="H2148" s="9" t="str">
        <f>VLOOKUP($A2148,referencia!$B$2:$Z$640,20,0)</f>
        <v>M</v>
      </c>
      <c r="I2148" s="9">
        <f>VLOOKUP($A2148,referencia!$B$2:$Z$640,21,0)</f>
        <v>0</v>
      </c>
      <c r="J2148" s="9" t="str">
        <f>VLOOKUP($A2148,referencia!$B$2:$Z$640,22,0)</f>
        <v>Ministerio de Producción, Recursos Naturales, Forestación y Tierras</v>
      </c>
      <c r="K2148" s="9">
        <f>VLOOKUP($A2148,referencia!$B$2:$Z$640,23,0)</f>
        <v>0</v>
      </c>
    </row>
    <row r="2149" spans="1:11" ht="15.75" customHeight="1">
      <c r="A2149" t="s">
        <v>2362</v>
      </c>
      <c r="B2149" s="9">
        <f>VLOOKUP($A2149,referencia!$B$2:$Z$640,6,0)</f>
        <v>22</v>
      </c>
      <c r="C2149" s="9" t="str">
        <f>VLOOKUP($A2149,referencia!$B$2:$Z$640,7,0)</f>
        <v>Santiago del Estero</v>
      </c>
      <c r="D2149" s="9" t="str">
        <f>VLOOKUP($A2149,referencia!$B$2:$Z$640,17,0)</f>
        <v>no</v>
      </c>
      <c r="E2149" s="9" t="str">
        <f>VLOOKUP($A2149,referencia!$B$2:$Z$640,8,0)</f>
        <v>Claudia Ledesma Abdala</v>
      </c>
      <c r="F2149" s="9" t="str">
        <f>VLOOKUP($A2149,referencia!$B$2:$Z$640,11,0)</f>
        <v>Frente Cívico por Santiago</v>
      </c>
      <c r="G2149" s="9" t="str">
        <f>VLOOKUP($A2149,referencia!$B$2:$Z$640,10,0)</f>
        <v>Ricardo Daives</v>
      </c>
      <c r="H2149" s="9" t="str">
        <f>VLOOKUP($A2149,referencia!$B$2:$Z$640,20,0)</f>
        <v>M</v>
      </c>
      <c r="I2149" s="9">
        <f>VLOOKUP($A2149,referencia!$B$2:$Z$640,21,0)</f>
        <v>0</v>
      </c>
      <c r="J2149" s="9" t="str">
        <f>VLOOKUP($A2149,referencia!$B$2:$Z$640,22,0)</f>
        <v>Ministerio de Justicia</v>
      </c>
      <c r="K2149" s="9">
        <f>VLOOKUP($A2149,referencia!$B$2:$Z$640,23,0)</f>
        <v>0</v>
      </c>
    </row>
    <row r="2150" spans="1:11" ht="15.75" customHeight="1">
      <c r="A2150" t="s">
        <v>2363</v>
      </c>
      <c r="B2150" s="9">
        <f>VLOOKUP($A2150,referencia!$B$2:$Z$640,6,0)</f>
        <v>22</v>
      </c>
      <c r="C2150" s="9" t="str">
        <f>VLOOKUP($A2150,referencia!$B$2:$Z$640,7,0)</f>
        <v>Santiago del Estero</v>
      </c>
      <c r="D2150" s="9" t="str">
        <f>VLOOKUP($A2150,referencia!$B$2:$Z$640,17,0)</f>
        <v>no</v>
      </c>
      <c r="E2150" s="9" t="str">
        <f>VLOOKUP($A2150,referencia!$B$2:$Z$640,8,0)</f>
        <v>Claudia Ledesma Abdala</v>
      </c>
      <c r="F2150" s="9" t="str">
        <f>VLOOKUP($A2150,referencia!$B$2:$Z$640,11,0)</f>
        <v>Frente Cívico por Santiago</v>
      </c>
      <c r="G2150" s="9" t="str">
        <f>VLOOKUP($A2150,referencia!$B$2:$Z$640,10,0)</f>
        <v>Luis César Martínez</v>
      </c>
      <c r="H2150" s="9" t="str">
        <f>VLOOKUP($A2150,referencia!$B$2:$Z$640,20,0)</f>
        <v>M</v>
      </c>
      <c r="I2150" s="9">
        <f>VLOOKUP($A2150,referencia!$B$2:$Z$640,21,0)</f>
        <v>0</v>
      </c>
      <c r="J2150" s="9" t="str">
        <f>VLOOKUP($A2150,referencia!$B$2:$Z$640,22,0)</f>
        <v>Ministerio de Salud</v>
      </c>
      <c r="K2150" s="9">
        <f>VLOOKUP($A2150,referencia!$B$2:$Z$640,23,0)</f>
        <v>0</v>
      </c>
    </row>
    <row r="2151" spans="1:11" ht="15.75" customHeight="1">
      <c r="A2151" t="s">
        <v>1489</v>
      </c>
      <c r="B2151" s="9">
        <f>VLOOKUP($A2151,referencia!$B$2:$Z$640,6,0)</f>
        <v>22</v>
      </c>
      <c r="C2151" s="9" t="str">
        <f>VLOOKUP($A2151,referencia!$B$2:$Z$640,7,0)</f>
        <v>Santiago del Estero</v>
      </c>
      <c r="D2151" s="9" t="str">
        <f>VLOOKUP($A2151,referencia!$B$2:$Z$640,17,0)</f>
        <v>no</v>
      </c>
      <c r="E2151" s="9" t="str">
        <f>VLOOKUP($A2151,referencia!$B$2:$Z$640,8,0)</f>
        <v>Claudia Ledesma Abdala</v>
      </c>
      <c r="F2151" s="9" t="str">
        <f>VLOOKUP($A2151,referencia!$B$2:$Z$640,11,0)</f>
        <v>Frente Cívico por Santiago</v>
      </c>
      <c r="G2151" s="9" t="str">
        <f>VLOOKUP($A2151,referencia!$B$2:$Z$640,10,0)</f>
        <v>Mariela Nassif</v>
      </c>
      <c r="H2151" s="9" t="str">
        <f>VLOOKUP($A2151,referencia!$B$2:$Z$640,20,0)</f>
        <v>F</v>
      </c>
      <c r="I2151" s="9">
        <f>VLOOKUP($A2151,referencia!$B$2:$Z$640,21,0)</f>
        <v>1</v>
      </c>
      <c r="J2151" s="9" t="str">
        <f>VLOOKUP($A2151,referencia!$B$2:$Z$640,22,0)</f>
        <v>Ministerio de Educación</v>
      </c>
      <c r="K2151" s="9">
        <f>VLOOKUP($A2151,referencia!$B$2:$Z$640,23,0)</f>
        <v>0</v>
      </c>
    </row>
    <row r="2152" spans="1:11" ht="15.75" customHeight="1">
      <c r="A2152" t="s">
        <v>2364</v>
      </c>
      <c r="B2152" s="9">
        <f>VLOOKUP($A2152,referencia!$B$2:$Z$640,6,0)</f>
        <v>22</v>
      </c>
      <c r="C2152" s="9" t="str">
        <f>VLOOKUP($A2152,referencia!$B$2:$Z$640,7,0)</f>
        <v>Santiago del Estero</v>
      </c>
      <c r="D2152" s="9" t="str">
        <f>VLOOKUP($A2152,referencia!$B$2:$Z$640,17,0)</f>
        <v>no</v>
      </c>
      <c r="E2152" s="9" t="str">
        <f>VLOOKUP($A2152,referencia!$B$2:$Z$640,8,0)</f>
        <v>Claudia Ledesma Abdala</v>
      </c>
      <c r="F2152" s="9" t="str">
        <f>VLOOKUP($A2152,referencia!$B$2:$Z$640,11,0)</f>
        <v>Frente Cívico por Santiago</v>
      </c>
      <c r="G2152" s="9" t="str">
        <f>VLOOKUP($A2152,referencia!$B$2:$Z$640,10,0)</f>
        <v>Daniel Brué</v>
      </c>
      <c r="H2152" s="9" t="str">
        <f>VLOOKUP($A2152,referencia!$B$2:$Z$640,20,0)</f>
        <v>M</v>
      </c>
      <c r="I2152" s="9">
        <f>VLOOKUP($A2152,referencia!$B$2:$Z$640,21,0)</f>
        <v>0</v>
      </c>
      <c r="J2152" s="9" t="str">
        <f>VLOOKUP($A2152,referencia!$B$2:$Z$640,22,0)</f>
        <v>Ministerio de Obras y Servicios Públicos</v>
      </c>
      <c r="K2152" s="9">
        <f>VLOOKUP($A2152,referencia!$B$2:$Z$640,23,0)</f>
        <v>0</v>
      </c>
    </row>
    <row r="2153" spans="1:11" ht="15.75" customHeight="1">
      <c r="A2153" t="s">
        <v>2365</v>
      </c>
      <c r="B2153" s="9">
        <f>VLOOKUP($A2153,referencia!$B$2:$Z$640,6,0)</f>
        <v>22</v>
      </c>
      <c r="C2153" s="9" t="str">
        <f>VLOOKUP($A2153,referencia!$B$2:$Z$640,7,0)</f>
        <v>Santiago del Estero</v>
      </c>
      <c r="D2153" s="9" t="str">
        <f>VLOOKUP($A2153,referencia!$B$2:$Z$640,17,0)</f>
        <v>no</v>
      </c>
      <c r="E2153" s="9" t="str">
        <f>VLOOKUP($A2153,referencia!$B$2:$Z$640,8,0)</f>
        <v>Claudia Ledesma Abdala</v>
      </c>
      <c r="F2153" s="9" t="str">
        <f>VLOOKUP($A2153,referencia!$B$2:$Z$640,11,0)</f>
        <v>Frente Cívico por Santiago</v>
      </c>
      <c r="G2153" s="9" t="str">
        <f>VLOOKUP($A2153,referencia!$B$2:$Z$640,10,0)</f>
        <v>Ángel Niccolai</v>
      </c>
      <c r="H2153" s="9" t="str">
        <f>VLOOKUP($A2153,referencia!$B$2:$Z$640,20,0)</f>
        <v>M</v>
      </c>
      <c r="I2153" s="9">
        <f>VLOOKUP($A2153,referencia!$B$2:$Z$640,21,0)</f>
        <v>0</v>
      </c>
      <c r="J2153" s="9" t="str">
        <f>VLOOKUP($A2153,referencia!$B$2:$Z$640,22,0)</f>
        <v>Ministerio de Desarrollo Social, Promoción Humana y Relaciones Institucionale</v>
      </c>
      <c r="K2153" s="9">
        <f>VLOOKUP($A2153,referencia!$B$2:$Z$640,23,0)</f>
        <v>0</v>
      </c>
    </row>
    <row r="2154" spans="1:11" ht="15.75" customHeight="1">
      <c r="A2154" t="s">
        <v>2366</v>
      </c>
      <c r="B2154" s="9">
        <f>VLOOKUP($A2154,referencia!$B$2:$Z$640,6,0)</f>
        <v>22</v>
      </c>
      <c r="C2154" s="9" t="str">
        <f>VLOOKUP($A2154,referencia!$B$2:$Z$640,7,0)</f>
        <v>Santiago del Estero</v>
      </c>
      <c r="D2154" s="9" t="str">
        <f>VLOOKUP($A2154,referencia!$B$2:$Z$640,17,0)</f>
        <v>no</v>
      </c>
      <c r="E2154" s="9" t="str">
        <f>VLOOKUP($A2154,referencia!$B$2:$Z$640,8,0)</f>
        <v>Claudia Ledesma Abdala</v>
      </c>
      <c r="F2154" s="9" t="str">
        <f>VLOOKUP($A2154,referencia!$B$2:$Z$640,11,0)</f>
        <v>Frente Cívico por Santiago</v>
      </c>
      <c r="G2154" s="9" t="str">
        <f>VLOOKUP($A2154,referencia!$B$2:$Z$640,10,0)</f>
        <v>Abel Tévez</v>
      </c>
      <c r="H2154" s="9" t="str">
        <f>VLOOKUP($A2154,referencia!$B$2:$Z$640,20,0)</f>
        <v>M</v>
      </c>
      <c r="I2154" s="9">
        <f>VLOOKUP($A2154,referencia!$B$2:$Z$640,21,0)</f>
        <v>0</v>
      </c>
      <c r="J2154" s="9" t="str">
        <f>VLOOKUP($A2154,referencia!$B$2:$Z$640,22,0)</f>
        <v>Ministerio del Agua y Ambiente</v>
      </c>
      <c r="K2154" s="9">
        <f>VLOOKUP($A2154,referencia!$B$2:$Z$640,23,0)</f>
        <v>0</v>
      </c>
    </row>
    <row r="2155" spans="1:11" ht="15.75" customHeight="1">
      <c r="A2155" t="s">
        <v>2358</v>
      </c>
      <c r="B2155" s="9">
        <f>VLOOKUP($A2155,referencia!$A$2:$Z$640,7,0)</f>
        <v>22</v>
      </c>
      <c r="C2155" s="9" t="str">
        <f>VLOOKUP($A2155,referencia!$A$2:$Z$640,8,0)</f>
        <v>Santiago del Estero</v>
      </c>
      <c r="D2155" s="9" t="str">
        <f>VLOOKUP($A2155,referencia!$A$2:$Z$640,19,0)</f>
        <v>no</v>
      </c>
      <c r="E2155" s="9" t="str">
        <f>VLOOKUP($A2155,referencia!$A$2:$Z$640,9,0)</f>
        <v>Claudia Ledesma Abdala</v>
      </c>
      <c r="F2155" s="9" t="str">
        <f>VLOOKUP($A2155,referencia!$A$2:$Z$640,12,0)</f>
        <v>Frente Cívico por Santiago</v>
      </c>
      <c r="G2155" s="9" t="str">
        <f>VLOOKUP($A2155,referencia!$A$2:$Z$640,11,0)</f>
        <v>Elías Suárez</v>
      </c>
      <c r="H2155" s="9" t="str">
        <f>VLOOKUP($A2155,referencia!$A$2:$Z$640,21,0)</f>
        <v>M</v>
      </c>
      <c r="I2155" s="9">
        <f>VLOOKUP($A2155,referencia!$A$2:$Z$640,22,0)</f>
        <v>0</v>
      </c>
      <c r="J2155" s="9" t="str">
        <f>VLOOKUP($A2155,referencia!$A$2:$Z$640,23,0)</f>
        <v>Jefatura de Gabinete de Ministerios</v>
      </c>
      <c r="K2155" s="9">
        <f>VLOOKUP($A2155,referencia!$A$2:$Z$640,24,0)</f>
        <v>0</v>
      </c>
    </row>
    <row r="2156" spans="1:11" ht="15.75" customHeight="1">
      <c r="A2156" t="s">
        <v>2359</v>
      </c>
      <c r="B2156" s="9">
        <f>VLOOKUP($A2156,referencia!$A$2:$Z$640,7,0)</f>
        <v>22</v>
      </c>
      <c r="C2156" s="9" t="str">
        <f>VLOOKUP($A2156,referencia!$A$2:$Z$640,8,0)</f>
        <v>Santiago del Estero</v>
      </c>
      <c r="D2156" s="9" t="str">
        <f>VLOOKUP($A2156,referencia!$A$2:$Z$640,19,0)</f>
        <v>no</v>
      </c>
      <c r="E2156" s="9" t="str">
        <f>VLOOKUP($A2156,referencia!$A$2:$Z$640,9,0)</f>
        <v>Claudia Ledesma Abdala</v>
      </c>
      <c r="F2156" s="9" t="str">
        <f>VLOOKUP($A2156,referencia!$A$2:$Z$640,12,0)</f>
        <v>Frente Cívico por Santiago</v>
      </c>
      <c r="G2156" s="9" t="str">
        <f>VLOOKUP($A2156,referencia!$A$2:$Z$640,11,0)</f>
        <v>Matilde O’Mill</v>
      </c>
      <c r="H2156" s="9" t="str">
        <f>VLOOKUP($A2156,referencia!$A$2:$Z$640,21,0)</f>
        <v>F</v>
      </c>
      <c r="I2156" s="9">
        <f>VLOOKUP($A2156,referencia!$A$2:$Z$640,22,0)</f>
        <v>1</v>
      </c>
      <c r="J2156" s="9" t="str">
        <f>VLOOKUP($A2156,referencia!$A$2:$Z$640,23,0)</f>
        <v>Secretaría General de la Gobernación</v>
      </c>
      <c r="K2156" s="9">
        <f>VLOOKUP($A2156,referencia!$A$2:$Z$640,24,0)</f>
        <v>0</v>
      </c>
    </row>
    <row r="2157" spans="1:11" ht="15.75" customHeight="1">
      <c r="A2157" t="s">
        <v>2360</v>
      </c>
      <c r="B2157" s="9">
        <f>VLOOKUP($A2157,referencia!$A$2:$Z$640,7,0)</f>
        <v>22</v>
      </c>
      <c r="C2157" s="9" t="str">
        <f>VLOOKUP($A2157,referencia!$A$2:$Z$640,8,0)</f>
        <v>Santiago del Estero</v>
      </c>
      <c r="D2157" s="9" t="str">
        <f>VLOOKUP($A2157,referencia!$A$2:$Z$640,19,0)</f>
        <v>no</v>
      </c>
      <c r="E2157" s="9" t="str">
        <f>VLOOKUP($A2157,referencia!$A$2:$Z$640,9,0)</f>
        <v>Claudia Ledesma Abdala</v>
      </c>
      <c r="F2157" s="9" t="str">
        <f>VLOOKUP($A2157,referencia!$A$2:$Z$640,12,0)</f>
        <v>Frente Cívico por Santiago</v>
      </c>
      <c r="G2157" s="9" t="str">
        <f>VLOOKUP($A2157,referencia!$A$2:$Z$640,11,0)</f>
        <v>Carlos Silva Neder</v>
      </c>
      <c r="H2157" s="9" t="str">
        <f>VLOOKUP($A2157,referencia!$A$2:$Z$640,21,0)</f>
        <v>M</v>
      </c>
      <c r="I2157" s="9">
        <f>VLOOKUP($A2157,referencia!$A$2:$Z$640,22,0)</f>
        <v>0</v>
      </c>
      <c r="J2157" s="9" t="str">
        <f>VLOOKUP($A2157,referencia!$A$2:$Z$640,23,0)</f>
        <v>Ministerio de Gobierno</v>
      </c>
      <c r="K2157" s="9">
        <f>VLOOKUP($A2157,referencia!$A$2:$Z$640,24,0)</f>
        <v>0</v>
      </c>
    </row>
    <row r="2158" spans="1:11" ht="15.75" customHeight="1">
      <c r="A2158" t="s">
        <v>1490</v>
      </c>
      <c r="B2158" s="9">
        <f>VLOOKUP($A2158,referencia!$A$2:$Z$640,7,0)</f>
        <v>22</v>
      </c>
      <c r="C2158" s="9" t="str">
        <f>VLOOKUP($A2158,referencia!$A$2:$Z$640,8,0)</f>
        <v>Santiago del Estero</v>
      </c>
      <c r="D2158" s="9" t="str">
        <f>VLOOKUP($A2158,referencia!$A$2:$Z$640,19,0)</f>
        <v>no</v>
      </c>
      <c r="E2158" s="9" t="str">
        <f>VLOOKUP($A2158,referencia!$A$2:$Z$640,9,0)</f>
        <v>Claudia Ledesma Abdala</v>
      </c>
      <c r="F2158" s="9" t="str">
        <f>VLOOKUP($A2158,referencia!$A$2:$Z$640,12,0)</f>
        <v>Frente Cívico por Santiago</v>
      </c>
      <c r="G2158" s="9" t="str">
        <f>VLOOKUP($A2158,referencia!$A$2:$Z$640,11,0)</f>
        <v>Atilio Chara</v>
      </c>
      <c r="H2158" s="9" t="str">
        <f>VLOOKUP($A2158,referencia!$A$2:$Z$640,21,0)</f>
        <v>M</v>
      </c>
      <c r="I2158" s="9">
        <f>VLOOKUP($A2158,referencia!$A$2:$Z$640,22,0)</f>
        <v>0</v>
      </c>
      <c r="J2158" s="9" t="str">
        <f>VLOOKUP($A2158,referencia!$A$2:$Z$640,23,0)</f>
        <v>Ministerio de Economía</v>
      </c>
      <c r="K2158" s="9">
        <f>VLOOKUP($A2158,referencia!$A$2:$Z$640,24,0)</f>
        <v>0</v>
      </c>
    </row>
    <row r="2159" spans="1:11" ht="15.75" customHeight="1">
      <c r="A2159" t="s">
        <v>2361</v>
      </c>
      <c r="B2159" s="9">
        <f>VLOOKUP($A2159,referencia!$A$2:$Z$640,7,0)</f>
        <v>22</v>
      </c>
      <c r="C2159" s="9" t="str">
        <f>VLOOKUP($A2159,referencia!$A$2:$Z$640,8,0)</f>
        <v>Santiago del Estero</v>
      </c>
      <c r="D2159" s="9" t="str">
        <f>VLOOKUP($A2159,referencia!$A$2:$Z$640,19,0)</f>
        <v>no</v>
      </c>
      <c r="E2159" s="9" t="str">
        <f>VLOOKUP($A2159,referencia!$A$2:$Z$640,9,0)</f>
        <v>Claudia Ledesma Abdala</v>
      </c>
      <c r="F2159" s="9" t="str">
        <f>VLOOKUP($A2159,referencia!$A$2:$Z$640,12,0)</f>
        <v>Frente Cívico por Santiago</v>
      </c>
      <c r="G2159" s="9" t="str">
        <f>VLOOKUP($A2159,referencia!$A$2:$Z$640,11,0)</f>
        <v>Luis Gelid</v>
      </c>
      <c r="H2159" s="9" t="str">
        <f>VLOOKUP($A2159,referencia!$A$2:$Z$640,21,0)</f>
        <v>M</v>
      </c>
      <c r="I2159" s="9">
        <f>VLOOKUP($A2159,referencia!$A$2:$Z$640,22,0)</f>
        <v>0</v>
      </c>
      <c r="J2159" s="9" t="str">
        <f>VLOOKUP($A2159,referencia!$A$2:$Z$640,23,0)</f>
        <v>Ministerio de Producción, Recursos Naturales, Forestación y Tierras</v>
      </c>
      <c r="K2159" s="9">
        <f>VLOOKUP($A2159,referencia!$A$2:$Z$640,24,0)</f>
        <v>0</v>
      </c>
    </row>
    <row r="2160" spans="1:11" ht="15.75" customHeight="1">
      <c r="A2160" t="s">
        <v>2362</v>
      </c>
      <c r="B2160" s="9">
        <f>VLOOKUP($A2160,referencia!$A$2:$Z$640,7,0)</f>
        <v>22</v>
      </c>
      <c r="C2160" s="9" t="str">
        <f>VLOOKUP($A2160,referencia!$A$2:$Z$640,8,0)</f>
        <v>Santiago del Estero</v>
      </c>
      <c r="D2160" s="9" t="str">
        <f>VLOOKUP($A2160,referencia!$A$2:$Z$640,19,0)</f>
        <v>no</v>
      </c>
      <c r="E2160" s="9" t="str">
        <f>VLOOKUP($A2160,referencia!$A$2:$Z$640,9,0)</f>
        <v>Claudia Ledesma Abdala</v>
      </c>
      <c r="F2160" s="9" t="str">
        <f>VLOOKUP($A2160,referencia!$A$2:$Z$640,12,0)</f>
        <v>Frente Cívico por Santiago</v>
      </c>
      <c r="G2160" s="9" t="str">
        <f>VLOOKUP($A2160,referencia!$A$2:$Z$640,11,0)</f>
        <v>Ricardo Daives</v>
      </c>
      <c r="H2160" s="9" t="str">
        <f>VLOOKUP($A2160,referencia!$A$2:$Z$640,21,0)</f>
        <v>M</v>
      </c>
      <c r="I2160" s="9">
        <f>VLOOKUP($A2160,referencia!$A$2:$Z$640,22,0)</f>
        <v>0</v>
      </c>
      <c r="J2160" s="9" t="str">
        <f>VLOOKUP($A2160,referencia!$A$2:$Z$640,23,0)</f>
        <v>Ministerio de Justicia</v>
      </c>
      <c r="K2160" s="9">
        <f>VLOOKUP($A2160,referencia!$A$2:$Z$640,24,0)</f>
        <v>0</v>
      </c>
    </row>
    <row r="2161" spans="1:11" ht="15.75" customHeight="1">
      <c r="A2161" t="s">
        <v>2363</v>
      </c>
      <c r="B2161" s="9">
        <f>VLOOKUP($A2161,referencia!$A$2:$Z$640,7,0)</f>
        <v>22</v>
      </c>
      <c r="C2161" s="9" t="str">
        <f>VLOOKUP($A2161,referencia!$A$2:$Z$640,8,0)</f>
        <v>Santiago del Estero</v>
      </c>
      <c r="D2161" s="9" t="str">
        <f>VLOOKUP($A2161,referencia!$A$2:$Z$640,19,0)</f>
        <v>no</v>
      </c>
      <c r="E2161" s="9" t="str">
        <f>VLOOKUP($A2161,referencia!$A$2:$Z$640,9,0)</f>
        <v>Claudia Ledesma Abdala</v>
      </c>
      <c r="F2161" s="9" t="str">
        <f>VLOOKUP($A2161,referencia!$A$2:$Z$640,12,0)</f>
        <v>Frente Cívico por Santiago</v>
      </c>
      <c r="G2161" s="9" t="str">
        <f>VLOOKUP($A2161,referencia!$A$2:$Z$640,11,0)</f>
        <v>Luis César Martínez</v>
      </c>
      <c r="H2161" s="9" t="str">
        <f>VLOOKUP($A2161,referencia!$A$2:$Z$640,21,0)</f>
        <v>M</v>
      </c>
      <c r="I2161" s="9">
        <f>VLOOKUP($A2161,referencia!$A$2:$Z$640,22,0)</f>
        <v>0</v>
      </c>
      <c r="J2161" s="9" t="str">
        <f>VLOOKUP($A2161,referencia!$A$2:$Z$640,23,0)</f>
        <v>Ministerio de Salud</v>
      </c>
      <c r="K2161" s="9">
        <f>VLOOKUP($A2161,referencia!$A$2:$Z$640,24,0)</f>
        <v>0</v>
      </c>
    </row>
    <row r="2162" spans="1:11" ht="15.75" customHeight="1">
      <c r="A2162" t="s">
        <v>1489</v>
      </c>
      <c r="B2162" s="9">
        <f>VLOOKUP($A2162,referencia!$A$2:$Z$640,7,0)</f>
        <v>22</v>
      </c>
      <c r="C2162" s="9" t="str">
        <f>VLOOKUP($A2162,referencia!$A$2:$Z$640,8,0)</f>
        <v>Santiago del Estero</v>
      </c>
      <c r="D2162" s="9" t="str">
        <f>VLOOKUP($A2162,referencia!$A$2:$Z$640,19,0)</f>
        <v>no</v>
      </c>
      <c r="E2162" s="9" t="str">
        <f>VLOOKUP($A2162,referencia!$A$2:$Z$640,9,0)</f>
        <v>Claudia Ledesma Abdala</v>
      </c>
      <c r="F2162" s="9" t="str">
        <f>VLOOKUP($A2162,referencia!$A$2:$Z$640,12,0)</f>
        <v>Frente Cívico por Santiago</v>
      </c>
      <c r="G2162" s="9" t="str">
        <f>VLOOKUP($A2162,referencia!$A$2:$Z$640,11,0)</f>
        <v>Mariela Nassif</v>
      </c>
      <c r="H2162" s="9" t="str">
        <f>VLOOKUP($A2162,referencia!$A$2:$Z$640,21,0)</f>
        <v>F</v>
      </c>
      <c r="I2162" s="9">
        <f>VLOOKUP($A2162,referencia!$A$2:$Z$640,22,0)</f>
        <v>1</v>
      </c>
      <c r="J2162" s="9" t="str">
        <f>VLOOKUP($A2162,referencia!$A$2:$Z$640,23,0)</f>
        <v>Ministerio de Educación</v>
      </c>
      <c r="K2162" s="9">
        <f>VLOOKUP($A2162,referencia!$A$2:$Z$640,24,0)</f>
        <v>0</v>
      </c>
    </row>
    <row r="2163" spans="1:11" ht="15.75" customHeight="1">
      <c r="A2163" t="s">
        <v>2364</v>
      </c>
      <c r="B2163" s="9">
        <f>VLOOKUP($A2163,referencia!$A$2:$Z$640,7,0)</f>
        <v>22</v>
      </c>
      <c r="C2163" s="9" t="str">
        <f>VLOOKUP($A2163,referencia!$A$2:$Z$640,8,0)</f>
        <v>Santiago del Estero</v>
      </c>
      <c r="D2163" s="9" t="str">
        <f>VLOOKUP($A2163,referencia!$A$2:$Z$640,19,0)</f>
        <v>no</v>
      </c>
      <c r="E2163" s="9" t="str">
        <f>VLOOKUP($A2163,referencia!$A$2:$Z$640,9,0)</f>
        <v>Claudia Ledesma Abdala</v>
      </c>
      <c r="F2163" s="9" t="str">
        <f>VLOOKUP($A2163,referencia!$A$2:$Z$640,12,0)</f>
        <v>Frente Cívico por Santiago</v>
      </c>
      <c r="G2163" s="9" t="str">
        <f>VLOOKUP($A2163,referencia!$A$2:$Z$640,11,0)</f>
        <v>Daniel Brué</v>
      </c>
      <c r="H2163" s="9" t="str">
        <f>VLOOKUP($A2163,referencia!$A$2:$Z$640,21,0)</f>
        <v>M</v>
      </c>
      <c r="I2163" s="9">
        <f>VLOOKUP($A2163,referencia!$A$2:$Z$640,22,0)</f>
        <v>0</v>
      </c>
      <c r="J2163" s="9" t="str">
        <f>VLOOKUP($A2163,referencia!$A$2:$Z$640,23,0)</f>
        <v>Ministerio de Obras y Servicios Públicos</v>
      </c>
      <c r="K2163" s="9">
        <f>VLOOKUP($A2163,referencia!$A$2:$Z$640,24,0)</f>
        <v>0</v>
      </c>
    </row>
    <row r="2164" spans="1:11" ht="15.75" customHeight="1">
      <c r="A2164" t="s">
        <v>2365</v>
      </c>
      <c r="B2164" s="9">
        <f>VLOOKUP($A2164,referencia!$A$2:$Z$640,7,0)</f>
        <v>22</v>
      </c>
      <c r="C2164" s="9" t="str">
        <f>VLOOKUP($A2164,referencia!$A$2:$Z$640,8,0)</f>
        <v>Santiago del Estero</v>
      </c>
      <c r="D2164" s="9" t="str">
        <f>VLOOKUP($A2164,referencia!$A$2:$Z$640,19,0)</f>
        <v>no</v>
      </c>
      <c r="E2164" s="9" t="str">
        <f>VLOOKUP($A2164,referencia!$A$2:$Z$640,9,0)</f>
        <v>Claudia Ledesma Abdala</v>
      </c>
      <c r="F2164" s="9" t="str">
        <f>VLOOKUP($A2164,referencia!$A$2:$Z$640,12,0)</f>
        <v>Frente Cívico por Santiago</v>
      </c>
      <c r="G2164" s="9" t="str">
        <f>VLOOKUP($A2164,referencia!$A$2:$Z$640,11,0)</f>
        <v>Ángel Niccolai</v>
      </c>
      <c r="H2164" s="9" t="str">
        <f>VLOOKUP($A2164,referencia!$A$2:$Z$640,21,0)</f>
        <v>M</v>
      </c>
      <c r="I2164" s="9">
        <f>VLOOKUP($A2164,referencia!$A$2:$Z$640,22,0)</f>
        <v>0</v>
      </c>
      <c r="J2164" s="9" t="str">
        <f>VLOOKUP($A2164,referencia!$A$2:$Z$640,23,0)</f>
        <v>Ministerio de Desarrollo Social, Promoción Humana y Relaciones Institucionale</v>
      </c>
      <c r="K2164" s="9">
        <f>VLOOKUP($A2164,referencia!$A$2:$Z$640,24,0)</f>
        <v>0</v>
      </c>
    </row>
    <row r="2165" spans="1:11" ht="15.75" customHeight="1">
      <c r="A2165" t="s">
        <v>2366</v>
      </c>
      <c r="B2165" s="9">
        <f>VLOOKUP($A2165,referencia!$A$2:$Z$640,7,0)</f>
        <v>22</v>
      </c>
      <c r="C2165" s="9" t="str">
        <f>VLOOKUP($A2165,referencia!$A$2:$Z$640,8,0)</f>
        <v>Santiago del Estero</v>
      </c>
      <c r="D2165" s="9" t="str">
        <f>VLOOKUP($A2165,referencia!$A$2:$Z$640,19,0)</f>
        <v>no</v>
      </c>
      <c r="E2165" s="9" t="str">
        <f>VLOOKUP($A2165,referencia!$A$2:$Z$640,9,0)</f>
        <v>Claudia Ledesma Abdala</v>
      </c>
      <c r="F2165" s="9" t="str">
        <f>VLOOKUP($A2165,referencia!$A$2:$Z$640,12,0)</f>
        <v>Frente Cívico por Santiago</v>
      </c>
      <c r="G2165" s="9" t="str">
        <f>VLOOKUP($A2165,referencia!$A$2:$Z$640,11,0)</f>
        <v>Abel Tévez</v>
      </c>
      <c r="H2165" s="9" t="str">
        <f>VLOOKUP($A2165,referencia!$A$2:$Z$640,21,0)</f>
        <v>M</v>
      </c>
      <c r="I2165" s="9">
        <f>VLOOKUP($A2165,referencia!$A$2:$Z$640,22,0)</f>
        <v>0</v>
      </c>
      <c r="J2165" s="9" t="str">
        <f>VLOOKUP($A2165,referencia!$A$2:$Z$640,23,0)</f>
        <v>Ministerio del Agua y Ambiente</v>
      </c>
      <c r="K2165" s="9">
        <f>VLOOKUP($A2165,referencia!$A$2:$Z$640,24,0)</f>
        <v>0</v>
      </c>
    </row>
    <row r="2166" spans="1:11" ht="15.75" customHeight="1">
      <c r="A2166" t="s">
        <v>2951</v>
      </c>
      <c r="B2166" s="9">
        <f>VLOOKUP($A2166,referencia!$A$2:$Z$640,7,0)</f>
        <v>22</v>
      </c>
      <c r="C2166" s="9" t="str">
        <f>VLOOKUP($A2166,referencia!$A$2:$Z$640,8,0)</f>
        <v>Santiago del Estero</v>
      </c>
      <c r="D2166" s="9">
        <f>VLOOKUP($A2166,referencia!$A$2:$Z$640,19,0)</f>
        <v>2020</v>
      </c>
      <c r="E2166" s="9" t="str">
        <f>VLOOKUP($A2166,referencia!$A$2:$Z$640,9,0)</f>
        <v>Gerardo Zamora</v>
      </c>
      <c r="F2166" s="9" t="str">
        <f>VLOOKUP($A2166,referencia!$A$2:$Z$640,12,0)</f>
        <v>Frente Cívico por Santiago</v>
      </c>
      <c r="G2166" s="9" t="str">
        <f>VLOOKUP($A2166,referencia!$A$2:$Z$640,11,0)</f>
        <v>Elias Miguel Suarez</v>
      </c>
      <c r="H2166" s="9" t="str">
        <f>VLOOKUP($A2166,referencia!$A$2:$Z$640,21,0)</f>
        <v>M</v>
      </c>
      <c r="I2166" s="9">
        <f>VLOOKUP($A2166,referencia!$A$2:$Z$640,22,0)</f>
        <v>0</v>
      </c>
      <c r="J2166" s="9" t="str">
        <f>VLOOKUP($A2166,referencia!$A$2:$Z$640,23,0)</f>
        <v>Jefe de Gabinete</v>
      </c>
      <c r="K2166" s="9">
        <f>VLOOKUP($A2166,referencia!$A$2:$Z$640,24,0)</f>
        <v>0</v>
      </c>
    </row>
    <row r="2167" spans="1:11" ht="15.75" customHeight="1">
      <c r="A2167" t="s">
        <v>2952</v>
      </c>
      <c r="B2167" s="9">
        <f>VLOOKUP($A2167,referencia!$A$2:$Z$640,7,0)</f>
        <v>22</v>
      </c>
      <c r="C2167" s="9" t="str">
        <f>VLOOKUP($A2167,referencia!$A$2:$Z$640,8,0)</f>
        <v>Santiago del Estero</v>
      </c>
      <c r="D2167" s="9">
        <f>VLOOKUP($A2167,referencia!$A$2:$Z$640,19,0)</f>
        <v>2020</v>
      </c>
      <c r="E2167" s="9" t="str">
        <f>VLOOKUP($A2167,referencia!$A$2:$Z$640,9,0)</f>
        <v>Gerardo Zamora</v>
      </c>
      <c r="F2167" s="9" t="str">
        <f>VLOOKUP($A2167,referencia!$A$2:$Z$640,12,0)</f>
        <v>Frente Cívico por Santiago</v>
      </c>
      <c r="G2167" s="9" t="str">
        <f>VLOOKUP($A2167,referencia!$A$2:$Z$640,11,0)</f>
        <v>Matilde O`Mill</v>
      </c>
      <c r="H2167" s="9" t="str">
        <f>VLOOKUP($A2167,referencia!$A$2:$Z$640,21,0)</f>
        <v>F</v>
      </c>
      <c r="I2167" s="9">
        <f>VLOOKUP($A2167,referencia!$A$2:$Z$640,22,0)</f>
        <v>1</v>
      </c>
      <c r="J2167" s="9" t="str">
        <f>VLOOKUP($A2167,referencia!$A$2:$Z$640,23,0)</f>
        <v>Ministerio de Justicia y Derechos Humanos</v>
      </c>
      <c r="K2167" s="9">
        <f>VLOOKUP($A2167,referencia!$A$2:$Z$640,24,0)</f>
        <v>0</v>
      </c>
    </row>
    <row r="2168" spans="1:11" ht="15.75" customHeight="1">
      <c r="A2168" t="s">
        <v>2953</v>
      </c>
      <c r="B2168" s="9">
        <f>VLOOKUP($A2168,referencia!$A$2:$Z$640,7,0)</f>
        <v>22</v>
      </c>
      <c r="C2168" s="9" t="str">
        <f>VLOOKUP($A2168,referencia!$A$2:$Z$640,8,0)</f>
        <v>Santiago del Estero</v>
      </c>
      <c r="D2168" s="9">
        <f>VLOOKUP($A2168,referencia!$A$2:$Z$640,19,0)</f>
        <v>2020</v>
      </c>
      <c r="E2168" s="9" t="str">
        <f>VLOOKUP($A2168,referencia!$A$2:$Z$640,9,0)</f>
        <v>Gerardo Zamora</v>
      </c>
      <c r="F2168" s="9" t="str">
        <f>VLOOKUP($A2168,referencia!$A$2:$Z$640,12,0)</f>
        <v>Frente Cívico por Santiago</v>
      </c>
      <c r="G2168" s="9" t="str">
        <f>VLOOKUP($A2168,referencia!$A$2:$Z$640,11,0)</f>
        <v>Ángel Hugo Niccolai</v>
      </c>
      <c r="H2168" s="9" t="str">
        <f>VLOOKUP($A2168,referencia!$A$2:$Z$640,21,0)</f>
        <v>M</v>
      </c>
      <c r="I2168" s="9">
        <f>VLOOKUP($A2168,referencia!$A$2:$Z$640,22,0)</f>
        <v>0</v>
      </c>
      <c r="J2168" s="9" t="str">
        <f>VLOOKUP($A2168,referencia!$A$2:$Z$640,23,0)</f>
        <v>Ministerio de Desarrollo Social, Promoción Humana y Relaciones Institucionales con la Comunidad</v>
      </c>
      <c r="K2168" s="9">
        <f>VLOOKUP($A2168,referencia!$A$2:$Z$640,24,0)</f>
        <v>0</v>
      </c>
    </row>
    <row r="2169" spans="1:11" ht="15.75" customHeight="1">
      <c r="A2169" t="s">
        <v>2954</v>
      </c>
      <c r="B2169" s="9">
        <f>VLOOKUP($A2169,referencia!$A$2:$Z$640,7,0)</f>
        <v>22</v>
      </c>
      <c r="C2169" s="9" t="str">
        <f>VLOOKUP($A2169,referencia!$A$2:$Z$640,8,0)</f>
        <v>Santiago del Estero</v>
      </c>
      <c r="D2169" s="9">
        <f>VLOOKUP($A2169,referencia!$A$2:$Z$640,19,0)</f>
        <v>2020</v>
      </c>
      <c r="E2169" s="9" t="str">
        <f>VLOOKUP($A2169,referencia!$A$2:$Z$640,9,0)</f>
        <v>Gerardo Zamora</v>
      </c>
      <c r="F2169" s="9" t="str">
        <f>VLOOKUP($A2169,referencia!$A$2:$Z$640,12,0)</f>
        <v>Frente Cívico por Santiago</v>
      </c>
      <c r="G2169" s="9" t="str">
        <f>VLOOKUP($A2169,referencia!$A$2:$Z$640,11,0)</f>
        <v>Argentino Cambrini</v>
      </c>
      <c r="H2169" s="9" t="str">
        <f>VLOOKUP($A2169,referencia!$A$2:$Z$640,21,0)</f>
        <v>M</v>
      </c>
      <c r="I2169" s="9">
        <f>VLOOKUP($A2169,referencia!$A$2:$Z$640,22,0)</f>
        <v>0</v>
      </c>
      <c r="J2169" s="9" t="str">
        <f>VLOOKUP($A2169,referencia!$A$2:$Z$640,23,0)</f>
        <v>Ministerio de Obras Públicas, Agua y Medio Ambiente</v>
      </c>
      <c r="K2169" s="9">
        <f>VLOOKUP($A2169,referencia!$A$2:$Z$640,24,0)</f>
        <v>0</v>
      </c>
    </row>
    <row r="2170" spans="1:11" ht="15.75" customHeight="1">
      <c r="A2170" t="s">
        <v>2955</v>
      </c>
      <c r="B2170" s="9">
        <f>VLOOKUP($A2170,referencia!$A$2:$Z$640,7,0)</f>
        <v>22</v>
      </c>
      <c r="C2170" s="9" t="str">
        <f>VLOOKUP($A2170,referencia!$A$2:$Z$640,8,0)</f>
        <v>Santiago del Estero</v>
      </c>
      <c r="D2170" s="9">
        <f>VLOOKUP($A2170,referencia!$A$2:$Z$640,19,0)</f>
        <v>2020</v>
      </c>
      <c r="E2170" s="9" t="str">
        <f>VLOOKUP($A2170,referencia!$A$2:$Z$640,9,0)</f>
        <v>Gerardo Zamora</v>
      </c>
      <c r="F2170" s="9" t="str">
        <f>VLOOKUP($A2170,referencia!$A$2:$Z$640,12,0)</f>
        <v>Frente Cívico por Santiago</v>
      </c>
      <c r="G2170" s="9" t="str">
        <f>VLOOKUP($A2170,referencia!$A$2:$Z$640,11,0)</f>
        <v>Natividad Nassif</v>
      </c>
      <c r="H2170" s="9" t="str">
        <f>VLOOKUP($A2170,referencia!$A$2:$Z$640,21,0)</f>
        <v>F</v>
      </c>
      <c r="I2170" s="9">
        <f>VLOOKUP($A2170,referencia!$A$2:$Z$640,22,0)</f>
        <v>1</v>
      </c>
      <c r="J2170" s="9" t="str">
        <f>VLOOKUP($A2170,referencia!$A$2:$Z$640,23,0)</f>
        <v>Ministerio de Salud</v>
      </c>
      <c r="K2170" s="9">
        <f>VLOOKUP($A2170,referencia!$A$2:$Z$640,24,0)</f>
        <v>0</v>
      </c>
    </row>
    <row r="2171" spans="1:11" ht="15.75" customHeight="1">
      <c r="A2171" t="s">
        <v>2956</v>
      </c>
      <c r="B2171" s="9">
        <f>VLOOKUP($A2171,referencia!$A$2:$Z$640,7,0)</f>
        <v>22</v>
      </c>
      <c r="C2171" s="9" t="str">
        <f>VLOOKUP($A2171,referencia!$A$2:$Z$640,8,0)</f>
        <v>Santiago del Estero</v>
      </c>
      <c r="D2171" s="9">
        <f>VLOOKUP($A2171,referencia!$A$2:$Z$640,19,0)</f>
        <v>2020</v>
      </c>
      <c r="E2171" s="9" t="str">
        <f>VLOOKUP($A2171,referencia!$A$2:$Z$640,9,0)</f>
        <v>Gerardo Zamora</v>
      </c>
      <c r="F2171" s="9" t="str">
        <f>VLOOKUP($A2171,referencia!$A$2:$Z$640,12,0)</f>
        <v>Frente Cívico por Santiago</v>
      </c>
      <c r="G2171" s="9" t="str">
        <f>VLOOKUP($A2171,referencia!$A$2:$Z$640,11,0)</f>
        <v>Mariela Nassif</v>
      </c>
      <c r="H2171" s="9" t="str">
        <f>VLOOKUP($A2171,referencia!$A$2:$Z$640,21,0)</f>
        <v>F</v>
      </c>
      <c r="I2171" s="9">
        <f>VLOOKUP($A2171,referencia!$A$2:$Z$640,22,0)</f>
        <v>1</v>
      </c>
      <c r="J2171" s="9" t="str">
        <f>VLOOKUP($A2171,referencia!$A$2:$Z$640,23,0)</f>
        <v>Ministerio de Educación, Ciencia y Tecnología</v>
      </c>
      <c r="K2171" s="9">
        <f>VLOOKUP($A2171,referencia!$A$2:$Z$640,24,0)</f>
        <v>0</v>
      </c>
    </row>
    <row r="2172" spans="1:11" ht="15.75" customHeight="1">
      <c r="A2172" t="s">
        <v>2957</v>
      </c>
      <c r="B2172" s="9">
        <f>VLOOKUP($A2172,referencia!$A$2:$Z$640,7,0)</f>
        <v>22</v>
      </c>
      <c r="C2172" s="9" t="str">
        <f>VLOOKUP($A2172,referencia!$A$2:$Z$640,8,0)</f>
        <v>Santiago del Estero</v>
      </c>
      <c r="D2172" s="9">
        <f>VLOOKUP($A2172,referencia!$A$2:$Z$640,19,0)</f>
        <v>2020</v>
      </c>
      <c r="E2172" s="9" t="str">
        <f>VLOOKUP($A2172,referencia!$A$2:$Z$640,9,0)</f>
        <v>Gerardo Zamora</v>
      </c>
      <c r="F2172" s="9" t="str">
        <f>VLOOKUP($A2172,referencia!$A$2:$Z$640,12,0)</f>
        <v>Frente Cívico por Santiago</v>
      </c>
      <c r="G2172" s="9" t="str">
        <f>VLOOKUP($A2172,referencia!$A$2:$Z$640,11,0)</f>
        <v>Miguel Mandrille</v>
      </c>
      <c r="H2172" s="9" t="str">
        <f>VLOOKUP($A2172,referencia!$A$2:$Z$640,21,0)</f>
        <v>M</v>
      </c>
      <c r="I2172" s="9">
        <f>VLOOKUP($A2172,referencia!$A$2:$Z$640,22,0)</f>
        <v>0</v>
      </c>
      <c r="J2172" s="9" t="str">
        <f>VLOOKUP($A2172,referencia!$A$2:$Z$640,23,0)</f>
        <v>Ministerio de Producción</v>
      </c>
      <c r="K2172" s="9">
        <f>VLOOKUP($A2172,referencia!$A$2:$Z$640,24,0)</f>
        <v>0</v>
      </c>
    </row>
    <row r="2173" spans="1:11" ht="15.75" customHeight="1">
      <c r="A2173" t="s">
        <v>2958</v>
      </c>
      <c r="B2173" s="9">
        <f>VLOOKUP($A2173,referencia!$A$2:$Z$640,7,0)</f>
        <v>22</v>
      </c>
      <c r="C2173" s="9" t="str">
        <f>VLOOKUP($A2173,referencia!$A$2:$Z$640,8,0)</f>
        <v>Santiago del Estero</v>
      </c>
      <c r="D2173" s="9">
        <f>VLOOKUP($A2173,referencia!$A$2:$Z$640,19,0)</f>
        <v>2020</v>
      </c>
      <c r="E2173" s="9" t="str">
        <f>VLOOKUP($A2173,referencia!$A$2:$Z$640,9,0)</f>
        <v>Gerardo Zamora</v>
      </c>
      <c r="F2173" s="9" t="str">
        <f>VLOOKUP($A2173,referencia!$A$2:$Z$640,12,0)</f>
        <v>Frente Cívico por Santiago</v>
      </c>
      <c r="G2173" s="9" t="str">
        <f>VLOOKUP($A2173,referencia!$A$2:$Z$640,11,0)</f>
        <v>Atilio Chara</v>
      </c>
      <c r="H2173" s="9" t="str">
        <f>VLOOKUP($A2173,referencia!$A$2:$Z$640,21,0)</f>
        <v>M</v>
      </c>
      <c r="I2173" s="9">
        <f>VLOOKUP($A2173,referencia!$A$2:$Z$640,22,0)</f>
        <v>0</v>
      </c>
      <c r="J2173" s="9" t="str">
        <f>VLOOKUP($A2173,referencia!$A$2:$Z$640,23,0)</f>
        <v>Ministerio de Economía</v>
      </c>
      <c r="K2173" s="9">
        <f>VLOOKUP($A2173,referencia!$A$2:$Z$640,24,0)</f>
        <v>0</v>
      </c>
    </row>
    <row r="2174" spans="1:11" ht="15.75" customHeight="1">
      <c r="A2174" t="s">
        <v>2959</v>
      </c>
      <c r="B2174" s="9">
        <f>VLOOKUP($A2174,referencia!$A$2:$Z$640,7,0)</f>
        <v>22</v>
      </c>
      <c r="C2174" s="9" t="str">
        <f>VLOOKUP($A2174,referencia!$A$2:$Z$640,8,0)</f>
        <v>Santiago del Estero</v>
      </c>
      <c r="D2174" s="9">
        <f>VLOOKUP($A2174,referencia!$A$2:$Z$640,19,0)</f>
        <v>2020</v>
      </c>
      <c r="E2174" s="9" t="str">
        <f>VLOOKUP($A2174,referencia!$A$2:$Z$640,9,0)</f>
        <v>Gerardo Zamora</v>
      </c>
      <c r="F2174" s="9" t="str">
        <f>VLOOKUP($A2174,referencia!$A$2:$Z$640,12,0)</f>
        <v>Frente Cívico por Santiago</v>
      </c>
      <c r="G2174" s="9" t="str">
        <f>VLOOKUP($A2174,referencia!$A$2:$Z$640,11,0)</f>
        <v>Marcelo Barbur</v>
      </c>
      <c r="H2174" s="9" t="str">
        <f>VLOOKUP($A2174,referencia!$A$2:$Z$640,21,0)</f>
        <v>M</v>
      </c>
      <c r="I2174" s="9">
        <f>VLOOKUP($A2174,referencia!$A$2:$Z$640,22,0)</f>
        <v>0</v>
      </c>
      <c r="J2174" s="9" t="str">
        <f>VLOOKUP($A2174,referencia!$A$2:$Z$640,23,0)</f>
        <v>Ministerio de Gobierno, Seguridad y Culto</v>
      </c>
      <c r="K2174" s="9">
        <f>VLOOKUP($A2174,referencia!$A$2:$Z$640,24,0)</f>
        <v>0</v>
      </c>
    </row>
    <row r="2175" spans="1:11" ht="15.75" customHeight="1">
      <c r="A2175" t="s">
        <v>1500</v>
      </c>
      <c r="B2175" s="9">
        <f>VLOOKUP($A2175,referencia!$F$2:$Z$640,2,0)</f>
        <v>23</v>
      </c>
      <c r="C2175" s="9" t="str">
        <f>VLOOKUP($A2175,referencia!$F$2:$Z$640,3,0)</f>
        <v>Tierra del Fuego</v>
      </c>
      <c r="D2175" s="9">
        <f>VLOOKUP($A2175,referencia!$F$2:$Z$640,9,0)</f>
        <v>2015</v>
      </c>
      <c r="E2175" s="9" t="str">
        <f>VLOOKUP($A2175,referencia!$F$2:$Z$640,4,0)</f>
        <v>Rosana Bertone</v>
      </c>
      <c r="F2175" s="9" t="str">
        <f>VLOOKUP($A2175,referencia!$F$2:$Z$640,7,0)</f>
        <v>Frente para la Victoria</v>
      </c>
      <c r="G2175" s="9" t="str">
        <f>VLOOKUP($A2175,referencia!$F$2:$Z$640,6,0)</f>
        <v>Daniel Rivarola</v>
      </c>
      <c r="H2175" s="9" t="str">
        <f>VLOOKUP($A2175,referencia!$F$2:$Z$640,16,0)</f>
        <v>M</v>
      </c>
      <c r="I2175" s="9">
        <f>VLOOKUP($A2175,referencia!$F$2:$Z$640,17,0)</f>
        <v>0</v>
      </c>
      <c r="J2175" s="9" t="str">
        <f>VLOOKUP($A2175,referencia!$F$2:$Z$640,18,0)</f>
        <v>Ministerio de Trabajo, Empleo y Seguridad Social</v>
      </c>
      <c r="K2175" s="9">
        <f>VLOOKUP($A2175,referencia!$F$2:$Z$640,19,0)</f>
        <v>1</v>
      </c>
    </row>
    <row r="2176" spans="1:11" ht="15.75" customHeight="1">
      <c r="A2176" t="s">
        <v>1498</v>
      </c>
      <c r="B2176" s="9">
        <f>VLOOKUP($A2176,referencia!$F$2:$Z$640,2,0)</f>
        <v>23</v>
      </c>
      <c r="C2176" s="9" t="str">
        <f>VLOOKUP($A2176,referencia!$F$2:$Z$640,3,0)</f>
        <v>Tierra del Fuego</v>
      </c>
      <c r="D2176" s="9">
        <f>VLOOKUP($A2176,referencia!$F$2:$Z$640,9,0)</f>
        <v>2015</v>
      </c>
      <c r="E2176" s="9" t="str">
        <f>VLOOKUP($A2176,referencia!$F$2:$Z$640,4,0)</f>
        <v>Rosana Bertone</v>
      </c>
      <c r="F2176" s="9" t="str">
        <f>VLOOKUP($A2176,referencia!$F$2:$Z$640,7,0)</f>
        <v>Frente para la Victoria</v>
      </c>
      <c r="G2176" s="9" t="str">
        <f>VLOOKUP($A2176,referencia!$F$2:$Z$640,6,0)</f>
        <v>Diego Romero</v>
      </c>
      <c r="H2176" s="9" t="str">
        <f>VLOOKUP($A2176,referencia!$F$2:$Z$640,16,0)</f>
        <v>M</v>
      </c>
      <c r="I2176" s="9">
        <f>VLOOKUP($A2176,referencia!$F$2:$Z$640,17,0)</f>
        <v>0</v>
      </c>
      <c r="J2176" s="9" t="str">
        <f>VLOOKUP($A2176,referencia!$F$2:$Z$640,18,0)</f>
        <v>Minsterio de Educación</v>
      </c>
      <c r="K2176" s="9">
        <f>VLOOKUP($A2176,referencia!$F$2:$Z$640,19,0)</f>
        <v>0</v>
      </c>
    </row>
    <row r="2177" spans="1:11" ht="15.75" customHeight="1">
      <c r="A2177" t="s">
        <v>1502</v>
      </c>
      <c r="B2177" s="9">
        <f>VLOOKUP($A2177,referencia!$F$2:$Z$640,2,0)</f>
        <v>23</v>
      </c>
      <c r="C2177" s="9" t="str">
        <f>VLOOKUP($A2177,referencia!$F$2:$Z$640,3,0)</f>
        <v>Tierra del Fuego</v>
      </c>
      <c r="D2177" s="9">
        <f>VLOOKUP($A2177,referencia!$F$2:$Z$640,9,0)</f>
        <v>2015</v>
      </c>
      <c r="E2177" s="9" t="str">
        <f>VLOOKUP($A2177,referencia!$F$2:$Z$640,4,0)</f>
        <v>Rosana Bertone</v>
      </c>
      <c r="F2177" s="9" t="str">
        <f>VLOOKUP($A2177,referencia!$F$2:$Z$640,7,0)</f>
        <v>Frente para la Victoria</v>
      </c>
      <c r="G2177" s="9" t="str">
        <f>VLOOKUP($A2177,referencia!$F$2:$Z$640,6,0)</f>
        <v>Emiliano Olmedo</v>
      </c>
      <c r="H2177" s="9" t="str">
        <f>VLOOKUP($A2177,referencia!$F$2:$Z$640,16,0)</f>
        <v>M</v>
      </c>
      <c r="I2177" s="9">
        <f>VLOOKUP($A2177,referencia!$F$2:$Z$640,17,0)</f>
        <v>0</v>
      </c>
      <c r="J2177" s="9" t="str">
        <f>VLOOKUP($A2177,referencia!$F$2:$Z$640,18,0)</f>
        <v>Ministerio de Agricultura, Ganadería y Pesca</v>
      </c>
      <c r="K2177" s="9">
        <f>VLOOKUP($A2177,referencia!$F$2:$Z$640,19,0)</f>
        <v>0</v>
      </c>
    </row>
    <row r="2178" spans="1:11" ht="15.75" customHeight="1">
      <c r="A2178" t="s">
        <v>1499</v>
      </c>
      <c r="B2178" s="9">
        <f>VLOOKUP($A2178,referencia!$F$2:$Z$640,2,0)</f>
        <v>23</v>
      </c>
      <c r="C2178" s="9" t="str">
        <f>VLOOKUP($A2178,referencia!$F$2:$Z$640,3,0)</f>
        <v>Tierra del Fuego</v>
      </c>
      <c r="D2178" s="9">
        <f>VLOOKUP($A2178,referencia!$F$2:$Z$640,9,0)</f>
        <v>2015</v>
      </c>
      <c r="E2178" s="9" t="str">
        <f>VLOOKUP($A2178,referencia!$F$2:$Z$640,4,0)</f>
        <v>Rosana Bertone</v>
      </c>
      <c r="F2178" s="9" t="str">
        <f>VLOOKUP($A2178,referencia!$F$2:$Z$640,7,0)</f>
        <v>Frente para la Victoria</v>
      </c>
      <c r="G2178" s="9" t="str">
        <f>VLOOKUP($A2178,referencia!$F$2:$Z$640,6,0)</f>
        <v>Gabriel Koremblit</v>
      </c>
      <c r="H2178" s="9" t="str">
        <f>VLOOKUP($A2178,referencia!$F$2:$Z$640,16,0)</f>
        <v>M</v>
      </c>
      <c r="I2178" s="9">
        <f>VLOOKUP($A2178,referencia!$F$2:$Z$640,17,0)</f>
        <v>0</v>
      </c>
      <c r="J2178" s="9" t="str">
        <f>VLOOKUP($A2178,referencia!$F$2:$Z$640,18,0)</f>
        <v>Ministerio de Ciencia y Tecnología</v>
      </c>
      <c r="K2178" s="9">
        <f>VLOOKUP($A2178,referencia!$F$2:$Z$640,19,0)</f>
        <v>0</v>
      </c>
    </row>
    <row r="2179" spans="1:11" ht="15.75" customHeight="1">
      <c r="A2179" t="s">
        <v>1492</v>
      </c>
      <c r="B2179" s="9">
        <f>VLOOKUP($A2179,referencia!$F$2:$Z$640,2,0)</f>
        <v>23</v>
      </c>
      <c r="C2179" s="9" t="str">
        <f>VLOOKUP($A2179,referencia!$F$2:$Z$640,3,0)</f>
        <v>Tierra del Fuego</v>
      </c>
      <c r="D2179" s="9">
        <f>VLOOKUP($A2179,referencia!$F$2:$Z$640,9,0)</f>
        <v>2015</v>
      </c>
      <c r="E2179" s="9" t="str">
        <f>VLOOKUP($A2179,referencia!$F$2:$Z$640,4,0)</f>
        <v>Rosana Bertone</v>
      </c>
      <c r="F2179" s="9" t="str">
        <f>VLOOKUP($A2179,referencia!$F$2:$Z$640,7,0)</f>
        <v>Frente para la Victoria</v>
      </c>
      <c r="G2179" s="9" t="str">
        <f>VLOOKUP($A2179,referencia!$F$2:$Z$640,6,0)</f>
        <v>Gastón Díaz</v>
      </c>
      <c r="H2179" s="9" t="str">
        <f>VLOOKUP($A2179,referencia!$F$2:$Z$640,16,0)</f>
        <v>M</v>
      </c>
      <c r="I2179" s="9">
        <f>VLOOKUP($A2179,referencia!$F$2:$Z$640,17,0)</f>
        <v>0</v>
      </c>
      <c r="J2179" s="9" t="str">
        <f>VLOOKUP($A2179,referencia!$F$2:$Z$640,18,0)</f>
        <v>Ministerio de Gobierno, Justicia y Seguridad</v>
      </c>
      <c r="K2179" s="9">
        <f>VLOOKUP($A2179,referencia!$F$2:$Z$640,19,0)</f>
        <v>1</v>
      </c>
    </row>
    <row r="2180" spans="1:11" ht="15.75" customHeight="1">
      <c r="A2180" t="s">
        <v>1503</v>
      </c>
      <c r="B2180" s="9">
        <f>VLOOKUP($A2180,referencia!$F$2:$Z$640,2,0)</f>
        <v>23</v>
      </c>
      <c r="C2180" s="9" t="str">
        <f>VLOOKUP($A2180,referencia!$F$2:$Z$640,3,0)</f>
        <v>Tierra del Fuego</v>
      </c>
      <c r="D2180" s="9">
        <f>VLOOKUP($A2180,referencia!$F$2:$Z$640,9,0)</f>
        <v>2015</v>
      </c>
      <c r="E2180" s="9" t="str">
        <f>VLOOKUP($A2180,referencia!$F$2:$Z$640,4,0)</f>
        <v>Rosana Bertone</v>
      </c>
      <c r="F2180" s="9" t="str">
        <f>VLOOKUP($A2180,referencia!$F$2:$Z$640,7,0)</f>
        <v>Frente para la Victoria</v>
      </c>
      <c r="G2180" s="9" t="str">
        <f>VLOOKUP($A2180,referencia!$F$2:$Z$640,6,0)</f>
        <v>Javier Eposto</v>
      </c>
      <c r="H2180" s="9" t="str">
        <f>VLOOKUP($A2180,referencia!$F$2:$Z$640,16,0)</f>
        <v>M</v>
      </c>
      <c r="I2180" s="9">
        <f>VLOOKUP($A2180,referencia!$F$2:$Z$640,17,0)</f>
        <v>0</v>
      </c>
      <c r="J2180" s="9" t="str">
        <f>VLOOKUP($A2180,referencia!$F$2:$Z$640,18,0)</f>
        <v>Secretaría General de la Gobernación</v>
      </c>
      <c r="K2180" s="9">
        <f>VLOOKUP($A2180,referencia!$F$2:$Z$640,19,0)</f>
        <v>1</v>
      </c>
    </row>
    <row r="2181" spans="1:11" ht="15.75" customHeight="1">
      <c r="A2181" t="s">
        <v>1494</v>
      </c>
      <c r="B2181" s="9">
        <f>VLOOKUP($A2181,referencia!$F$2:$Z$640,2,0)</f>
        <v>23</v>
      </c>
      <c r="C2181" s="9" t="str">
        <f>VLOOKUP($A2181,referencia!$F$2:$Z$640,3,0)</f>
        <v>Tierra del Fuego</v>
      </c>
      <c r="D2181" s="9">
        <f>VLOOKUP($A2181,referencia!$F$2:$Z$640,9,0)</f>
        <v>2015</v>
      </c>
      <c r="E2181" s="9" t="str">
        <f>VLOOKUP($A2181,referencia!$F$2:$Z$640,4,0)</f>
        <v>Rosana Bertone</v>
      </c>
      <c r="F2181" s="9" t="str">
        <f>VLOOKUP($A2181,referencia!$F$2:$Z$640,7,0)</f>
        <v>Frente para la Victoria</v>
      </c>
      <c r="G2181" s="9" t="str">
        <f>VLOOKUP($A2181,referencia!$F$2:$Z$640,6,0)</f>
        <v>José Labroca</v>
      </c>
      <c r="H2181" s="9" t="str">
        <f>VLOOKUP($A2181,referencia!$F$2:$Z$640,16,0)</f>
        <v>M</v>
      </c>
      <c r="I2181" s="9">
        <f>VLOOKUP($A2181,referencia!$F$2:$Z$640,17,0)</f>
        <v>0</v>
      </c>
      <c r="J2181" s="9" t="str">
        <f>VLOOKUP($A2181,referencia!$F$2:$Z$640,18,0)</f>
        <v>Ministerio de Economía</v>
      </c>
      <c r="K2181" s="9">
        <f>VLOOKUP($A2181,referencia!$F$2:$Z$640,19,0)</f>
        <v>0</v>
      </c>
    </row>
    <row r="2182" spans="1:11" ht="15.75" customHeight="1">
      <c r="A2182" t="s">
        <v>1491</v>
      </c>
      <c r="B2182" s="9">
        <f>VLOOKUP($A2182,referencia!$F$2:$Z$640,2,0)</f>
        <v>23</v>
      </c>
      <c r="C2182" s="9" t="str">
        <f>VLOOKUP($A2182,referencia!$F$2:$Z$640,3,0)</f>
        <v>Tierra del Fuego</v>
      </c>
      <c r="D2182" s="9">
        <f>VLOOKUP($A2182,referencia!$F$2:$Z$640,9,0)</f>
        <v>2015</v>
      </c>
      <c r="E2182" s="9" t="str">
        <f>VLOOKUP($A2182,referencia!$F$2:$Z$640,4,0)</f>
        <v>Rosana Bertone</v>
      </c>
      <c r="F2182" s="9" t="str">
        <f>VLOOKUP($A2182,referencia!$F$2:$Z$640,7,0)</f>
        <v>Frente para la Victoria</v>
      </c>
      <c r="G2182" s="9" t="str">
        <f>VLOOKUP($A2182,referencia!$F$2:$Z$640,6,0)</f>
        <v>Leonardo Gorbacz</v>
      </c>
      <c r="H2182" s="9" t="str">
        <f>VLOOKUP($A2182,referencia!$F$2:$Z$640,16,0)</f>
        <v>M</v>
      </c>
      <c r="I2182" s="9">
        <f>VLOOKUP($A2182,referencia!$F$2:$Z$640,17,0)</f>
        <v>0</v>
      </c>
      <c r="J2182" s="9" t="str">
        <f>VLOOKUP($A2182,referencia!$F$2:$Z$640,18,0)</f>
        <v>Jefatura de Gabinete</v>
      </c>
      <c r="K2182" s="9">
        <f>VLOOKUP($A2182,referencia!$F$2:$Z$640,19,0)</f>
        <v>0</v>
      </c>
    </row>
    <row r="2183" spans="1:11" ht="15.75" customHeight="1">
      <c r="A2183" t="s">
        <v>1496</v>
      </c>
      <c r="B2183" s="9">
        <f>VLOOKUP($A2183,referencia!$F$2:$Z$640,2,0)</f>
        <v>23</v>
      </c>
      <c r="C2183" s="9" t="str">
        <f>VLOOKUP($A2183,referencia!$F$2:$Z$640,3,0)</f>
        <v>Tierra del Fuego</v>
      </c>
      <c r="D2183" s="9">
        <f>VLOOKUP($A2183,referencia!$F$2:$Z$640,9,0)</f>
        <v>2015</v>
      </c>
      <c r="E2183" s="9" t="str">
        <f>VLOOKUP($A2183,referencia!$F$2:$Z$640,4,0)</f>
        <v>Rosana Bertone</v>
      </c>
      <c r="F2183" s="9" t="str">
        <f>VLOOKUP($A2183,referencia!$F$2:$Z$640,7,0)</f>
        <v>Frente para la Victoria</v>
      </c>
      <c r="G2183" s="9" t="str">
        <f>VLOOKUP($A2183,referencia!$F$2:$Z$640,6,0)</f>
        <v>Marcos Colman</v>
      </c>
      <c r="H2183" s="9" t="str">
        <f>VLOOKUP($A2183,referencia!$F$2:$Z$640,16,0)</f>
        <v>M</v>
      </c>
      <c r="I2183" s="9">
        <f>VLOOKUP($A2183,referencia!$F$2:$Z$640,17,0)</f>
        <v>0</v>
      </c>
      <c r="J2183" s="9" t="str">
        <f>VLOOKUP($A2183,referencia!$F$2:$Z$640,18,0)</f>
        <v>Ministerio de Salud</v>
      </c>
      <c r="K2183" s="9">
        <f>VLOOKUP($A2183,referencia!$F$2:$Z$640,19,0)</f>
        <v>0</v>
      </c>
    </row>
    <row r="2184" spans="1:11" ht="15.75" customHeight="1">
      <c r="A2184" t="s">
        <v>1495</v>
      </c>
      <c r="B2184" s="9">
        <f>VLOOKUP($A2184,referencia!$F$2:$Z$640,2,0)</f>
        <v>23</v>
      </c>
      <c r="C2184" s="9" t="str">
        <f>VLOOKUP($A2184,referencia!$F$2:$Z$640,3,0)</f>
        <v>Tierra del Fuego</v>
      </c>
      <c r="D2184" s="9">
        <f>VLOOKUP($A2184,referencia!$F$2:$Z$640,9,0)</f>
        <v>2015</v>
      </c>
      <c r="E2184" s="9" t="str">
        <f>VLOOKUP($A2184,referencia!$F$2:$Z$640,4,0)</f>
        <v>Rosana Bertone</v>
      </c>
      <c r="F2184" s="9" t="str">
        <f>VLOOKUP($A2184,referencia!$F$2:$Z$640,7,0)</f>
        <v>Frente para la Victoria</v>
      </c>
      <c r="G2184" s="9" t="str">
        <f>VLOOKUP($A2184,referencia!$F$2:$Z$640,6,0)</f>
        <v>Paula Gargiulo</v>
      </c>
      <c r="H2184" s="9" t="str">
        <f>VLOOKUP($A2184,referencia!$F$2:$Z$640,16,0)</f>
        <v>F</v>
      </c>
      <c r="I2184" s="9">
        <f>VLOOKUP($A2184,referencia!$F$2:$Z$640,17,0)</f>
        <v>1</v>
      </c>
      <c r="J2184" s="9" t="str">
        <f>VLOOKUP($A2184,referencia!$F$2:$Z$640,18,0)</f>
        <v>Ministerio de Desarrollo Social</v>
      </c>
      <c r="K2184" s="9">
        <f>VLOOKUP($A2184,referencia!$F$2:$Z$640,19,0)</f>
        <v>0</v>
      </c>
    </row>
    <row r="2185" spans="1:11" ht="15.75" customHeight="1">
      <c r="A2185" t="s">
        <v>1497</v>
      </c>
      <c r="B2185" s="9">
        <f>VLOOKUP($A2185,referencia!$F$2:$Z$640,2,0)</f>
        <v>23</v>
      </c>
      <c r="C2185" s="9" t="str">
        <f>VLOOKUP($A2185,referencia!$F$2:$Z$640,3,0)</f>
        <v>Tierra del Fuego</v>
      </c>
      <c r="D2185" s="9">
        <f>VLOOKUP($A2185,referencia!$F$2:$Z$640,9,0)</f>
        <v>2015</v>
      </c>
      <c r="E2185" s="9" t="str">
        <f>VLOOKUP($A2185,referencia!$F$2:$Z$640,4,0)</f>
        <v>Rosana Bertone</v>
      </c>
      <c r="F2185" s="9" t="str">
        <f>VLOOKUP($A2185,referencia!$F$2:$Z$640,7,0)</f>
        <v>Frente para la Victoria</v>
      </c>
      <c r="G2185" s="9" t="str">
        <f>VLOOKUP($A2185,referencia!$F$2:$Z$640,6,0)</f>
        <v>Ramiro Caballero</v>
      </c>
      <c r="H2185" s="9" t="str">
        <f>VLOOKUP($A2185,referencia!$F$2:$Z$640,16,0)</f>
        <v>M</v>
      </c>
      <c r="I2185" s="9">
        <f>VLOOKUP($A2185,referencia!$F$2:$Z$640,17,0)</f>
        <v>0</v>
      </c>
      <c r="J2185" s="9" t="str">
        <f>VLOOKUP($A2185,referencia!$F$2:$Z$640,18,0)</f>
        <v>Ministerio de Industria</v>
      </c>
      <c r="K2185" s="9">
        <f>VLOOKUP($A2185,referencia!$F$2:$Z$640,19,0)</f>
        <v>0</v>
      </c>
    </row>
    <row r="2186" spans="1:11" ht="15.75" customHeight="1">
      <c r="A2186" t="s">
        <v>1773</v>
      </c>
      <c r="B2186" s="9">
        <f>VLOOKUP($A2186,referencia!$E$2:$Z$640,3,0)</f>
        <v>23</v>
      </c>
      <c r="C2186" s="9" t="str">
        <f>VLOOKUP($A2186,referencia!$E$2:$Z$640,4,0)</f>
        <v>Tierra del Fuego</v>
      </c>
      <c r="D2186" s="9">
        <f>VLOOKUP($A2186,referencia!$E$2:$Z$640,11,0)</f>
        <v>2016</v>
      </c>
      <c r="E2186" s="9" t="str">
        <f>VLOOKUP($A2186,referencia!$E$2:$Z$640,5,0)</f>
        <v>Rosana Bertone</v>
      </c>
      <c r="F2186" s="9" t="str">
        <f>VLOOKUP($A2186,referencia!$E$2:$Z$640,8,0)</f>
        <v>Frente para la Victoria</v>
      </c>
      <c r="G2186" s="9" t="str">
        <f>VLOOKUP($A2186,referencia!$E$2:$Z$640,7,0)</f>
        <v>Leonardo Gorbacz</v>
      </c>
      <c r="H2186" s="9" t="str">
        <f>VLOOKUP($A2186,referencia!$E$2:$Z$640,17,0)</f>
        <v>M</v>
      </c>
      <c r="I2186" s="9">
        <f>VLOOKUP($A2186,referencia!$E$2:$Z$640,18,0)</f>
        <v>0</v>
      </c>
      <c r="J2186" s="9" t="str">
        <f>VLOOKUP($A2186,referencia!$E$2:$Z$640,19,0)</f>
        <v>Jefatura de Gabinete</v>
      </c>
      <c r="K2186" s="9">
        <f>VLOOKUP($A2186,referencia!$E$2:$Z$640,20,0)</f>
        <v>0</v>
      </c>
    </row>
    <row r="2187" spans="1:11" ht="15.75" customHeight="1">
      <c r="A2187" t="s">
        <v>1774</v>
      </c>
      <c r="B2187" s="9">
        <f>VLOOKUP($A2187,referencia!$E$2:$Z$640,3,0)</f>
        <v>23</v>
      </c>
      <c r="C2187" s="9" t="str">
        <f>VLOOKUP($A2187,referencia!$E$2:$Z$640,4,0)</f>
        <v>Tierra del Fuego</v>
      </c>
      <c r="D2187" s="9">
        <f>VLOOKUP($A2187,referencia!$E$2:$Z$640,11,0)</f>
        <v>2016</v>
      </c>
      <c r="E2187" s="9" t="str">
        <f>VLOOKUP($A2187,referencia!$E$2:$Z$640,5,0)</f>
        <v>Rosana Bertone</v>
      </c>
      <c r="F2187" s="9" t="str">
        <f>VLOOKUP($A2187,referencia!$E$2:$Z$640,8,0)</f>
        <v>Frente para la Victoria</v>
      </c>
      <c r="G2187" s="9" t="str">
        <f>VLOOKUP($A2187,referencia!$E$2:$Z$640,7,0)</f>
        <v>Gastón Díaz</v>
      </c>
      <c r="H2187" s="9" t="str">
        <f>VLOOKUP($A2187,referencia!$E$2:$Z$640,17,0)</f>
        <v>M</v>
      </c>
      <c r="I2187" s="9">
        <f>VLOOKUP($A2187,referencia!$E$2:$Z$640,18,0)</f>
        <v>0</v>
      </c>
      <c r="J2187" s="9" t="str">
        <f>VLOOKUP($A2187,referencia!$E$2:$Z$640,19,0)</f>
        <v>Ministerio de Gobierno, Justicia y Seguridad</v>
      </c>
      <c r="K2187" s="9">
        <f>VLOOKUP($A2187,referencia!$E$2:$Z$640,20,0)</f>
        <v>1</v>
      </c>
    </row>
    <row r="2188" spans="1:11" ht="15.75" customHeight="1">
      <c r="A2188" t="s">
        <v>1775</v>
      </c>
      <c r="B2188" s="9">
        <f>VLOOKUP($A2188,referencia!$E$2:$Z$640,3,0)</f>
        <v>23</v>
      </c>
      <c r="C2188" s="9" t="str">
        <f>VLOOKUP($A2188,referencia!$E$2:$Z$640,4,0)</f>
        <v>Tierra del Fuego</v>
      </c>
      <c r="D2188" s="9">
        <f>VLOOKUP($A2188,referencia!$E$2:$Z$640,11,0)</f>
        <v>2016</v>
      </c>
      <c r="E2188" s="9" t="str">
        <f>VLOOKUP($A2188,referencia!$E$2:$Z$640,5,0)</f>
        <v>Rosana Bertone</v>
      </c>
      <c r="F2188" s="9" t="str">
        <f>VLOOKUP($A2188,referencia!$E$2:$Z$640,8,0)</f>
        <v>Frente para la Victoria</v>
      </c>
      <c r="G2188" s="9" t="str">
        <f>VLOOKUP($A2188,referencia!$E$2:$Z$640,7,0)</f>
        <v>José Luis Álvarez</v>
      </c>
      <c r="H2188" s="9" t="str">
        <f>VLOOKUP($A2188,referencia!$E$2:$Z$640,17,0)</f>
        <v>M</v>
      </c>
      <c r="I2188" s="9">
        <f>VLOOKUP($A2188,referencia!$E$2:$Z$640,18,0)</f>
        <v>0</v>
      </c>
      <c r="J2188" s="9" t="str">
        <f>VLOOKUP($A2188,referencia!$E$2:$Z$640,19,0)</f>
        <v>Ministerio de Gobierno, Justicia y Seguridad</v>
      </c>
      <c r="K2188" s="9">
        <f>VLOOKUP($A2188,referencia!$E$2:$Z$640,20,0)</f>
        <v>0</v>
      </c>
    </row>
    <row r="2189" spans="1:11" ht="15.75" customHeight="1">
      <c r="A2189" t="s">
        <v>1776</v>
      </c>
      <c r="B2189" s="9">
        <f>VLOOKUP($A2189,referencia!$E$2:$Z$640,3,0)</f>
        <v>23</v>
      </c>
      <c r="C2189" s="9" t="str">
        <f>VLOOKUP($A2189,referencia!$E$2:$Z$640,4,0)</f>
        <v>Tierra del Fuego</v>
      </c>
      <c r="D2189" s="9">
        <f>VLOOKUP($A2189,referencia!$E$2:$Z$640,11,0)</f>
        <v>2016</v>
      </c>
      <c r="E2189" s="9" t="str">
        <f>VLOOKUP($A2189,referencia!$E$2:$Z$640,5,0)</f>
        <v>Rosana Bertone</v>
      </c>
      <c r="F2189" s="9" t="str">
        <f>VLOOKUP($A2189,referencia!$E$2:$Z$640,8,0)</f>
        <v>Frente para la Victoria</v>
      </c>
      <c r="G2189" s="9" t="str">
        <f>VLOOKUP($A2189,referencia!$E$2:$Z$640,7,0)</f>
        <v>José Labroca</v>
      </c>
      <c r="H2189" s="9" t="str">
        <f>VLOOKUP($A2189,referencia!$E$2:$Z$640,17,0)</f>
        <v>M</v>
      </c>
      <c r="I2189" s="9">
        <f>VLOOKUP($A2189,referencia!$E$2:$Z$640,18,0)</f>
        <v>0</v>
      </c>
      <c r="J2189" s="9" t="str">
        <f>VLOOKUP($A2189,referencia!$E$2:$Z$640,19,0)</f>
        <v>Ministerio de Economía</v>
      </c>
      <c r="K2189" s="9">
        <f>VLOOKUP($A2189,referencia!$E$2:$Z$640,20,0)</f>
        <v>0</v>
      </c>
    </row>
    <row r="2190" spans="1:11" ht="15.75" customHeight="1">
      <c r="A2190" t="s">
        <v>1777</v>
      </c>
      <c r="B2190" s="9">
        <f>VLOOKUP($A2190,referencia!$E$2:$Z$640,3,0)</f>
        <v>23</v>
      </c>
      <c r="C2190" s="9" t="str">
        <f>VLOOKUP($A2190,referencia!$E$2:$Z$640,4,0)</f>
        <v>Tierra del Fuego</v>
      </c>
      <c r="D2190" s="9">
        <f>VLOOKUP($A2190,referencia!$E$2:$Z$640,11,0)</f>
        <v>2016</v>
      </c>
      <c r="E2190" s="9" t="str">
        <f>VLOOKUP($A2190,referencia!$E$2:$Z$640,5,0)</f>
        <v>Rosana Bertone</v>
      </c>
      <c r="F2190" s="9" t="str">
        <f>VLOOKUP($A2190,referencia!$E$2:$Z$640,8,0)</f>
        <v>Frente para la Victoria</v>
      </c>
      <c r="G2190" s="9" t="str">
        <f>VLOOKUP($A2190,referencia!$E$2:$Z$640,7,0)</f>
        <v>Paula Gargiulo</v>
      </c>
      <c r="H2190" s="9" t="str">
        <f>VLOOKUP($A2190,referencia!$E$2:$Z$640,17,0)</f>
        <v>F</v>
      </c>
      <c r="I2190" s="9">
        <f>VLOOKUP($A2190,referencia!$E$2:$Z$640,18,0)</f>
        <v>1</v>
      </c>
      <c r="J2190" s="9" t="str">
        <f>VLOOKUP($A2190,referencia!$E$2:$Z$640,19,0)</f>
        <v>Ministerio de Desarrollo Social</v>
      </c>
      <c r="K2190" s="9">
        <f>VLOOKUP($A2190,referencia!$E$2:$Z$640,20,0)</f>
        <v>0</v>
      </c>
    </row>
    <row r="2191" spans="1:11" ht="15.75" customHeight="1">
      <c r="A2191" t="s">
        <v>1778</v>
      </c>
      <c r="B2191" s="9">
        <f>VLOOKUP($A2191,referencia!$E$2:$Z$640,3,0)</f>
        <v>23</v>
      </c>
      <c r="C2191" s="9" t="str">
        <f>VLOOKUP($A2191,referencia!$E$2:$Z$640,4,0)</f>
        <v>Tierra del Fuego</v>
      </c>
      <c r="D2191" s="9">
        <f>VLOOKUP($A2191,referencia!$E$2:$Z$640,11,0)</f>
        <v>2016</v>
      </c>
      <c r="E2191" s="9" t="str">
        <f>VLOOKUP($A2191,referencia!$E$2:$Z$640,5,0)</f>
        <v>Rosana Bertone</v>
      </c>
      <c r="F2191" s="9" t="str">
        <f>VLOOKUP($A2191,referencia!$E$2:$Z$640,8,0)</f>
        <v>Frente para la Victoria</v>
      </c>
      <c r="G2191" s="9" t="str">
        <f>VLOOKUP($A2191,referencia!$E$2:$Z$640,7,0)</f>
        <v>Marcos Colman</v>
      </c>
      <c r="H2191" s="9" t="str">
        <f>VLOOKUP($A2191,referencia!$E$2:$Z$640,17,0)</f>
        <v>M</v>
      </c>
      <c r="I2191" s="9">
        <f>VLOOKUP($A2191,referencia!$E$2:$Z$640,18,0)</f>
        <v>0</v>
      </c>
      <c r="J2191" s="9" t="str">
        <f>VLOOKUP($A2191,referencia!$E$2:$Z$640,19,0)</f>
        <v>Ministerio de Salud</v>
      </c>
      <c r="K2191" s="9">
        <f>VLOOKUP($A2191,referencia!$E$2:$Z$640,20,0)</f>
        <v>0</v>
      </c>
    </row>
    <row r="2192" spans="1:11" ht="15.75" customHeight="1">
      <c r="A2192" t="s">
        <v>1779</v>
      </c>
      <c r="B2192" s="9">
        <f>VLOOKUP($A2192,referencia!$E$2:$Z$640,3,0)</f>
        <v>23</v>
      </c>
      <c r="C2192" s="9" t="str">
        <f>VLOOKUP($A2192,referencia!$E$2:$Z$640,4,0)</f>
        <v>Tierra del Fuego</v>
      </c>
      <c r="D2192" s="9">
        <f>VLOOKUP($A2192,referencia!$E$2:$Z$640,11,0)</f>
        <v>2016</v>
      </c>
      <c r="E2192" s="9" t="str">
        <f>VLOOKUP($A2192,referencia!$E$2:$Z$640,5,0)</f>
        <v>Rosana Bertone</v>
      </c>
      <c r="F2192" s="9" t="str">
        <f>VLOOKUP($A2192,referencia!$E$2:$Z$640,8,0)</f>
        <v>Frente para la Victoria</v>
      </c>
      <c r="G2192" s="9" t="str">
        <f>VLOOKUP($A2192,referencia!$E$2:$Z$640,7,0)</f>
        <v>Ramiro Caballero</v>
      </c>
      <c r="H2192" s="9" t="str">
        <f>VLOOKUP($A2192,referencia!$E$2:$Z$640,17,0)</f>
        <v>M</v>
      </c>
      <c r="I2192" s="9">
        <f>VLOOKUP($A2192,referencia!$E$2:$Z$640,18,0)</f>
        <v>0</v>
      </c>
      <c r="J2192" s="9" t="str">
        <f>VLOOKUP($A2192,referencia!$E$2:$Z$640,19,0)</f>
        <v>Ministerio de Industria</v>
      </c>
      <c r="K2192" s="9">
        <f>VLOOKUP($A2192,referencia!$E$2:$Z$640,20,0)</f>
        <v>0</v>
      </c>
    </row>
    <row r="2193" spans="1:11" ht="15.75" customHeight="1">
      <c r="A2193" t="s">
        <v>1780</v>
      </c>
      <c r="B2193" s="9">
        <f>VLOOKUP($A2193,referencia!$E$2:$Z$640,3,0)</f>
        <v>23</v>
      </c>
      <c r="C2193" s="9" t="str">
        <f>VLOOKUP($A2193,referencia!$E$2:$Z$640,4,0)</f>
        <v>Tierra del Fuego</v>
      </c>
      <c r="D2193" s="9">
        <f>VLOOKUP($A2193,referencia!$E$2:$Z$640,11,0)</f>
        <v>2016</v>
      </c>
      <c r="E2193" s="9" t="str">
        <f>VLOOKUP($A2193,referencia!$E$2:$Z$640,5,0)</f>
        <v>Rosana Bertone</v>
      </c>
      <c r="F2193" s="9" t="str">
        <f>VLOOKUP($A2193,referencia!$E$2:$Z$640,8,0)</f>
        <v>Frente para la Victoria</v>
      </c>
      <c r="G2193" s="9" t="str">
        <f>VLOOKUP($A2193,referencia!$E$2:$Z$640,7,0)</f>
        <v>Diego Romero</v>
      </c>
      <c r="H2193" s="9" t="str">
        <f>VLOOKUP($A2193,referencia!$E$2:$Z$640,17,0)</f>
        <v>M</v>
      </c>
      <c r="I2193" s="9">
        <f>VLOOKUP($A2193,referencia!$E$2:$Z$640,18,0)</f>
        <v>0</v>
      </c>
      <c r="J2193" s="9" t="str">
        <f>VLOOKUP($A2193,referencia!$E$2:$Z$640,19,0)</f>
        <v>Minsterio de Educación</v>
      </c>
      <c r="K2193" s="9">
        <f>VLOOKUP($A2193,referencia!$E$2:$Z$640,20,0)</f>
        <v>0</v>
      </c>
    </row>
    <row r="2194" spans="1:11" ht="15.75" customHeight="1">
      <c r="A2194" t="s">
        <v>1781</v>
      </c>
      <c r="B2194" s="9">
        <f>VLOOKUP($A2194,referencia!$E$2:$Z$640,3,0)</f>
        <v>23</v>
      </c>
      <c r="C2194" s="9" t="str">
        <f>VLOOKUP($A2194,referencia!$E$2:$Z$640,4,0)</f>
        <v>Tierra del Fuego</v>
      </c>
      <c r="D2194" s="9">
        <f>VLOOKUP($A2194,referencia!$E$2:$Z$640,11,0)</f>
        <v>2016</v>
      </c>
      <c r="E2194" s="9" t="str">
        <f>VLOOKUP($A2194,referencia!$E$2:$Z$640,5,0)</f>
        <v>Rosana Bertone</v>
      </c>
      <c r="F2194" s="9" t="str">
        <f>VLOOKUP($A2194,referencia!$E$2:$Z$640,8,0)</f>
        <v>Frente para la Victoria</v>
      </c>
      <c r="G2194" s="9" t="str">
        <f>VLOOKUP($A2194,referencia!$E$2:$Z$640,7,0)</f>
        <v>Gabriel Koremblit</v>
      </c>
      <c r="H2194" s="9" t="str">
        <f>VLOOKUP($A2194,referencia!$E$2:$Z$640,17,0)</f>
        <v>M</v>
      </c>
      <c r="I2194" s="9">
        <f>VLOOKUP($A2194,referencia!$E$2:$Z$640,18,0)</f>
        <v>0</v>
      </c>
      <c r="J2194" s="9" t="str">
        <f>VLOOKUP($A2194,referencia!$E$2:$Z$640,19,0)</f>
        <v>Ministerio de Ciencia y Tecnología</v>
      </c>
      <c r="K2194" s="9">
        <f>VLOOKUP($A2194,referencia!$E$2:$Z$640,20,0)</f>
        <v>0</v>
      </c>
    </row>
    <row r="2195" spans="1:11" ht="15.75" customHeight="1">
      <c r="A2195" t="s">
        <v>1782</v>
      </c>
      <c r="B2195" s="9">
        <f>VLOOKUP($A2195,referencia!$E$2:$Z$640,3,0)</f>
        <v>23</v>
      </c>
      <c r="C2195" s="9" t="str">
        <f>VLOOKUP($A2195,referencia!$E$2:$Z$640,4,0)</f>
        <v>Tierra del Fuego</v>
      </c>
      <c r="D2195" s="9">
        <f>VLOOKUP($A2195,referencia!$E$2:$Z$640,11,0)</f>
        <v>2016</v>
      </c>
      <c r="E2195" s="9" t="str">
        <f>VLOOKUP($A2195,referencia!$E$2:$Z$640,5,0)</f>
        <v>Rosana Bertone</v>
      </c>
      <c r="F2195" s="9" t="str">
        <f>VLOOKUP($A2195,referencia!$E$2:$Z$640,8,0)</f>
        <v>Frente para la Victoria</v>
      </c>
      <c r="G2195" s="9" t="str">
        <f>VLOOKUP($A2195,referencia!$E$2:$Z$640,7,0)</f>
        <v>Daniel Rivarola</v>
      </c>
      <c r="H2195" s="9" t="str">
        <f>VLOOKUP($A2195,referencia!$E$2:$Z$640,17,0)</f>
        <v>M</v>
      </c>
      <c r="I2195" s="9">
        <f>VLOOKUP($A2195,referencia!$E$2:$Z$640,18,0)</f>
        <v>0</v>
      </c>
      <c r="J2195" s="9" t="str">
        <f>VLOOKUP($A2195,referencia!$E$2:$Z$640,19,0)</f>
        <v>Ministerio de Trabajo, Empleo y Seguridad Social</v>
      </c>
      <c r="K2195" s="9">
        <f>VLOOKUP($A2195,referencia!$E$2:$Z$640,20,0)</f>
        <v>1</v>
      </c>
    </row>
    <row r="2196" spans="1:11" ht="15.75" customHeight="1">
      <c r="A2196" t="s">
        <v>1783</v>
      </c>
      <c r="B2196" s="9">
        <f>VLOOKUP($A2196,referencia!$E$2:$Z$640,3,0)</f>
        <v>23</v>
      </c>
      <c r="C2196" s="9" t="str">
        <f>VLOOKUP($A2196,referencia!$E$2:$Z$640,4,0)</f>
        <v>Tierra del Fuego</v>
      </c>
      <c r="D2196" s="9">
        <f>VLOOKUP($A2196,referencia!$E$2:$Z$640,11,0)</f>
        <v>2016</v>
      </c>
      <c r="E2196" s="9" t="str">
        <f>VLOOKUP($A2196,referencia!$E$2:$Z$640,5,0)</f>
        <v>Rosana Bertone</v>
      </c>
      <c r="F2196" s="9" t="str">
        <f>VLOOKUP($A2196,referencia!$E$2:$Z$640,8,0)</f>
        <v>Frente para la Victoria</v>
      </c>
      <c r="G2196" s="9" t="str">
        <f>VLOOKUP($A2196,referencia!$E$2:$Z$640,7,0)</f>
        <v>Claudio Carrera</v>
      </c>
      <c r="H2196" s="9" t="str">
        <f>VLOOKUP($A2196,referencia!$E$2:$Z$640,17,0)</f>
        <v>M</v>
      </c>
      <c r="I2196" s="9">
        <f>VLOOKUP($A2196,referencia!$E$2:$Z$640,18,0)</f>
        <v>0</v>
      </c>
      <c r="J2196" s="9" t="str">
        <f>VLOOKUP($A2196,referencia!$E$2:$Z$640,19,0)</f>
        <v>Ministerio de Trabajo, Empleo y Seguridad Social</v>
      </c>
      <c r="K2196" s="9">
        <f>VLOOKUP($A2196,referencia!$E$2:$Z$640,20,0)</f>
        <v>0</v>
      </c>
    </row>
    <row r="2197" spans="1:11" ht="15.75" customHeight="1">
      <c r="A2197" t="s">
        <v>1784</v>
      </c>
      <c r="B2197" s="9">
        <f>VLOOKUP($A2197,referencia!$E$2:$Z$640,3,0)</f>
        <v>23</v>
      </c>
      <c r="C2197" s="9" t="str">
        <f>VLOOKUP($A2197,referencia!$E$2:$Z$640,4,0)</f>
        <v>Tierra del Fuego</v>
      </c>
      <c r="D2197" s="9">
        <f>VLOOKUP($A2197,referencia!$E$2:$Z$640,11,0)</f>
        <v>2016</v>
      </c>
      <c r="E2197" s="9" t="str">
        <f>VLOOKUP($A2197,referencia!$E$2:$Z$640,5,0)</f>
        <v>Rosana Bertone</v>
      </c>
      <c r="F2197" s="9" t="str">
        <f>VLOOKUP($A2197,referencia!$E$2:$Z$640,8,0)</f>
        <v>Frente para la Victoria</v>
      </c>
      <c r="G2197" s="9" t="str">
        <f>VLOOKUP($A2197,referencia!$E$2:$Z$640,7,0)</f>
        <v>Emiliano Olmedo</v>
      </c>
      <c r="H2197" s="9" t="str">
        <f>VLOOKUP($A2197,referencia!$E$2:$Z$640,17,0)</f>
        <v>M</v>
      </c>
      <c r="I2197" s="9">
        <f>VLOOKUP($A2197,referencia!$E$2:$Z$640,18,0)</f>
        <v>0</v>
      </c>
      <c r="J2197" s="9" t="str">
        <f>VLOOKUP($A2197,referencia!$E$2:$Z$640,19,0)</f>
        <v>Ministerio de Agricultura, Ganadería y Pesca</v>
      </c>
      <c r="K2197" s="9">
        <f>VLOOKUP($A2197,referencia!$E$2:$Z$640,20,0)</f>
        <v>0</v>
      </c>
    </row>
    <row r="2198" spans="1:11" ht="15.75" customHeight="1">
      <c r="A2198" t="s">
        <v>1785</v>
      </c>
      <c r="B2198" s="9">
        <f>VLOOKUP($A2198,referencia!$E$2:$Z$640,3,0)</f>
        <v>23</v>
      </c>
      <c r="C2198" s="9" t="str">
        <f>VLOOKUP($A2198,referencia!$E$2:$Z$640,4,0)</f>
        <v>Tierra del Fuego</v>
      </c>
      <c r="D2198" s="9">
        <f>VLOOKUP($A2198,referencia!$E$2:$Z$640,11,0)</f>
        <v>2016</v>
      </c>
      <c r="E2198" s="9" t="str">
        <f>VLOOKUP($A2198,referencia!$E$2:$Z$640,5,0)</f>
        <v>Rosana Bertone</v>
      </c>
      <c r="F2198" s="9" t="str">
        <f>VLOOKUP($A2198,referencia!$E$2:$Z$640,8,0)</f>
        <v>Frente para la Victoria</v>
      </c>
      <c r="G2198" s="9" t="str">
        <f>VLOOKUP($A2198,referencia!$E$2:$Z$640,7,0)</f>
        <v>Javier Eposto</v>
      </c>
      <c r="H2198" s="9" t="str">
        <f>VLOOKUP($A2198,referencia!$E$2:$Z$640,17,0)</f>
        <v>M</v>
      </c>
      <c r="I2198" s="9">
        <f>VLOOKUP($A2198,referencia!$E$2:$Z$640,18,0)</f>
        <v>0</v>
      </c>
      <c r="J2198" s="9" t="str">
        <f>VLOOKUP($A2198,referencia!$E$2:$Z$640,19,0)</f>
        <v>Secretaría General de la Gobernación</v>
      </c>
      <c r="K2198" s="9">
        <f>VLOOKUP($A2198,referencia!$E$2:$Z$640,20,0)</f>
        <v>1</v>
      </c>
    </row>
    <row r="2199" spans="1:11" ht="15.75" customHeight="1">
      <c r="A2199" t="s">
        <v>2075</v>
      </c>
      <c r="B2199" s="9">
        <f>VLOOKUP($A2199,referencia!$D$2:$Z$640,4,0)</f>
        <v>23</v>
      </c>
      <c r="C2199" s="9" t="str">
        <f>VLOOKUP($A2199,referencia!$D$2:$Z$640,5,0)</f>
        <v>Tierra del Fuego</v>
      </c>
      <c r="D2199" s="9">
        <f>VLOOKUP($A2199,referencia!$D$2:$Z$640,13,0)</f>
        <v>2017</v>
      </c>
      <c r="E2199" s="9" t="str">
        <f>VLOOKUP($A2199,referencia!$D$2:$Z$640,6,0)</f>
        <v>Rosana Bertone</v>
      </c>
      <c r="F2199" s="9" t="str">
        <f>VLOOKUP($A2199,referencia!$D$2:$Z$640,9,0)</f>
        <v>Frente para la Victoria</v>
      </c>
      <c r="G2199" s="9" t="str">
        <f>VLOOKUP($A2199,referencia!$D$2:$Z$640,8,0)</f>
        <v>Leonardo Gorbacz</v>
      </c>
      <c r="H2199" s="9" t="str">
        <f>VLOOKUP($A2199,referencia!$D$2:$Z$640,18,0)</f>
        <v>M</v>
      </c>
      <c r="I2199" s="9">
        <f>VLOOKUP($A2199,referencia!$D$2:$Z$640,19,0)</f>
        <v>0</v>
      </c>
      <c r="J2199" s="9" t="str">
        <f>VLOOKUP($A2199,referencia!$D$2:$Z$640,20,0)</f>
        <v>Jefatura de Gabinete</v>
      </c>
      <c r="K2199" s="9">
        <f>VLOOKUP($A2199,referencia!$D$2:$Z$640,21,0)</f>
        <v>0</v>
      </c>
    </row>
    <row r="2200" spans="1:11" ht="15.75" customHeight="1">
      <c r="A2200" t="s">
        <v>2077</v>
      </c>
      <c r="B2200" s="9">
        <f>VLOOKUP($A2200,referencia!$D$2:$Z$640,4,0)</f>
        <v>23</v>
      </c>
      <c r="C2200" s="9" t="str">
        <f>VLOOKUP($A2200,referencia!$D$2:$Z$640,5,0)</f>
        <v>Tierra del Fuego</v>
      </c>
      <c r="D2200" s="9">
        <f>VLOOKUP($A2200,referencia!$D$2:$Z$640,13,0)</f>
        <v>2017</v>
      </c>
      <c r="E2200" s="9" t="str">
        <f>VLOOKUP($A2200,referencia!$D$2:$Z$640,6,0)</f>
        <v>Rosana Bertone</v>
      </c>
      <c r="F2200" s="9" t="str">
        <f>VLOOKUP($A2200,referencia!$D$2:$Z$640,9,0)</f>
        <v>Frente para la Victoria</v>
      </c>
      <c r="G2200" s="9" t="str">
        <f>VLOOKUP($A2200,referencia!$D$2:$Z$640,8,0)</f>
        <v>José Luis Álvarez</v>
      </c>
      <c r="H2200" s="9" t="str">
        <f>VLOOKUP($A2200,referencia!$D$2:$Z$640,18,0)</f>
        <v>M</v>
      </c>
      <c r="I2200" s="9">
        <f>VLOOKUP($A2200,referencia!$D$2:$Z$640,19,0)</f>
        <v>0</v>
      </c>
      <c r="J2200" s="9" t="str">
        <f>VLOOKUP($A2200,referencia!$D$2:$Z$640,20,0)</f>
        <v>Ministerio de Gobierno, Justicia y Seguridad</v>
      </c>
      <c r="K2200" s="9">
        <f>VLOOKUP($A2200,referencia!$D$2:$Z$640,21,0)</f>
        <v>0</v>
      </c>
    </row>
    <row r="2201" spans="1:11" ht="15.75" customHeight="1">
      <c r="A2201" t="s">
        <v>2078</v>
      </c>
      <c r="B2201" s="9">
        <f>VLOOKUP($A2201,referencia!$D$2:$Z$640,4,0)</f>
        <v>23</v>
      </c>
      <c r="C2201" s="9" t="str">
        <f>VLOOKUP($A2201,referencia!$D$2:$Z$640,5,0)</f>
        <v>Tierra del Fuego</v>
      </c>
      <c r="D2201" s="9">
        <f>VLOOKUP($A2201,referencia!$D$2:$Z$640,13,0)</f>
        <v>2017</v>
      </c>
      <c r="E2201" s="9" t="str">
        <f>VLOOKUP($A2201,referencia!$D$2:$Z$640,6,0)</f>
        <v>Rosana Bertone</v>
      </c>
      <c r="F2201" s="9" t="str">
        <f>VLOOKUP($A2201,referencia!$D$2:$Z$640,9,0)</f>
        <v>Frente para la Victoria</v>
      </c>
      <c r="G2201" s="9" t="str">
        <f>VLOOKUP($A2201,referencia!$D$2:$Z$640,8,0)</f>
        <v>José Labroca</v>
      </c>
      <c r="H2201" s="9" t="str">
        <f>VLOOKUP($A2201,referencia!$D$2:$Z$640,18,0)</f>
        <v>M</v>
      </c>
      <c r="I2201" s="9">
        <f>VLOOKUP($A2201,referencia!$D$2:$Z$640,19,0)</f>
        <v>0</v>
      </c>
      <c r="J2201" s="9" t="str">
        <f>VLOOKUP($A2201,referencia!$D$2:$Z$640,20,0)</f>
        <v>Ministerio de Economía</v>
      </c>
      <c r="K2201" s="9">
        <f>VLOOKUP($A2201,referencia!$D$2:$Z$640,21,0)</f>
        <v>0</v>
      </c>
    </row>
    <row r="2202" spans="1:11" ht="15.75" customHeight="1">
      <c r="A2202" t="s">
        <v>2079</v>
      </c>
      <c r="B2202" s="9">
        <f>VLOOKUP($A2202,referencia!$D$2:$Z$640,4,0)</f>
        <v>23</v>
      </c>
      <c r="C2202" s="9" t="str">
        <f>VLOOKUP($A2202,referencia!$D$2:$Z$640,5,0)</f>
        <v>Tierra del Fuego</v>
      </c>
      <c r="D2202" s="9">
        <f>VLOOKUP($A2202,referencia!$D$2:$Z$640,13,0)</f>
        <v>2017</v>
      </c>
      <c r="E2202" s="9" t="str">
        <f>VLOOKUP($A2202,referencia!$D$2:$Z$640,6,0)</f>
        <v>Rosana Bertone</v>
      </c>
      <c r="F2202" s="9" t="str">
        <f>VLOOKUP($A2202,referencia!$D$2:$Z$640,9,0)</f>
        <v>Frente para la Victoria</v>
      </c>
      <c r="G2202" s="9" t="str">
        <f>VLOOKUP($A2202,referencia!$D$2:$Z$640,8,0)</f>
        <v>Paula Gargiulo</v>
      </c>
      <c r="H2202" s="9" t="str">
        <f>VLOOKUP($A2202,referencia!$D$2:$Z$640,18,0)</f>
        <v>F</v>
      </c>
      <c r="I2202" s="9">
        <f>VLOOKUP($A2202,referencia!$D$2:$Z$640,19,0)</f>
        <v>1</v>
      </c>
      <c r="J2202" s="9" t="str">
        <f>VLOOKUP($A2202,referencia!$D$2:$Z$640,20,0)</f>
        <v>Ministerio de Desarrollo Social</v>
      </c>
      <c r="K2202" s="9">
        <f>VLOOKUP($A2202,referencia!$D$2:$Z$640,21,0)</f>
        <v>0</v>
      </c>
    </row>
    <row r="2203" spans="1:11" ht="15.75" customHeight="1">
      <c r="A2203" t="s">
        <v>2080</v>
      </c>
      <c r="B2203" s="9">
        <f>VLOOKUP($A2203,referencia!$D$2:$Z$640,4,0)</f>
        <v>23</v>
      </c>
      <c r="C2203" s="9" t="str">
        <f>VLOOKUP($A2203,referencia!$D$2:$Z$640,5,0)</f>
        <v>Tierra del Fuego</v>
      </c>
      <c r="D2203" s="9">
        <f>VLOOKUP($A2203,referencia!$D$2:$Z$640,13,0)</f>
        <v>2017</v>
      </c>
      <c r="E2203" s="9" t="str">
        <f>VLOOKUP($A2203,referencia!$D$2:$Z$640,6,0)</f>
        <v>Rosana Bertone</v>
      </c>
      <c r="F2203" s="9" t="str">
        <f>VLOOKUP($A2203,referencia!$D$2:$Z$640,9,0)</f>
        <v>Frente para la Victoria</v>
      </c>
      <c r="G2203" s="9" t="str">
        <f>VLOOKUP($A2203,referencia!$D$2:$Z$640,8,0)</f>
        <v>Marcos Colman</v>
      </c>
      <c r="H2203" s="9" t="str">
        <f>VLOOKUP($A2203,referencia!$D$2:$Z$640,18,0)</f>
        <v>M</v>
      </c>
      <c r="I2203" s="9">
        <f>VLOOKUP($A2203,referencia!$D$2:$Z$640,19,0)</f>
        <v>0</v>
      </c>
      <c r="J2203" s="9" t="str">
        <f>VLOOKUP($A2203,referencia!$D$2:$Z$640,20,0)</f>
        <v>Ministerio de Salud</v>
      </c>
      <c r="K2203" s="9">
        <f>VLOOKUP($A2203,referencia!$D$2:$Z$640,21,0)</f>
        <v>0</v>
      </c>
    </row>
    <row r="2204" spans="1:11" ht="15.75" customHeight="1">
      <c r="A2204" t="s">
        <v>2081</v>
      </c>
      <c r="B2204" s="9">
        <f>VLOOKUP($A2204,referencia!$D$2:$Z$640,4,0)</f>
        <v>23</v>
      </c>
      <c r="C2204" s="9" t="str">
        <f>VLOOKUP($A2204,referencia!$D$2:$Z$640,5,0)</f>
        <v>Tierra del Fuego</v>
      </c>
      <c r="D2204" s="9">
        <f>VLOOKUP($A2204,referencia!$D$2:$Z$640,13,0)</f>
        <v>2017</v>
      </c>
      <c r="E2204" s="9" t="str">
        <f>VLOOKUP($A2204,referencia!$D$2:$Z$640,6,0)</f>
        <v>Rosana Bertone</v>
      </c>
      <c r="F2204" s="9" t="str">
        <f>VLOOKUP($A2204,referencia!$D$2:$Z$640,9,0)</f>
        <v>Frente para la Victoria</v>
      </c>
      <c r="G2204" s="9" t="str">
        <f>VLOOKUP($A2204,referencia!$D$2:$Z$640,8,0)</f>
        <v>Ramiro Caballero</v>
      </c>
      <c r="H2204" s="9" t="str">
        <f>VLOOKUP($A2204,referencia!$D$2:$Z$640,18,0)</f>
        <v>M</v>
      </c>
      <c r="I2204" s="9">
        <f>VLOOKUP($A2204,referencia!$D$2:$Z$640,19,0)</f>
        <v>0</v>
      </c>
      <c r="J2204" s="9" t="str">
        <f>VLOOKUP($A2204,referencia!$D$2:$Z$640,20,0)</f>
        <v>Ministerio de Industria</v>
      </c>
      <c r="K2204" s="9">
        <f>VLOOKUP($A2204,referencia!$D$2:$Z$640,21,0)</f>
        <v>0</v>
      </c>
    </row>
    <row r="2205" spans="1:11" ht="15.75" customHeight="1">
      <c r="A2205" t="s">
        <v>2082</v>
      </c>
      <c r="B2205" s="9">
        <f>VLOOKUP($A2205,referencia!$D$2:$Z$640,4,0)</f>
        <v>23</v>
      </c>
      <c r="C2205" s="9" t="str">
        <f>VLOOKUP($A2205,referencia!$D$2:$Z$640,5,0)</f>
        <v>Tierra del Fuego</v>
      </c>
      <c r="D2205" s="9">
        <f>VLOOKUP($A2205,referencia!$D$2:$Z$640,13,0)</f>
        <v>2017</v>
      </c>
      <c r="E2205" s="9" t="str">
        <f>VLOOKUP($A2205,referencia!$D$2:$Z$640,6,0)</f>
        <v>Rosana Bertone</v>
      </c>
      <c r="F2205" s="9" t="str">
        <f>VLOOKUP($A2205,referencia!$D$2:$Z$640,9,0)</f>
        <v>Frente para la Victoria</v>
      </c>
      <c r="G2205" s="9" t="str">
        <f>VLOOKUP($A2205,referencia!$D$2:$Z$640,8,0)</f>
        <v>Diego Romero</v>
      </c>
      <c r="H2205" s="9" t="str">
        <f>VLOOKUP($A2205,referencia!$D$2:$Z$640,18,0)</f>
        <v>M</v>
      </c>
      <c r="I2205" s="9">
        <f>VLOOKUP($A2205,referencia!$D$2:$Z$640,19,0)</f>
        <v>0</v>
      </c>
      <c r="J2205" s="9" t="str">
        <f>VLOOKUP($A2205,referencia!$D$2:$Z$640,20,0)</f>
        <v>Minsterio de Educación</v>
      </c>
      <c r="K2205" s="9">
        <f>VLOOKUP($A2205,referencia!$D$2:$Z$640,21,0)</f>
        <v>0</v>
      </c>
    </row>
    <row r="2206" spans="1:11" ht="15.75" customHeight="1">
      <c r="A2206" t="s">
        <v>2083</v>
      </c>
      <c r="B2206" s="9">
        <f>VLOOKUP($A2206,referencia!$D$2:$Z$640,4,0)</f>
        <v>23</v>
      </c>
      <c r="C2206" s="9" t="str">
        <f>VLOOKUP($A2206,referencia!$D$2:$Z$640,5,0)</f>
        <v>Tierra del Fuego</v>
      </c>
      <c r="D2206" s="9">
        <f>VLOOKUP($A2206,referencia!$D$2:$Z$640,13,0)</f>
        <v>2017</v>
      </c>
      <c r="E2206" s="9" t="str">
        <f>VLOOKUP($A2206,referencia!$D$2:$Z$640,6,0)</f>
        <v>Rosana Bertone</v>
      </c>
      <c r="F2206" s="9" t="str">
        <f>VLOOKUP($A2206,referencia!$D$2:$Z$640,9,0)</f>
        <v>Frente para la Victoria</v>
      </c>
      <c r="G2206" s="9" t="str">
        <f>VLOOKUP($A2206,referencia!$D$2:$Z$640,8,0)</f>
        <v>Gabriel Koremblit</v>
      </c>
      <c r="H2206" s="9" t="str">
        <f>VLOOKUP($A2206,referencia!$D$2:$Z$640,18,0)</f>
        <v>M</v>
      </c>
      <c r="I2206" s="9">
        <f>VLOOKUP($A2206,referencia!$D$2:$Z$640,19,0)</f>
        <v>0</v>
      </c>
      <c r="J2206" s="9" t="str">
        <f>VLOOKUP($A2206,referencia!$D$2:$Z$640,20,0)</f>
        <v>Ministerio de Ciencia y Tecnología</v>
      </c>
      <c r="K2206" s="9">
        <f>VLOOKUP($A2206,referencia!$D$2:$Z$640,21,0)</f>
        <v>0</v>
      </c>
    </row>
    <row r="2207" spans="1:11" ht="15.75" customHeight="1">
      <c r="A2207" t="s">
        <v>2085</v>
      </c>
      <c r="B2207" s="9">
        <f>VLOOKUP($A2207,referencia!$D$2:$Z$640,4,0)</f>
        <v>23</v>
      </c>
      <c r="C2207" s="9" t="str">
        <f>VLOOKUP($A2207,referencia!$D$2:$Z$640,5,0)</f>
        <v>Tierra del Fuego</v>
      </c>
      <c r="D2207" s="9">
        <f>VLOOKUP($A2207,referencia!$D$2:$Z$640,13,0)</f>
        <v>2017</v>
      </c>
      <c r="E2207" s="9" t="str">
        <f>VLOOKUP($A2207,referencia!$D$2:$Z$640,6,0)</f>
        <v>Rosana Bertone</v>
      </c>
      <c r="F2207" s="9" t="str">
        <f>VLOOKUP($A2207,referencia!$D$2:$Z$640,9,0)</f>
        <v>Frente para la Victoria</v>
      </c>
      <c r="G2207" s="9" t="str">
        <f>VLOOKUP($A2207,referencia!$D$2:$Z$640,8,0)</f>
        <v>Claudio Carrera</v>
      </c>
      <c r="H2207" s="9" t="str">
        <f>VLOOKUP($A2207,referencia!$D$2:$Z$640,18,0)</f>
        <v>M</v>
      </c>
      <c r="I2207" s="9">
        <f>VLOOKUP($A2207,referencia!$D$2:$Z$640,19,0)</f>
        <v>0</v>
      </c>
      <c r="J2207" s="9" t="str">
        <f>VLOOKUP($A2207,referencia!$D$2:$Z$640,20,0)</f>
        <v>Ministerio de Trabajo, Empleo y Seguridad Social</v>
      </c>
      <c r="K2207" s="9">
        <f>VLOOKUP($A2207,referencia!$D$2:$Z$640,21,0)</f>
        <v>0</v>
      </c>
    </row>
    <row r="2208" spans="1:11" ht="15.75" customHeight="1">
      <c r="A2208" t="s">
        <v>2086</v>
      </c>
      <c r="B2208" s="9">
        <f>VLOOKUP($A2208,referencia!$D$2:$Z$640,4,0)</f>
        <v>23</v>
      </c>
      <c r="C2208" s="9" t="str">
        <f>VLOOKUP($A2208,referencia!$D$2:$Z$640,5,0)</f>
        <v>Tierra del Fuego</v>
      </c>
      <c r="D2208" s="9">
        <f>VLOOKUP($A2208,referencia!$D$2:$Z$640,13,0)</f>
        <v>2017</v>
      </c>
      <c r="E2208" s="9" t="str">
        <f>VLOOKUP($A2208,referencia!$D$2:$Z$640,6,0)</f>
        <v>Rosana Bertone</v>
      </c>
      <c r="F2208" s="9" t="str">
        <f>VLOOKUP($A2208,referencia!$D$2:$Z$640,9,0)</f>
        <v>Frente para la Victoria</v>
      </c>
      <c r="G2208" s="9" t="str">
        <f>VLOOKUP($A2208,referencia!$D$2:$Z$640,8,0)</f>
        <v>Emiliano Olmedo</v>
      </c>
      <c r="H2208" s="9" t="str">
        <f>VLOOKUP($A2208,referencia!$D$2:$Z$640,18,0)</f>
        <v>M</v>
      </c>
      <c r="I2208" s="9">
        <f>VLOOKUP($A2208,referencia!$D$2:$Z$640,19,0)</f>
        <v>0</v>
      </c>
      <c r="J2208" s="9" t="str">
        <f>VLOOKUP($A2208,referencia!$D$2:$Z$640,20,0)</f>
        <v>Ministerio de Agricultura, Ganadería y Pesca</v>
      </c>
      <c r="K2208" s="9">
        <f>VLOOKUP($A2208,referencia!$D$2:$Z$640,21,0)</f>
        <v>0</v>
      </c>
    </row>
    <row r="2209" spans="1:11" ht="15.75" customHeight="1">
      <c r="A2209" t="s">
        <v>2087</v>
      </c>
      <c r="B2209" s="9">
        <f>VLOOKUP($A2209,referencia!$D$2:$Z$640,4,0)</f>
        <v>23</v>
      </c>
      <c r="C2209" s="9" t="str">
        <f>VLOOKUP($A2209,referencia!$D$2:$Z$640,5,0)</f>
        <v>Tierra del Fuego</v>
      </c>
      <c r="D2209" s="9">
        <f>VLOOKUP($A2209,referencia!$D$2:$Z$640,13,0)</f>
        <v>2017</v>
      </c>
      <c r="E2209" s="9" t="str">
        <f>VLOOKUP($A2209,referencia!$D$2:$Z$640,6,0)</f>
        <v>Rosana Bertone</v>
      </c>
      <c r="F2209" s="9" t="str">
        <f>VLOOKUP($A2209,referencia!$D$2:$Z$640,9,0)</f>
        <v>Frente para la Victoria</v>
      </c>
      <c r="G2209" s="9" t="str">
        <f>VLOOKUP($A2209,referencia!$D$2:$Z$640,8,0)</f>
        <v>Javier Eposto</v>
      </c>
      <c r="H2209" s="9" t="str">
        <f>VLOOKUP($A2209,referencia!$D$2:$Z$640,18,0)</f>
        <v>M</v>
      </c>
      <c r="I2209" s="9">
        <f>VLOOKUP($A2209,referencia!$D$2:$Z$640,19,0)</f>
        <v>0</v>
      </c>
      <c r="J2209" s="9" t="str">
        <f>VLOOKUP($A2209,referencia!$D$2:$Z$640,20,0)</f>
        <v>Secretaría General de la Gobernación</v>
      </c>
      <c r="K2209" s="9">
        <f>VLOOKUP($A2209,referencia!$D$2:$Z$640,21,0)</f>
        <v>1</v>
      </c>
    </row>
    <row r="2210" spans="1:11" ht="15.75" customHeight="1">
      <c r="A2210" t="s">
        <v>2376</v>
      </c>
      <c r="B2210" s="9">
        <f>VLOOKUP($A2210,referencia!$C$2:$Z$640,5,0)</f>
        <v>23</v>
      </c>
      <c r="C2210" s="9" t="str">
        <f>VLOOKUP($A2210,referencia!$C$2:$Z$640,6,0)</f>
        <v>Tierra del Fuego</v>
      </c>
      <c r="D2210" s="9">
        <f>VLOOKUP($A2210,referencia!$C$2:$Z$640,15,0)</f>
        <v>2018</v>
      </c>
      <c r="E2210" s="9" t="str">
        <f>VLOOKUP($A2210,referencia!$C$2:$Z$640,7,0)</f>
        <v>Rosana Bertone</v>
      </c>
      <c r="F2210" s="9" t="str">
        <f>VLOOKUP($A2210,referencia!$C$2:$Z$640,10,0)</f>
        <v>Frente para la Victoria</v>
      </c>
      <c r="G2210" s="9" t="str">
        <f>VLOOKUP($A2210,referencia!$C$2:$Z$640,9,0)</f>
        <v>Leonardo Gorbacz</v>
      </c>
      <c r="H2210" s="9" t="str">
        <f>VLOOKUP($A2210,referencia!$C$2:$Z$640,19,0)</f>
        <v>M</v>
      </c>
      <c r="I2210" s="9">
        <f>VLOOKUP($A2210,referencia!$C$2:$Z$640,20,0)</f>
        <v>0</v>
      </c>
      <c r="J2210" s="9" t="str">
        <f>VLOOKUP($A2210,referencia!$C$2:$Z$640,21,0)</f>
        <v>Jefatura de Gabinete</v>
      </c>
      <c r="K2210" s="9">
        <f>VLOOKUP($A2210,referencia!$C$2:$Z$640,22,0)</f>
        <v>0</v>
      </c>
    </row>
    <row r="2211" spans="1:11" ht="15.75" customHeight="1">
      <c r="A2211" t="s">
        <v>2377</v>
      </c>
      <c r="B2211" s="9">
        <f>VLOOKUP($A2211,referencia!$C$2:$Z$640,5,0)</f>
        <v>23</v>
      </c>
      <c r="C2211" s="9" t="str">
        <f>VLOOKUP($A2211,referencia!$C$2:$Z$640,6,0)</f>
        <v>Tierra del Fuego</v>
      </c>
      <c r="D2211" s="9">
        <f>VLOOKUP($A2211,referencia!$C$2:$Z$640,15,0)</f>
        <v>2018</v>
      </c>
      <c r="E2211" s="9" t="str">
        <f>VLOOKUP($A2211,referencia!$C$2:$Z$640,7,0)</f>
        <v>Rosana Bertone</v>
      </c>
      <c r="F2211" s="9" t="str">
        <f>VLOOKUP($A2211,referencia!$C$2:$Z$640,10,0)</f>
        <v>Frente para la Victoria</v>
      </c>
      <c r="G2211" s="9" t="str">
        <f>VLOOKUP($A2211,referencia!$C$2:$Z$640,9,0)</f>
        <v>José Luis Álvarez</v>
      </c>
      <c r="H2211" s="9" t="str">
        <f>VLOOKUP($A2211,referencia!$C$2:$Z$640,19,0)</f>
        <v>M</v>
      </c>
      <c r="I2211" s="9">
        <f>VLOOKUP($A2211,referencia!$C$2:$Z$640,20,0)</f>
        <v>0</v>
      </c>
      <c r="J2211" s="9" t="str">
        <f>VLOOKUP($A2211,referencia!$C$2:$Z$640,21,0)</f>
        <v>Ministerio de Gobierno, Justicia y Seguridad</v>
      </c>
      <c r="K2211" s="9">
        <f>VLOOKUP($A2211,referencia!$C$2:$Z$640,22,0)</f>
        <v>0</v>
      </c>
    </row>
    <row r="2212" spans="1:11" ht="15.75" customHeight="1">
      <c r="A2212" t="s">
        <v>2378</v>
      </c>
      <c r="B2212" s="9">
        <f>VLOOKUP($A2212,referencia!$C$2:$Z$640,5,0)</f>
        <v>23</v>
      </c>
      <c r="C2212" s="9" t="str">
        <f>VLOOKUP($A2212,referencia!$C$2:$Z$640,6,0)</f>
        <v>Tierra del Fuego</v>
      </c>
      <c r="D2212" s="9">
        <f>VLOOKUP($A2212,referencia!$C$2:$Z$640,15,0)</f>
        <v>2018</v>
      </c>
      <c r="E2212" s="9" t="str">
        <f>VLOOKUP($A2212,referencia!$C$2:$Z$640,7,0)</f>
        <v>Rosana Bertone</v>
      </c>
      <c r="F2212" s="9" t="str">
        <f>VLOOKUP($A2212,referencia!$C$2:$Z$640,10,0)</f>
        <v>Frente para la Victoria</v>
      </c>
      <c r="G2212" s="9" t="str">
        <f>VLOOKUP($A2212,referencia!$C$2:$Z$640,9,0)</f>
        <v>José Labroca</v>
      </c>
      <c r="H2212" s="9" t="str">
        <f>VLOOKUP($A2212,referencia!$C$2:$Z$640,19,0)</f>
        <v>M</v>
      </c>
      <c r="I2212" s="9">
        <f>VLOOKUP($A2212,referencia!$C$2:$Z$640,20,0)</f>
        <v>0</v>
      </c>
      <c r="J2212" s="9" t="str">
        <f>VLOOKUP($A2212,referencia!$C$2:$Z$640,21,0)</f>
        <v>Ministerio de Economía</v>
      </c>
      <c r="K2212" s="9">
        <f>VLOOKUP($A2212,referencia!$C$2:$Z$640,22,0)</f>
        <v>0</v>
      </c>
    </row>
    <row r="2213" spans="1:11" ht="15.75" customHeight="1">
      <c r="A2213" t="s">
        <v>2379</v>
      </c>
      <c r="B2213" s="9">
        <f>VLOOKUP($A2213,referencia!$C$2:$Z$640,5,0)</f>
        <v>23</v>
      </c>
      <c r="C2213" s="9" t="str">
        <f>VLOOKUP($A2213,referencia!$C$2:$Z$640,6,0)</f>
        <v>Tierra del Fuego</v>
      </c>
      <c r="D2213" s="9">
        <f>VLOOKUP($A2213,referencia!$C$2:$Z$640,15,0)</f>
        <v>2018</v>
      </c>
      <c r="E2213" s="9" t="str">
        <f>VLOOKUP($A2213,referencia!$C$2:$Z$640,7,0)</f>
        <v>Rosana Bertone</v>
      </c>
      <c r="F2213" s="9" t="str">
        <f>VLOOKUP($A2213,referencia!$C$2:$Z$640,10,0)</f>
        <v>Frente para la Victoria</v>
      </c>
      <c r="G2213" s="9" t="str">
        <f>VLOOKUP($A2213,referencia!$C$2:$Z$640,9,0)</f>
        <v>Paula Gargiulo</v>
      </c>
      <c r="H2213" s="9" t="str">
        <f>VLOOKUP($A2213,referencia!$C$2:$Z$640,19,0)</f>
        <v>F</v>
      </c>
      <c r="I2213" s="9">
        <f>VLOOKUP($A2213,referencia!$C$2:$Z$640,20,0)</f>
        <v>1</v>
      </c>
      <c r="J2213" s="9" t="str">
        <f>VLOOKUP($A2213,referencia!$C$2:$Z$640,21,0)</f>
        <v>Ministerio de Desarrollo Social</v>
      </c>
      <c r="K2213" s="9">
        <f>VLOOKUP($A2213,referencia!$C$2:$Z$640,22,0)</f>
        <v>0</v>
      </c>
    </row>
    <row r="2214" spans="1:11" ht="15.75" customHeight="1">
      <c r="A2214" t="s">
        <v>2380</v>
      </c>
      <c r="B2214" s="9">
        <f>VLOOKUP($A2214,referencia!$C$2:$Z$640,5,0)</f>
        <v>23</v>
      </c>
      <c r="C2214" s="9" t="str">
        <f>VLOOKUP($A2214,referencia!$C$2:$Z$640,6,0)</f>
        <v>Tierra del Fuego</v>
      </c>
      <c r="D2214" s="9">
        <f>VLOOKUP($A2214,referencia!$C$2:$Z$640,15,0)</f>
        <v>2018</v>
      </c>
      <c r="E2214" s="9" t="str">
        <f>VLOOKUP($A2214,referencia!$C$2:$Z$640,7,0)</f>
        <v>Rosana Bertone</v>
      </c>
      <c r="F2214" s="9" t="str">
        <f>VLOOKUP($A2214,referencia!$C$2:$Z$640,10,0)</f>
        <v>Frente para la Victoria</v>
      </c>
      <c r="G2214" s="9" t="str">
        <f>VLOOKUP($A2214,referencia!$C$2:$Z$640,9,0)</f>
        <v>Marcos Colman</v>
      </c>
      <c r="H2214" s="9" t="str">
        <f>VLOOKUP($A2214,referencia!$C$2:$Z$640,19,0)</f>
        <v>M</v>
      </c>
      <c r="I2214" s="9">
        <f>VLOOKUP($A2214,referencia!$C$2:$Z$640,20,0)</f>
        <v>0</v>
      </c>
      <c r="J2214" s="9" t="str">
        <f>VLOOKUP($A2214,referencia!$C$2:$Z$640,21,0)</f>
        <v>Ministerio de Salud</v>
      </c>
      <c r="K2214" s="9">
        <f>VLOOKUP($A2214,referencia!$C$2:$Z$640,22,0)</f>
        <v>0</v>
      </c>
    </row>
    <row r="2215" spans="1:11" ht="15.75" customHeight="1">
      <c r="A2215" t="s">
        <v>2381</v>
      </c>
      <c r="B2215" s="9">
        <f>VLOOKUP($A2215,referencia!$C$2:$Z$640,5,0)</f>
        <v>23</v>
      </c>
      <c r="C2215" s="9" t="str">
        <f>VLOOKUP($A2215,referencia!$C$2:$Z$640,6,0)</f>
        <v>Tierra del Fuego</v>
      </c>
      <c r="D2215" s="9">
        <f>VLOOKUP($A2215,referencia!$C$2:$Z$640,15,0)</f>
        <v>2018</v>
      </c>
      <c r="E2215" s="9" t="str">
        <f>VLOOKUP($A2215,referencia!$C$2:$Z$640,7,0)</f>
        <v>Rosana Bertone</v>
      </c>
      <c r="F2215" s="9" t="str">
        <f>VLOOKUP($A2215,referencia!$C$2:$Z$640,10,0)</f>
        <v>Frente para la Victoria</v>
      </c>
      <c r="G2215" s="9" t="str">
        <f>VLOOKUP($A2215,referencia!$C$2:$Z$640,9,0)</f>
        <v>Ramiro Caballero</v>
      </c>
      <c r="H2215" s="9" t="str">
        <f>VLOOKUP($A2215,referencia!$C$2:$Z$640,19,0)</f>
        <v>M</v>
      </c>
      <c r="I2215" s="9">
        <f>VLOOKUP($A2215,referencia!$C$2:$Z$640,20,0)</f>
        <v>0</v>
      </c>
      <c r="J2215" s="9" t="str">
        <f>VLOOKUP($A2215,referencia!$C$2:$Z$640,21,0)</f>
        <v>Ministerio de Industria</v>
      </c>
      <c r="K2215" s="9">
        <f>VLOOKUP($A2215,referencia!$C$2:$Z$640,22,0)</f>
        <v>0</v>
      </c>
    </row>
    <row r="2216" spans="1:11" ht="15.75" customHeight="1">
      <c r="A2216" t="s">
        <v>2382</v>
      </c>
      <c r="B2216" s="9">
        <f>VLOOKUP($A2216,referencia!$C$2:$Z$640,5,0)</f>
        <v>23</v>
      </c>
      <c r="C2216" s="9" t="str">
        <f>VLOOKUP($A2216,referencia!$C$2:$Z$640,6,0)</f>
        <v>Tierra del Fuego</v>
      </c>
      <c r="D2216" s="9">
        <f>VLOOKUP($A2216,referencia!$C$2:$Z$640,15,0)</f>
        <v>2018</v>
      </c>
      <c r="E2216" s="9" t="str">
        <f>VLOOKUP($A2216,referencia!$C$2:$Z$640,7,0)</f>
        <v>Rosana Bertone</v>
      </c>
      <c r="F2216" s="9" t="str">
        <f>VLOOKUP($A2216,referencia!$C$2:$Z$640,10,0)</f>
        <v>Frente para la Victoria</v>
      </c>
      <c r="G2216" s="9" t="str">
        <f>VLOOKUP($A2216,referencia!$C$2:$Z$640,9,0)</f>
        <v>Diego Romero</v>
      </c>
      <c r="H2216" s="9" t="str">
        <f>VLOOKUP($A2216,referencia!$C$2:$Z$640,19,0)</f>
        <v>M</v>
      </c>
      <c r="I2216" s="9">
        <f>VLOOKUP($A2216,referencia!$C$2:$Z$640,20,0)</f>
        <v>0</v>
      </c>
      <c r="J2216" s="9" t="str">
        <f>VLOOKUP($A2216,referencia!$C$2:$Z$640,21,0)</f>
        <v>Minsterio de Educación</v>
      </c>
      <c r="K2216" s="9">
        <f>VLOOKUP($A2216,referencia!$C$2:$Z$640,22,0)</f>
        <v>0</v>
      </c>
    </row>
    <row r="2217" spans="1:11" ht="15.75" customHeight="1">
      <c r="A2217" t="s">
        <v>2383</v>
      </c>
      <c r="B2217" s="9">
        <f>VLOOKUP($A2217,referencia!$C$2:$Z$640,5,0)</f>
        <v>23</v>
      </c>
      <c r="C2217" s="9" t="str">
        <f>VLOOKUP($A2217,referencia!$C$2:$Z$640,6,0)</f>
        <v>Tierra del Fuego</v>
      </c>
      <c r="D2217" s="9">
        <f>VLOOKUP($A2217,referencia!$C$2:$Z$640,15,0)</f>
        <v>2018</v>
      </c>
      <c r="E2217" s="9" t="str">
        <f>VLOOKUP($A2217,referencia!$C$2:$Z$640,7,0)</f>
        <v>Rosana Bertone</v>
      </c>
      <c r="F2217" s="9" t="str">
        <f>VLOOKUP($A2217,referencia!$C$2:$Z$640,10,0)</f>
        <v>Frente para la Victoria</v>
      </c>
      <c r="G2217" s="9" t="str">
        <f>VLOOKUP($A2217,referencia!$C$2:$Z$640,9,0)</f>
        <v>Gabriel Koremblit</v>
      </c>
      <c r="H2217" s="9" t="str">
        <f>VLOOKUP($A2217,referencia!$C$2:$Z$640,19,0)</f>
        <v>M</v>
      </c>
      <c r="I2217" s="9">
        <f>VLOOKUP($A2217,referencia!$C$2:$Z$640,20,0)</f>
        <v>0</v>
      </c>
      <c r="J2217" s="9" t="str">
        <f>VLOOKUP($A2217,referencia!$C$2:$Z$640,21,0)</f>
        <v>Ministerio de Ciencia y Tecnología</v>
      </c>
      <c r="K2217" s="9">
        <f>VLOOKUP($A2217,referencia!$C$2:$Z$640,22,0)</f>
        <v>0</v>
      </c>
    </row>
    <row r="2218" spans="1:11" ht="15.75" customHeight="1">
      <c r="A2218" t="s">
        <v>2384</v>
      </c>
      <c r="B2218" s="9">
        <f>VLOOKUP($A2218,referencia!$C$2:$Z$640,5,0)</f>
        <v>23</v>
      </c>
      <c r="C2218" s="9" t="str">
        <f>VLOOKUP($A2218,referencia!$C$2:$Z$640,6,0)</f>
        <v>Tierra del Fuego</v>
      </c>
      <c r="D2218" s="9">
        <f>VLOOKUP($A2218,referencia!$C$2:$Z$640,15,0)</f>
        <v>2018</v>
      </c>
      <c r="E2218" s="9" t="str">
        <f>VLOOKUP($A2218,referencia!$C$2:$Z$640,7,0)</f>
        <v>Rosana Bertone</v>
      </c>
      <c r="F2218" s="9" t="str">
        <f>VLOOKUP($A2218,referencia!$C$2:$Z$640,10,0)</f>
        <v>Frente para la Victoria</v>
      </c>
      <c r="G2218" s="9" t="str">
        <f>VLOOKUP($A2218,referencia!$C$2:$Z$640,9,0)</f>
        <v>Claudio Carrera</v>
      </c>
      <c r="H2218" s="9" t="str">
        <f>VLOOKUP($A2218,referencia!$C$2:$Z$640,19,0)</f>
        <v>M</v>
      </c>
      <c r="I2218" s="9">
        <f>VLOOKUP($A2218,referencia!$C$2:$Z$640,20,0)</f>
        <v>0</v>
      </c>
      <c r="J2218" s="9" t="str">
        <f>VLOOKUP($A2218,referencia!$C$2:$Z$640,21,0)</f>
        <v>Ministerio de Trabajo, Empleo y Seguridad Social</v>
      </c>
      <c r="K2218" s="9">
        <f>VLOOKUP($A2218,referencia!$C$2:$Z$640,22,0)</f>
        <v>0</v>
      </c>
    </row>
    <row r="2219" spans="1:11" ht="15.75" customHeight="1">
      <c r="A2219" t="s">
        <v>2385</v>
      </c>
      <c r="B2219" s="9">
        <f>VLOOKUP($A2219,referencia!$C$2:$Z$640,5,0)</f>
        <v>23</v>
      </c>
      <c r="C2219" s="9" t="str">
        <f>VLOOKUP($A2219,referencia!$C$2:$Z$640,6,0)</f>
        <v>Tierra del Fuego</v>
      </c>
      <c r="D2219" s="9">
        <f>VLOOKUP($A2219,referencia!$C$2:$Z$640,15,0)</f>
        <v>2018</v>
      </c>
      <c r="E2219" s="9" t="str">
        <f>VLOOKUP($A2219,referencia!$C$2:$Z$640,7,0)</f>
        <v>Rosana Bertone</v>
      </c>
      <c r="F2219" s="9" t="str">
        <f>VLOOKUP($A2219,referencia!$C$2:$Z$640,10,0)</f>
        <v>Frente para la Victoria</v>
      </c>
      <c r="G2219" s="9" t="str">
        <f>VLOOKUP($A2219,referencia!$C$2:$Z$640,9,0)</f>
        <v>Emiliano Olmedo</v>
      </c>
      <c r="H2219" s="9" t="str">
        <f>VLOOKUP($A2219,referencia!$C$2:$Z$640,19,0)</f>
        <v>M</v>
      </c>
      <c r="I2219" s="9">
        <f>VLOOKUP($A2219,referencia!$C$2:$Z$640,20,0)</f>
        <v>0</v>
      </c>
      <c r="J2219" s="9" t="str">
        <f>VLOOKUP($A2219,referencia!$C$2:$Z$640,21,0)</f>
        <v>Ministerio de Agricultura, Ganadería y Pesca</v>
      </c>
      <c r="K2219" s="9">
        <f>VLOOKUP($A2219,referencia!$C$2:$Z$640,22,0)</f>
        <v>0</v>
      </c>
    </row>
    <row r="2220" spans="1:11" ht="15.75" customHeight="1">
      <c r="A2220" t="s">
        <v>2386</v>
      </c>
      <c r="B2220" s="9">
        <f>VLOOKUP($A2220,referencia!$C$2:$Z$640,5,0)</f>
        <v>23</v>
      </c>
      <c r="C2220" s="9" t="str">
        <f>VLOOKUP($A2220,referencia!$C$2:$Z$640,6,0)</f>
        <v>Tierra del Fuego</v>
      </c>
      <c r="D2220" s="9">
        <f>VLOOKUP($A2220,referencia!$C$2:$Z$640,15,0)</f>
        <v>2018</v>
      </c>
      <c r="E2220" s="9" t="str">
        <f>VLOOKUP($A2220,referencia!$C$2:$Z$640,7,0)</f>
        <v>Rosana Bertone</v>
      </c>
      <c r="F2220" s="9" t="str">
        <f>VLOOKUP($A2220,referencia!$C$2:$Z$640,10,0)</f>
        <v>Frente para la Victoria</v>
      </c>
      <c r="G2220" s="9" t="str">
        <f>VLOOKUP($A2220,referencia!$C$2:$Z$640,9,0)</f>
        <v>Javier Eposto</v>
      </c>
      <c r="H2220" s="9" t="str">
        <f>VLOOKUP($A2220,referencia!$C$2:$Z$640,19,0)</f>
        <v>M</v>
      </c>
      <c r="I2220" s="9">
        <f>VLOOKUP($A2220,referencia!$C$2:$Z$640,20,0)</f>
        <v>0</v>
      </c>
      <c r="J2220" s="9" t="str">
        <f>VLOOKUP($A2220,referencia!$C$2:$Z$640,21,0)</f>
        <v>Secretaría General de la Gobernación</v>
      </c>
      <c r="K2220" s="9">
        <f>VLOOKUP($A2220,referencia!$C$2:$Z$640,22,0)</f>
        <v>1</v>
      </c>
    </row>
    <row r="2221" spans="1:11" ht="15.75" customHeight="1">
      <c r="A2221" t="s">
        <v>2387</v>
      </c>
      <c r="B2221" s="9">
        <f>VLOOKUP($A2221,referencia!$C$2:$Z$640,5,0)</f>
        <v>23</v>
      </c>
      <c r="C2221" s="9" t="str">
        <f>VLOOKUP($A2221,referencia!$C$2:$Z$640,6,0)</f>
        <v>Tierra del Fuego</v>
      </c>
      <c r="D2221" s="9">
        <f>VLOOKUP($A2221,referencia!$C$2:$Z$640,15,0)</f>
        <v>2018</v>
      </c>
      <c r="E2221" s="9" t="str">
        <f>VLOOKUP($A2221,referencia!$C$2:$Z$640,7,0)</f>
        <v>Rosana Bertone</v>
      </c>
      <c r="F2221" s="9" t="str">
        <f>VLOOKUP($A2221,referencia!$C$2:$Z$640,10,0)</f>
        <v>Frente para la Victoria</v>
      </c>
      <c r="G2221" s="9" t="str">
        <f>VLOOKUP($A2221,referencia!$C$2:$Z$640,9,0)</f>
        <v>Juan D’Angelo</v>
      </c>
      <c r="H2221" s="9" t="str">
        <f>VLOOKUP($A2221,referencia!$C$2:$Z$640,19,0)</f>
        <v>M</v>
      </c>
      <c r="I2221" s="9">
        <f>VLOOKUP($A2221,referencia!$C$2:$Z$640,20,0)</f>
        <v>0</v>
      </c>
      <c r="J2221" s="9" t="str">
        <f>VLOOKUP($A2221,referencia!$C$2:$Z$640,21,0)</f>
        <v>Secretaría General de la Gobernación</v>
      </c>
      <c r="K2221" s="9">
        <f>VLOOKUP($A2221,referencia!$C$2:$Z$640,22,0)</f>
        <v>0</v>
      </c>
    </row>
    <row r="2222" spans="1:11" ht="15.75" customHeight="1">
      <c r="A2222" t="s">
        <v>2614</v>
      </c>
      <c r="B2222" s="9">
        <f>VLOOKUP($A2222,referencia!$B$2:$Z$640,6,0)</f>
        <v>23</v>
      </c>
      <c r="C2222" s="9" t="str">
        <f>VLOOKUP($A2222,referencia!$B$2:$Z$640,7,0)</f>
        <v>Tierra del Fuego</v>
      </c>
      <c r="D2222" s="9">
        <f>VLOOKUP($A2222,referencia!$B$2:$Z$640,17,0)</f>
        <v>2019</v>
      </c>
      <c r="E2222" s="9" t="str">
        <f>VLOOKUP($A2222,referencia!$B$2:$Z$640,8,0)</f>
        <v>Rosana Bertone</v>
      </c>
      <c r="F2222" s="9" t="str">
        <f>VLOOKUP($A2222,referencia!$B$2:$Z$640,11,0)</f>
        <v>Frente para la Victoria</v>
      </c>
      <c r="G2222" s="9" t="str">
        <f>VLOOKUP($A2222,referencia!$B$2:$Z$640,10,0)</f>
        <v>Leonardo Gorbacz</v>
      </c>
      <c r="H2222" s="9" t="str">
        <f>VLOOKUP($A2222,referencia!$B$2:$Z$640,20,0)</f>
        <v>M</v>
      </c>
      <c r="I2222" s="9">
        <f>VLOOKUP($A2222,referencia!$B$2:$Z$640,21,0)</f>
        <v>0</v>
      </c>
      <c r="J2222" s="9" t="str">
        <f>VLOOKUP($A2222,referencia!$B$2:$Z$640,22,0)</f>
        <v>Jefatura de Gabinete</v>
      </c>
      <c r="K2222" s="9">
        <f>VLOOKUP($A2222,referencia!$B$2:$Z$640,23,0)</f>
        <v>0</v>
      </c>
    </row>
    <row r="2223" spans="1:11" ht="15.75" customHeight="1">
      <c r="A2223" t="s">
        <v>2615</v>
      </c>
      <c r="B2223" s="9">
        <f>VLOOKUP($A2223,referencia!$B$2:$Z$640,6,0)</f>
        <v>23</v>
      </c>
      <c r="C2223" s="9" t="str">
        <f>VLOOKUP($A2223,referencia!$B$2:$Z$640,7,0)</f>
        <v>Tierra del Fuego</v>
      </c>
      <c r="D2223" s="9">
        <f>VLOOKUP($A2223,referencia!$B$2:$Z$640,17,0)</f>
        <v>2019</v>
      </c>
      <c r="E2223" s="9" t="str">
        <f>VLOOKUP($A2223,referencia!$B$2:$Z$640,8,0)</f>
        <v>Rosana Bertone</v>
      </c>
      <c r="F2223" s="9" t="str">
        <f>VLOOKUP($A2223,referencia!$B$2:$Z$640,11,0)</f>
        <v>Frente para la Victoria</v>
      </c>
      <c r="G2223" s="9" t="str">
        <f>VLOOKUP($A2223,referencia!$B$2:$Z$640,10,0)</f>
        <v>José Luis Álvarez</v>
      </c>
      <c r="H2223" s="9" t="str">
        <f>VLOOKUP($A2223,referencia!$B$2:$Z$640,20,0)</f>
        <v>M</v>
      </c>
      <c r="I2223" s="9">
        <f>VLOOKUP($A2223,referencia!$B$2:$Z$640,21,0)</f>
        <v>0</v>
      </c>
      <c r="J2223" s="9" t="str">
        <f>VLOOKUP($A2223,referencia!$B$2:$Z$640,22,0)</f>
        <v>Ministerio de Gobierno, Justicia y Seguridad</v>
      </c>
      <c r="K2223" s="9">
        <f>VLOOKUP($A2223,referencia!$B$2:$Z$640,23,0)</f>
        <v>0</v>
      </c>
    </row>
    <row r="2224" spans="1:11" ht="15.75" customHeight="1">
      <c r="A2224" t="s">
        <v>2616</v>
      </c>
      <c r="B2224" s="9">
        <f>VLOOKUP($A2224,referencia!$B$2:$Z$640,6,0)</f>
        <v>23</v>
      </c>
      <c r="C2224" s="9" t="str">
        <f>VLOOKUP($A2224,referencia!$B$2:$Z$640,7,0)</f>
        <v>Tierra del Fuego</v>
      </c>
      <c r="D2224" s="9">
        <f>VLOOKUP($A2224,referencia!$B$2:$Z$640,17,0)</f>
        <v>2019</v>
      </c>
      <c r="E2224" s="9" t="str">
        <f>VLOOKUP($A2224,referencia!$B$2:$Z$640,8,0)</f>
        <v>Rosana Bertone</v>
      </c>
      <c r="F2224" s="9" t="str">
        <f>VLOOKUP($A2224,referencia!$B$2:$Z$640,11,0)</f>
        <v>Frente para la Victoria</v>
      </c>
      <c r="G2224" s="9" t="str">
        <f>VLOOKUP($A2224,referencia!$B$2:$Z$640,10,0)</f>
        <v>José Labroca</v>
      </c>
      <c r="H2224" s="9" t="str">
        <f>VLOOKUP($A2224,referencia!$B$2:$Z$640,20,0)</f>
        <v>M</v>
      </c>
      <c r="I2224" s="9">
        <f>VLOOKUP($A2224,referencia!$B$2:$Z$640,21,0)</f>
        <v>0</v>
      </c>
      <c r="J2224" s="9" t="str">
        <f>VLOOKUP($A2224,referencia!$B$2:$Z$640,22,0)</f>
        <v>Ministerio de Economía</v>
      </c>
      <c r="K2224" s="9">
        <f>VLOOKUP($A2224,referencia!$B$2:$Z$640,23,0)</f>
        <v>0</v>
      </c>
    </row>
    <row r="2225" spans="1:11" ht="15.75" customHeight="1">
      <c r="A2225" t="s">
        <v>2617</v>
      </c>
      <c r="B2225" s="9">
        <f>VLOOKUP($A2225,referencia!$B$2:$Z$640,6,0)</f>
        <v>23</v>
      </c>
      <c r="C2225" s="9" t="str">
        <f>VLOOKUP($A2225,referencia!$B$2:$Z$640,7,0)</f>
        <v>Tierra del Fuego</v>
      </c>
      <c r="D2225" s="9">
        <f>VLOOKUP($A2225,referencia!$B$2:$Z$640,17,0)</f>
        <v>2019</v>
      </c>
      <c r="E2225" s="9" t="str">
        <f>VLOOKUP($A2225,referencia!$B$2:$Z$640,8,0)</f>
        <v>Rosana Bertone</v>
      </c>
      <c r="F2225" s="9" t="str">
        <f>VLOOKUP($A2225,referencia!$B$2:$Z$640,11,0)</f>
        <v>Frente para la Victoria</v>
      </c>
      <c r="G2225" s="9" t="str">
        <f>VLOOKUP($A2225,referencia!$B$2:$Z$640,10,0)</f>
        <v>Paula Gargiulo</v>
      </c>
      <c r="H2225" s="9" t="str">
        <f>VLOOKUP($A2225,referencia!$B$2:$Z$640,20,0)</f>
        <v>F</v>
      </c>
      <c r="I2225" s="9">
        <f>VLOOKUP($A2225,referencia!$B$2:$Z$640,21,0)</f>
        <v>1</v>
      </c>
      <c r="J2225" s="9" t="str">
        <f>VLOOKUP($A2225,referencia!$B$2:$Z$640,22,0)</f>
        <v>Ministerio de Desarrollo Social</v>
      </c>
      <c r="K2225" s="9">
        <f>VLOOKUP($A2225,referencia!$B$2:$Z$640,23,0)</f>
        <v>0</v>
      </c>
    </row>
    <row r="2226" spans="1:11" ht="15.75" customHeight="1">
      <c r="A2226" t="s">
        <v>2618</v>
      </c>
      <c r="B2226" s="9">
        <f>VLOOKUP($A2226,referencia!$B$2:$Z$640,6,0)</f>
        <v>23</v>
      </c>
      <c r="C2226" s="9" t="str">
        <f>VLOOKUP($A2226,referencia!$B$2:$Z$640,7,0)</f>
        <v>Tierra del Fuego</v>
      </c>
      <c r="D2226" s="9">
        <f>VLOOKUP($A2226,referencia!$B$2:$Z$640,17,0)</f>
        <v>2019</v>
      </c>
      <c r="E2226" s="9" t="str">
        <f>VLOOKUP($A2226,referencia!$B$2:$Z$640,8,0)</f>
        <v>Rosana Bertone</v>
      </c>
      <c r="F2226" s="9" t="str">
        <f>VLOOKUP($A2226,referencia!$B$2:$Z$640,11,0)</f>
        <v>Frente para la Victoria</v>
      </c>
      <c r="G2226" s="9" t="str">
        <f>VLOOKUP($A2226,referencia!$B$2:$Z$640,10,0)</f>
        <v>Marcos Colman</v>
      </c>
      <c r="H2226" s="9" t="str">
        <f>VLOOKUP($A2226,referencia!$B$2:$Z$640,20,0)</f>
        <v>M</v>
      </c>
      <c r="I2226" s="9">
        <f>VLOOKUP($A2226,referencia!$B$2:$Z$640,21,0)</f>
        <v>0</v>
      </c>
      <c r="J2226" s="9" t="str">
        <f>VLOOKUP($A2226,referencia!$B$2:$Z$640,22,0)</f>
        <v>Ministerio de Salud</v>
      </c>
      <c r="K2226" s="9">
        <f>VLOOKUP($A2226,referencia!$B$2:$Z$640,23,0)</f>
        <v>0</v>
      </c>
    </row>
    <row r="2227" spans="1:11" ht="15.75" customHeight="1">
      <c r="A2227" t="s">
        <v>2619</v>
      </c>
      <c r="B2227" s="9">
        <f>VLOOKUP($A2227,referencia!$B$2:$Z$640,6,0)</f>
        <v>23</v>
      </c>
      <c r="C2227" s="9" t="str">
        <f>VLOOKUP($A2227,referencia!$B$2:$Z$640,7,0)</f>
        <v>Tierra del Fuego</v>
      </c>
      <c r="D2227" s="9">
        <f>VLOOKUP($A2227,referencia!$B$2:$Z$640,17,0)</f>
        <v>2019</v>
      </c>
      <c r="E2227" s="9" t="str">
        <f>VLOOKUP($A2227,referencia!$B$2:$Z$640,8,0)</f>
        <v>Rosana Bertone</v>
      </c>
      <c r="F2227" s="9" t="str">
        <f>VLOOKUP($A2227,referencia!$B$2:$Z$640,11,0)</f>
        <v>Frente para la Victoria</v>
      </c>
      <c r="G2227" s="9" t="str">
        <f>VLOOKUP($A2227,referencia!$B$2:$Z$640,10,0)</f>
        <v>Ramiro Caballero</v>
      </c>
      <c r="H2227" s="9" t="str">
        <f>VLOOKUP($A2227,referencia!$B$2:$Z$640,20,0)</f>
        <v>M</v>
      </c>
      <c r="I2227" s="9">
        <f>VLOOKUP($A2227,referencia!$B$2:$Z$640,21,0)</f>
        <v>0</v>
      </c>
      <c r="J2227" s="9" t="str">
        <f>VLOOKUP($A2227,referencia!$B$2:$Z$640,22,0)</f>
        <v>Ministerio de Industria</v>
      </c>
      <c r="K2227" s="9">
        <f>VLOOKUP($A2227,referencia!$B$2:$Z$640,23,0)</f>
        <v>0</v>
      </c>
    </row>
    <row r="2228" spans="1:11" ht="15.75" customHeight="1">
      <c r="A2228" t="s">
        <v>2620</v>
      </c>
      <c r="B2228" s="9">
        <f>VLOOKUP($A2228,referencia!$B$2:$Z$640,6,0)</f>
        <v>23</v>
      </c>
      <c r="C2228" s="9" t="str">
        <f>VLOOKUP($A2228,referencia!$B$2:$Z$640,7,0)</f>
        <v>Tierra del Fuego</v>
      </c>
      <c r="D2228" s="9">
        <f>VLOOKUP($A2228,referencia!$B$2:$Z$640,17,0)</f>
        <v>2019</v>
      </c>
      <c r="E2228" s="9" t="str">
        <f>VLOOKUP($A2228,referencia!$B$2:$Z$640,8,0)</f>
        <v>Rosana Bertone</v>
      </c>
      <c r="F2228" s="9" t="str">
        <f>VLOOKUP($A2228,referencia!$B$2:$Z$640,11,0)</f>
        <v>Frente para la Victoria</v>
      </c>
      <c r="G2228" s="9" t="str">
        <f>VLOOKUP($A2228,referencia!$B$2:$Z$640,10,0)</f>
        <v>Diego Romero</v>
      </c>
      <c r="H2228" s="9" t="str">
        <f>VLOOKUP($A2228,referencia!$B$2:$Z$640,20,0)</f>
        <v>M</v>
      </c>
      <c r="I2228" s="9">
        <f>VLOOKUP($A2228,referencia!$B$2:$Z$640,21,0)</f>
        <v>0</v>
      </c>
      <c r="J2228" s="9" t="str">
        <f>VLOOKUP($A2228,referencia!$B$2:$Z$640,22,0)</f>
        <v>Minsterio de Educación</v>
      </c>
      <c r="K2228" s="9">
        <f>VLOOKUP($A2228,referencia!$B$2:$Z$640,23,0)</f>
        <v>0</v>
      </c>
    </row>
    <row r="2229" spans="1:11" ht="15.75" customHeight="1">
      <c r="A2229" t="s">
        <v>2621</v>
      </c>
      <c r="B2229" s="9">
        <f>VLOOKUP($A2229,referencia!$B$2:$Z$640,6,0)</f>
        <v>23</v>
      </c>
      <c r="C2229" s="9" t="str">
        <f>VLOOKUP($A2229,referencia!$B$2:$Z$640,7,0)</f>
        <v>Tierra del Fuego</v>
      </c>
      <c r="D2229" s="9">
        <f>VLOOKUP($A2229,referencia!$B$2:$Z$640,17,0)</f>
        <v>2019</v>
      </c>
      <c r="E2229" s="9" t="str">
        <f>VLOOKUP($A2229,referencia!$B$2:$Z$640,8,0)</f>
        <v>Rosana Bertone</v>
      </c>
      <c r="F2229" s="9" t="str">
        <f>VLOOKUP($A2229,referencia!$B$2:$Z$640,11,0)</f>
        <v>Frente para la Victoria</v>
      </c>
      <c r="G2229" s="9" t="str">
        <f>VLOOKUP($A2229,referencia!$B$2:$Z$640,10,0)</f>
        <v>Gabriel Koremblit</v>
      </c>
      <c r="H2229" s="9" t="str">
        <f>VLOOKUP($A2229,referencia!$B$2:$Z$640,20,0)</f>
        <v>M</v>
      </c>
      <c r="I2229" s="9">
        <f>VLOOKUP($A2229,referencia!$B$2:$Z$640,21,0)</f>
        <v>0</v>
      </c>
      <c r="J2229" s="9" t="str">
        <f>VLOOKUP($A2229,referencia!$B$2:$Z$640,22,0)</f>
        <v>Ministerio de Ciencia y Tecnología</v>
      </c>
      <c r="K2229" s="9">
        <f>VLOOKUP($A2229,referencia!$B$2:$Z$640,23,0)</f>
        <v>0</v>
      </c>
    </row>
    <row r="2230" spans="1:11" ht="15.75" customHeight="1">
      <c r="A2230" t="s">
        <v>2622</v>
      </c>
      <c r="B2230" s="9">
        <f>VLOOKUP($A2230,referencia!$B$2:$Z$640,6,0)</f>
        <v>23</v>
      </c>
      <c r="C2230" s="9" t="str">
        <f>VLOOKUP($A2230,referencia!$B$2:$Z$640,7,0)</f>
        <v>Tierra del Fuego</v>
      </c>
      <c r="D2230" s="9">
        <f>VLOOKUP($A2230,referencia!$B$2:$Z$640,17,0)</f>
        <v>2019</v>
      </c>
      <c r="E2230" s="9" t="str">
        <f>VLOOKUP($A2230,referencia!$B$2:$Z$640,8,0)</f>
        <v>Rosana Bertone</v>
      </c>
      <c r="F2230" s="9" t="str">
        <f>VLOOKUP($A2230,referencia!$B$2:$Z$640,11,0)</f>
        <v>Frente para la Victoria</v>
      </c>
      <c r="G2230" s="9" t="str">
        <f>VLOOKUP($A2230,referencia!$B$2:$Z$640,10,0)</f>
        <v>Claudio Carrera</v>
      </c>
      <c r="H2230" s="9" t="str">
        <f>VLOOKUP($A2230,referencia!$B$2:$Z$640,20,0)</f>
        <v>M</v>
      </c>
      <c r="I2230" s="9">
        <f>VLOOKUP($A2230,referencia!$B$2:$Z$640,21,0)</f>
        <v>0</v>
      </c>
      <c r="J2230" s="9" t="str">
        <f>VLOOKUP($A2230,referencia!$B$2:$Z$640,22,0)</f>
        <v>Ministerio de Trabajo, Empleo y Seguridad Social</v>
      </c>
      <c r="K2230" s="9">
        <f>VLOOKUP($A2230,referencia!$B$2:$Z$640,23,0)</f>
        <v>0</v>
      </c>
    </row>
    <row r="2231" spans="1:11" ht="15.75" customHeight="1">
      <c r="A2231" t="s">
        <v>2623</v>
      </c>
      <c r="B2231" s="9">
        <f>VLOOKUP($A2231,referencia!$B$2:$Z$640,6,0)</f>
        <v>23</v>
      </c>
      <c r="C2231" s="9" t="str">
        <f>VLOOKUP($A2231,referencia!$B$2:$Z$640,7,0)</f>
        <v>Tierra del Fuego</v>
      </c>
      <c r="D2231" s="9">
        <f>VLOOKUP($A2231,referencia!$B$2:$Z$640,17,0)</f>
        <v>2019</v>
      </c>
      <c r="E2231" s="9" t="str">
        <f>VLOOKUP($A2231,referencia!$B$2:$Z$640,8,0)</f>
        <v>Rosana Bertone</v>
      </c>
      <c r="F2231" s="9" t="str">
        <f>VLOOKUP($A2231,referencia!$B$2:$Z$640,11,0)</f>
        <v>Frente para la Victoria</v>
      </c>
      <c r="G2231" s="9" t="str">
        <f>VLOOKUP($A2231,referencia!$B$2:$Z$640,10,0)</f>
        <v>Emiliano Olmedo</v>
      </c>
      <c r="H2231" s="9" t="str">
        <f>VLOOKUP($A2231,referencia!$B$2:$Z$640,20,0)</f>
        <v>M</v>
      </c>
      <c r="I2231" s="9">
        <f>VLOOKUP($A2231,referencia!$B$2:$Z$640,21,0)</f>
        <v>0</v>
      </c>
      <c r="J2231" s="9" t="str">
        <f>VLOOKUP($A2231,referencia!$B$2:$Z$640,22,0)</f>
        <v>Ministerio de Agricultura, Ganadería y Pesca</v>
      </c>
      <c r="K2231" s="9">
        <f>VLOOKUP($A2231,referencia!$B$2:$Z$640,23,0)</f>
        <v>0</v>
      </c>
    </row>
    <row r="2232" spans="1:11" ht="15.75" customHeight="1">
      <c r="A2232" t="s">
        <v>2625</v>
      </c>
      <c r="B2232" s="9">
        <f>VLOOKUP($A2232,referencia!$B$2:$Z$640,6,0)</f>
        <v>23</v>
      </c>
      <c r="C2232" s="9" t="str">
        <f>VLOOKUP($A2232,referencia!$B$2:$Z$640,7,0)</f>
        <v>Tierra del Fuego</v>
      </c>
      <c r="D2232" s="9">
        <f>VLOOKUP($A2232,referencia!$B$2:$Z$640,17,0)</f>
        <v>2019</v>
      </c>
      <c r="E2232" s="9" t="str">
        <f>VLOOKUP($A2232,referencia!$B$2:$Z$640,8,0)</f>
        <v>Rosana Bertone</v>
      </c>
      <c r="F2232" s="9" t="str">
        <f>VLOOKUP($A2232,referencia!$B$2:$Z$640,11,0)</f>
        <v>Frente para la Victoria</v>
      </c>
      <c r="G2232" s="9" t="str">
        <f>VLOOKUP($A2232,referencia!$B$2:$Z$640,10,0)</f>
        <v>Juan D’Angelo</v>
      </c>
      <c r="H2232" s="9" t="str">
        <f>VLOOKUP($A2232,referencia!$B$2:$Z$640,20,0)</f>
        <v>M</v>
      </c>
      <c r="I2232" s="9">
        <f>VLOOKUP($A2232,referencia!$B$2:$Z$640,21,0)</f>
        <v>0</v>
      </c>
      <c r="J2232" s="9" t="str">
        <f>VLOOKUP($A2232,referencia!$B$2:$Z$640,22,0)</f>
        <v>Secretaría General de la Gobernación</v>
      </c>
      <c r="K2232" s="9">
        <f>VLOOKUP($A2232,referencia!$B$2:$Z$640,23,0)</f>
        <v>0</v>
      </c>
    </row>
    <row r="2233" spans="1:11" ht="15.75" customHeight="1">
      <c r="A2233" t="s">
        <v>2076</v>
      </c>
      <c r="B2233" s="9">
        <f>VLOOKUP($A2233,referencia!$B$2:$Z$640,6,0)</f>
        <v>23</v>
      </c>
      <c r="C2233" s="9" t="str">
        <f>VLOOKUP($A2233,referencia!$B$2:$Z$640,7,0)</f>
        <v>Tierra del Fuego</v>
      </c>
      <c r="D2233" s="9" t="str">
        <f>VLOOKUP($A2233,referencia!$B$2:$Z$640,17,0)</f>
        <v>no</v>
      </c>
      <c r="E2233" s="9" t="str">
        <f>VLOOKUP($A2233,referencia!$B$2:$Z$640,8,0)</f>
        <v>Rosana Bertone</v>
      </c>
      <c r="F2233" s="9" t="str">
        <f>VLOOKUP($A2233,referencia!$B$2:$Z$640,11,0)</f>
        <v>Frente para la Victoria</v>
      </c>
      <c r="G2233" s="9" t="str">
        <f>VLOOKUP($A2233,referencia!$B$2:$Z$640,10,0)</f>
        <v>Gastón Díaz</v>
      </c>
      <c r="H2233" s="9" t="str">
        <f>VLOOKUP($A2233,referencia!$B$2:$Z$640,20,0)</f>
        <v>M</v>
      </c>
      <c r="I2233" s="9">
        <f>VLOOKUP($A2233,referencia!$B$2:$Z$640,21,0)</f>
        <v>0</v>
      </c>
      <c r="J2233" s="9" t="str">
        <f>VLOOKUP($A2233,referencia!$B$2:$Z$640,22,0)</f>
        <v>Ministerio de Gobierno, Justicia y Seguridad</v>
      </c>
      <c r="K2233" s="9">
        <f>VLOOKUP($A2233,referencia!$B$2:$Z$640,23,0)</f>
        <v>1</v>
      </c>
    </row>
    <row r="2234" spans="1:11" ht="15.75" customHeight="1">
      <c r="A2234" t="s">
        <v>2084</v>
      </c>
      <c r="B2234" s="9">
        <f>VLOOKUP($A2234,referencia!$B$2:$Z$640,6,0)</f>
        <v>23</v>
      </c>
      <c r="C2234" s="9" t="str">
        <f>VLOOKUP($A2234,referencia!$B$2:$Z$640,7,0)</f>
        <v>Tierra del Fuego</v>
      </c>
      <c r="D2234" s="9" t="str">
        <f>VLOOKUP($A2234,referencia!$B$2:$Z$640,17,0)</f>
        <v>no</v>
      </c>
      <c r="E2234" s="9" t="str">
        <f>VLOOKUP($A2234,referencia!$B$2:$Z$640,8,0)</f>
        <v>Rosana Bertone</v>
      </c>
      <c r="F2234" s="9" t="str">
        <f>VLOOKUP($A2234,referencia!$B$2:$Z$640,11,0)</f>
        <v>Frente para la Victoria</v>
      </c>
      <c r="G2234" s="9" t="str">
        <f>VLOOKUP($A2234,referencia!$B$2:$Z$640,10,0)</f>
        <v>Daniel Rivarola</v>
      </c>
      <c r="H2234" s="9" t="str">
        <f>VLOOKUP($A2234,referencia!$B$2:$Z$640,20,0)</f>
        <v>M</v>
      </c>
      <c r="I2234" s="9">
        <f>VLOOKUP($A2234,referencia!$B$2:$Z$640,21,0)</f>
        <v>0</v>
      </c>
      <c r="J2234" s="9" t="str">
        <f>VLOOKUP($A2234,referencia!$B$2:$Z$640,22,0)</f>
        <v>Ministerio de Trabajo, Empleo y Seguridad Social</v>
      </c>
      <c r="K2234" s="9">
        <f>VLOOKUP($A2234,referencia!$B$2:$Z$640,23,0)</f>
        <v>1</v>
      </c>
    </row>
    <row r="2235" spans="1:11" ht="15.75" customHeight="1">
      <c r="A2235" t="s">
        <v>2624</v>
      </c>
      <c r="B2235" s="9">
        <f>VLOOKUP($A2235,referencia!$B$2:$Z$640,6,0)</f>
        <v>23</v>
      </c>
      <c r="C2235" s="9" t="str">
        <f>VLOOKUP($A2235,referencia!$B$2:$Z$640,7,0)</f>
        <v>Tierra del Fuego</v>
      </c>
      <c r="D2235" s="9" t="str">
        <f>VLOOKUP($A2235,referencia!$B$2:$Z$640,17,0)</f>
        <v>no</v>
      </c>
      <c r="E2235" s="9" t="str">
        <f>VLOOKUP($A2235,referencia!$B$2:$Z$640,8,0)</f>
        <v>Rosana Bertone</v>
      </c>
      <c r="F2235" s="9" t="str">
        <f>VLOOKUP($A2235,referencia!$B$2:$Z$640,11,0)</f>
        <v>Frente para la Victoria</v>
      </c>
      <c r="G2235" s="9" t="str">
        <f>VLOOKUP($A2235,referencia!$B$2:$Z$640,10,0)</f>
        <v>Javier Eposto</v>
      </c>
      <c r="H2235" s="9" t="str">
        <f>VLOOKUP($A2235,referencia!$B$2:$Z$640,20,0)</f>
        <v>M</v>
      </c>
      <c r="I2235" s="9">
        <f>VLOOKUP($A2235,referencia!$B$2:$Z$640,21,0)</f>
        <v>0</v>
      </c>
      <c r="J2235" s="9" t="str">
        <f>VLOOKUP($A2235,referencia!$B$2:$Z$640,22,0)</f>
        <v>Secretaría General de la Gobernación</v>
      </c>
      <c r="K2235" s="9">
        <f>VLOOKUP($A2235,referencia!$B$2:$Z$640,23,0)</f>
        <v>1</v>
      </c>
    </row>
    <row r="2236" spans="1:11" ht="15.75" customHeight="1">
      <c r="A2236" t="s">
        <v>1505</v>
      </c>
      <c r="B2236" s="9">
        <f>VLOOKUP($A2236,referencia!$B$2:$Z$640,6,0)</f>
        <v>23</v>
      </c>
      <c r="C2236" s="9" t="str">
        <f>VLOOKUP($A2236,referencia!$B$2:$Z$640,7,0)</f>
        <v>Tierra del Fuego</v>
      </c>
      <c r="D2236" s="9" t="str">
        <f>VLOOKUP($A2236,referencia!$B$2:$Z$640,17,0)</f>
        <v>no</v>
      </c>
      <c r="E2236" s="9" t="str">
        <f>VLOOKUP($A2236,referencia!$B$2:$Z$640,8,0)</f>
        <v>Gustavo Melella</v>
      </c>
      <c r="F2236" s="9" t="str">
        <f>VLOOKUP($A2236,referencia!$B$2:$Z$640,11,0)</f>
        <v>FORJA</v>
      </c>
      <c r="G2236" s="9" t="str">
        <f>VLOOKUP($A2236,referencia!$B$2:$Z$640,10,0)</f>
        <v>Agustín Tita</v>
      </c>
      <c r="H2236" s="9" t="str">
        <f>VLOOKUP($A2236,referencia!$B$2:$Z$640,20,0)</f>
        <v>M</v>
      </c>
      <c r="I2236" s="9">
        <f>VLOOKUP($A2236,referencia!$B$2:$Z$640,21,0)</f>
        <v>0</v>
      </c>
      <c r="J2236" s="9" t="str">
        <f>VLOOKUP($A2236,referencia!$B$2:$Z$640,22,0)</f>
        <v>Ministerio de Jefatura de Gabinete</v>
      </c>
      <c r="K2236" s="9">
        <f>VLOOKUP($A2236,referencia!$B$2:$Z$640,23,0)</f>
        <v>0</v>
      </c>
    </row>
    <row r="2237" spans="1:11" ht="15.75" customHeight="1">
      <c r="A2237" t="s">
        <v>1506</v>
      </c>
      <c r="B2237" s="9">
        <f>VLOOKUP($A2237,referencia!$B$2:$Z$640,6,0)</f>
        <v>23</v>
      </c>
      <c r="C2237" s="9" t="str">
        <f>VLOOKUP($A2237,referencia!$B$2:$Z$640,7,0)</f>
        <v>Tierra del Fuego</v>
      </c>
      <c r="D2237" s="9" t="str">
        <f>VLOOKUP($A2237,referencia!$B$2:$Z$640,17,0)</f>
        <v>no</v>
      </c>
      <c r="E2237" s="9" t="str">
        <f>VLOOKUP($A2237,referencia!$B$2:$Z$640,8,0)</f>
        <v>Gustavo Melella</v>
      </c>
      <c r="F2237" s="9" t="str">
        <f>VLOOKUP($A2237,referencia!$B$2:$Z$640,11,0)</f>
        <v>FORJA</v>
      </c>
      <c r="G2237" s="9" t="str">
        <f>VLOOKUP($A2237,referencia!$B$2:$Z$640,10,0)</f>
        <v>Adriana Chapperon</v>
      </c>
      <c r="H2237" s="9" t="str">
        <f>VLOOKUP($A2237,referencia!$B$2:$Z$640,20,0)</f>
        <v>F</v>
      </c>
      <c r="I2237" s="9">
        <f>VLOOKUP($A2237,referencia!$B$2:$Z$640,21,0)</f>
        <v>1</v>
      </c>
      <c r="J2237" s="9" t="str">
        <f>VLOOKUP($A2237,referencia!$B$2:$Z$640,22,0)</f>
        <v>Ministerio de Gobierno, Justicia y Derechos Humanos</v>
      </c>
      <c r="K2237" s="9">
        <f>VLOOKUP($A2237,referencia!$B$2:$Z$640,23,0)</f>
        <v>0</v>
      </c>
    </row>
    <row r="2238" spans="1:11" ht="15.75" customHeight="1">
      <c r="A2238" t="s">
        <v>1507</v>
      </c>
      <c r="B2238" s="9">
        <f>VLOOKUP($A2238,referencia!$B$2:$Z$640,6,0)</f>
        <v>23</v>
      </c>
      <c r="C2238" s="9" t="str">
        <f>VLOOKUP($A2238,referencia!$B$2:$Z$640,7,0)</f>
        <v>Tierra del Fuego</v>
      </c>
      <c r="D2238" s="9" t="str">
        <f>VLOOKUP($A2238,referencia!$B$2:$Z$640,17,0)</f>
        <v>no</v>
      </c>
      <c r="E2238" s="9" t="str">
        <f>VLOOKUP($A2238,referencia!$B$2:$Z$640,8,0)</f>
        <v>Gustavo Melella</v>
      </c>
      <c r="F2238" s="9" t="str">
        <f>VLOOKUP($A2238,referencia!$B$2:$Z$640,11,0)</f>
        <v>FORJA</v>
      </c>
      <c r="G2238" s="9" t="str">
        <f>VLOOKUP($A2238,referencia!$B$2:$Z$640,10,0)</f>
        <v>Guillermo Fernández</v>
      </c>
      <c r="H2238" s="9" t="str">
        <f>VLOOKUP($A2238,referencia!$B$2:$Z$640,20,0)</f>
        <v>M</v>
      </c>
      <c r="I2238" s="9">
        <f>VLOOKUP($A2238,referencia!$B$2:$Z$640,21,0)</f>
        <v>0</v>
      </c>
      <c r="J2238" s="9" t="str">
        <f>VLOOKUP($A2238,referencia!$B$2:$Z$640,22,0)</f>
        <v>Ministerio de Finanzas Públicas</v>
      </c>
      <c r="K2238" s="9">
        <f>VLOOKUP($A2238,referencia!$B$2:$Z$640,23,0)</f>
        <v>0</v>
      </c>
    </row>
    <row r="2239" spans="1:11" ht="15.75" customHeight="1">
      <c r="A2239" t="s">
        <v>1508</v>
      </c>
      <c r="B2239" s="9">
        <f>VLOOKUP($A2239,referencia!$B$2:$Z$640,6,0)</f>
        <v>23</v>
      </c>
      <c r="C2239" s="9" t="str">
        <f>VLOOKUP($A2239,referencia!$B$2:$Z$640,7,0)</f>
        <v>Tierra del Fuego</v>
      </c>
      <c r="D2239" s="9" t="str">
        <f>VLOOKUP($A2239,referencia!$B$2:$Z$640,17,0)</f>
        <v>no</v>
      </c>
      <c r="E2239" s="9" t="str">
        <f>VLOOKUP($A2239,referencia!$B$2:$Z$640,8,0)</f>
        <v>Gustavo Melella</v>
      </c>
      <c r="F2239" s="9" t="str">
        <f>VLOOKUP($A2239,referencia!$B$2:$Z$640,11,0)</f>
        <v>FORJA</v>
      </c>
      <c r="G2239" s="9" t="str">
        <f>VLOOKUP($A2239,referencia!$B$2:$Z$640,10,0)</f>
        <v>Gabriela Castillo</v>
      </c>
      <c r="H2239" s="9" t="str">
        <f>VLOOKUP($A2239,referencia!$B$2:$Z$640,20,0)</f>
        <v>F</v>
      </c>
      <c r="I2239" s="9">
        <f>VLOOKUP($A2239,referencia!$B$2:$Z$640,21,0)</f>
        <v>1</v>
      </c>
      <c r="J2239" s="9" t="str">
        <f>VLOOKUP($A2239,referencia!$B$2:$Z$640,22,0)</f>
        <v>Ministerio de Obras y Servicios Públicos</v>
      </c>
      <c r="K2239" s="9">
        <f>VLOOKUP($A2239,referencia!$B$2:$Z$640,23,0)</f>
        <v>0</v>
      </c>
    </row>
    <row r="2240" spans="1:11" ht="15.75" customHeight="1">
      <c r="A2240" t="s">
        <v>1509</v>
      </c>
      <c r="B2240" s="9">
        <f>VLOOKUP($A2240,referencia!$B$2:$Z$640,6,0)</f>
        <v>23</v>
      </c>
      <c r="C2240" s="9" t="str">
        <f>VLOOKUP($A2240,referencia!$B$2:$Z$640,7,0)</f>
        <v>Tierra del Fuego</v>
      </c>
      <c r="D2240" s="9" t="str">
        <f>VLOOKUP($A2240,referencia!$B$2:$Z$640,17,0)</f>
        <v>no</v>
      </c>
      <c r="E2240" s="9" t="str">
        <f>VLOOKUP($A2240,referencia!$B$2:$Z$640,8,0)</f>
        <v>Gustavo Melella</v>
      </c>
      <c r="F2240" s="9" t="str">
        <f>VLOOKUP($A2240,referencia!$B$2:$Z$640,11,0)</f>
        <v>FORJA</v>
      </c>
      <c r="G2240" s="9" t="str">
        <f>VLOOKUP($A2240,referencia!$B$2:$Z$640,10,0)</f>
        <v>Sonia Castiglione</v>
      </c>
      <c r="H2240" s="9" t="str">
        <f>VLOOKUP($A2240,referencia!$B$2:$Z$640,20,0)</f>
        <v>F</v>
      </c>
      <c r="I2240" s="9">
        <f>VLOOKUP($A2240,referencia!$B$2:$Z$640,21,0)</f>
        <v>1</v>
      </c>
      <c r="J2240" s="9" t="str">
        <f>VLOOKUP($A2240,referencia!$B$2:$Z$640,22,0)</f>
        <v>Ministerio de Producción y Ambiente</v>
      </c>
      <c r="K2240" s="9">
        <f>VLOOKUP($A2240,referencia!$B$2:$Z$640,23,0)</f>
        <v>0</v>
      </c>
    </row>
    <row r="2241" spans="1:11" ht="15.75" customHeight="1">
      <c r="A2241" t="s">
        <v>1510</v>
      </c>
      <c r="B2241" s="9">
        <f>VLOOKUP($A2241,referencia!$B$2:$Z$640,6,0)</f>
        <v>23</v>
      </c>
      <c r="C2241" s="9" t="str">
        <f>VLOOKUP($A2241,referencia!$B$2:$Z$640,7,0)</f>
        <v>Tierra del Fuego</v>
      </c>
      <c r="D2241" s="9" t="str">
        <f>VLOOKUP($A2241,referencia!$B$2:$Z$640,17,0)</f>
        <v>no</v>
      </c>
      <c r="E2241" s="9" t="str">
        <f>VLOOKUP($A2241,referencia!$B$2:$Z$640,8,0)</f>
        <v>Gustavo Melella</v>
      </c>
      <c r="F2241" s="9" t="str">
        <f>VLOOKUP($A2241,referencia!$B$2:$Z$640,11,0)</f>
        <v>FORJA</v>
      </c>
      <c r="G2241" s="9" t="str">
        <f>VLOOKUP($A2241,referencia!$B$2:$Z$640,10,0)</f>
        <v>Judith Di Giglio</v>
      </c>
      <c r="H2241" s="9" t="str">
        <f>VLOOKUP($A2241,referencia!$B$2:$Z$640,20,0)</f>
        <v>F</v>
      </c>
      <c r="I2241" s="9">
        <f>VLOOKUP($A2241,referencia!$B$2:$Z$640,21,0)</f>
        <v>1</v>
      </c>
      <c r="J2241" s="9" t="str">
        <f>VLOOKUP($A2241,referencia!$B$2:$Z$640,22,0)</f>
        <v>Ministerio de Salud</v>
      </c>
      <c r="K2241" s="9">
        <f>VLOOKUP($A2241,referencia!$B$2:$Z$640,23,0)</f>
        <v>0</v>
      </c>
    </row>
    <row r="2242" spans="1:11" ht="15.75" customHeight="1">
      <c r="A2242" t="s">
        <v>1511</v>
      </c>
      <c r="B2242" s="9">
        <f>VLOOKUP($A2242,referencia!$B$2:$Z$640,6,0)</f>
        <v>23</v>
      </c>
      <c r="C2242" s="9" t="str">
        <f>VLOOKUP($A2242,referencia!$B$2:$Z$640,7,0)</f>
        <v>Tierra del Fuego</v>
      </c>
      <c r="D2242" s="9" t="str">
        <f>VLOOKUP($A2242,referencia!$B$2:$Z$640,17,0)</f>
        <v>no</v>
      </c>
      <c r="E2242" s="9" t="str">
        <f>VLOOKUP($A2242,referencia!$B$2:$Z$640,8,0)</f>
        <v>Gustavo Melella</v>
      </c>
      <c r="F2242" s="9" t="str">
        <f>VLOOKUP($A2242,referencia!$B$2:$Z$640,11,0)</f>
        <v>FORJA</v>
      </c>
      <c r="G2242" s="9" t="str">
        <f>VLOOKUP($A2242,referencia!$B$2:$Z$640,10,0)</f>
        <v>Verónica González</v>
      </c>
      <c r="H2242" s="9" t="str">
        <f>VLOOKUP($A2242,referencia!$B$2:$Z$640,20,0)</f>
        <v>F</v>
      </c>
      <c r="I2242" s="9">
        <f>VLOOKUP($A2242,referencia!$B$2:$Z$640,21,0)</f>
        <v>1</v>
      </c>
      <c r="J2242" s="9" t="str">
        <f>VLOOKUP($A2242,referencia!$B$2:$Z$640,22,0)</f>
        <v>Ministerio de Desarrollo Humano</v>
      </c>
      <c r="K2242" s="9">
        <f>VLOOKUP($A2242,referencia!$B$2:$Z$640,23,0)</f>
        <v>0</v>
      </c>
    </row>
    <row r="2243" spans="1:11" ht="15.75" customHeight="1">
      <c r="A2243" t="s">
        <v>1512</v>
      </c>
      <c r="B2243" s="9">
        <f>VLOOKUP($A2243,referencia!$B$2:$Z$640,6,0)</f>
        <v>23</v>
      </c>
      <c r="C2243" s="9" t="str">
        <f>VLOOKUP($A2243,referencia!$B$2:$Z$640,7,0)</f>
        <v>Tierra del Fuego</v>
      </c>
      <c r="D2243" s="9" t="str">
        <f>VLOOKUP($A2243,referencia!$B$2:$Z$640,17,0)</f>
        <v>no</v>
      </c>
      <c r="E2243" s="9" t="str">
        <f>VLOOKUP($A2243,referencia!$B$2:$Z$640,8,0)</f>
        <v>Gustavo Melella</v>
      </c>
      <c r="F2243" s="9" t="str">
        <f>VLOOKUP($A2243,referencia!$B$2:$Z$640,11,0)</f>
        <v>FORJA</v>
      </c>
      <c r="G2243" s="9" t="str">
        <f>VLOOKUP($A2243,referencia!$B$2:$Z$640,10,0)</f>
        <v>Analía Cubino</v>
      </c>
      <c r="H2243" s="9" t="str">
        <f>VLOOKUP($A2243,referencia!$B$2:$Z$640,20,0)</f>
        <v>F</v>
      </c>
      <c r="I2243" s="9">
        <f>VLOOKUP($A2243,referencia!$B$2:$Z$640,21,0)</f>
        <v>1</v>
      </c>
      <c r="J2243" s="9" t="str">
        <f>VLOOKUP($A2243,referencia!$B$2:$Z$640,22,0)</f>
        <v>Ministerio de Educación, Cultura, Ciencia y Tecnología</v>
      </c>
      <c r="K2243" s="9">
        <f>VLOOKUP($A2243,referencia!$B$2:$Z$640,23,0)</f>
        <v>0</v>
      </c>
    </row>
    <row r="2244" spans="1:11" ht="15.75" customHeight="1">
      <c r="A2244" t="s">
        <v>1513</v>
      </c>
      <c r="B2244" s="9">
        <f>VLOOKUP($A2244,referencia!$B$2:$Z$640,6,0)</f>
        <v>23</v>
      </c>
      <c r="C2244" s="9" t="str">
        <f>VLOOKUP($A2244,referencia!$B$2:$Z$640,7,0)</f>
        <v>Tierra del Fuego</v>
      </c>
      <c r="D2244" s="9" t="str">
        <f>VLOOKUP($A2244,referencia!$B$2:$Z$640,17,0)</f>
        <v>no</v>
      </c>
      <c r="E2244" s="9" t="str">
        <f>VLOOKUP($A2244,referencia!$B$2:$Z$640,8,0)</f>
        <v>Gustavo Melella</v>
      </c>
      <c r="F2244" s="9" t="str">
        <f>VLOOKUP($A2244,referencia!$B$2:$Z$640,11,0)</f>
        <v>FORJA</v>
      </c>
      <c r="G2244" s="9" t="str">
        <f>VLOOKUP($A2244,referencia!$B$2:$Z$640,10,0)</f>
        <v>Marcelo Romero</v>
      </c>
      <c r="H2244" s="9" t="str">
        <f>VLOOKUP($A2244,referencia!$B$2:$Z$640,20,0)</f>
        <v>M</v>
      </c>
      <c r="I2244" s="9">
        <f>VLOOKUP($A2244,referencia!$B$2:$Z$640,21,0)</f>
        <v>0</v>
      </c>
      <c r="J2244" s="9" t="str">
        <f>VLOOKUP($A2244,referencia!$B$2:$Z$640,22,0)</f>
        <v>Ministerio de Trabajo y Empleo</v>
      </c>
      <c r="K2244" s="9">
        <f>VLOOKUP($A2244,referencia!$B$2:$Z$640,23,0)</f>
        <v>0</v>
      </c>
    </row>
    <row r="2245" spans="1:11" ht="15.75" customHeight="1">
      <c r="A2245" t="s">
        <v>2960</v>
      </c>
      <c r="B2245" s="9">
        <f>VLOOKUP($A2245,referencia!$A$2:$Z$640,7,0)</f>
        <v>23</v>
      </c>
      <c r="C2245" s="9" t="str">
        <f>VLOOKUP($A2245,referencia!$A$2:$Z$640,8,0)</f>
        <v>Tierra del Fuego</v>
      </c>
      <c r="D2245" s="9" t="str">
        <f>VLOOKUP($A2245,referencia!$A$2:$Z$640,19,0)</f>
        <v>no</v>
      </c>
      <c r="E2245" s="9" t="str">
        <f>VLOOKUP($A2245,referencia!$A$2:$Z$640,9,0)</f>
        <v>Rosana Bertone</v>
      </c>
      <c r="F2245" s="9" t="str">
        <f>VLOOKUP($A2245,referencia!$A$2:$Z$640,12,0)</f>
        <v>Frente para la Victoria</v>
      </c>
      <c r="G2245" s="9" t="str">
        <f>VLOOKUP($A2245,referencia!$A$2:$Z$640,11,0)</f>
        <v>Leonardo Gorbacz</v>
      </c>
      <c r="H2245" s="9" t="str">
        <f>VLOOKUP($A2245,referencia!$A$2:$Z$640,21,0)</f>
        <v>M</v>
      </c>
      <c r="I2245" s="9">
        <f>VLOOKUP($A2245,referencia!$A$2:$Z$640,22,0)</f>
        <v>0</v>
      </c>
      <c r="J2245" s="9" t="str">
        <f>VLOOKUP($A2245,referencia!$A$2:$Z$640,23,0)</f>
        <v>Jefatura de Gabinete</v>
      </c>
      <c r="K2245" s="9">
        <f>VLOOKUP($A2245,referencia!$A$2:$Z$640,24,0)</f>
        <v>0</v>
      </c>
    </row>
    <row r="2246" spans="1:11" ht="15.75" customHeight="1">
      <c r="A2246" t="s">
        <v>2076</v>
      </c>
      <c r="B2246" s="9">
        <f>VLOOKUP($A2246,referencia!$A$2:$Z$640,7,0)</f>
        <v>23</v>
      </c>
      <c r="C2246" s="9" t="str">
        <f>VLOOKUP($A2246,referencia!$A$2:$Z$640,8,0)</f>
        <v>Tierra del Fuego</v>
      </c>
      <c r="D2246" s="9" t="str">
        <f>VLOOKUP($A2246,referencia!$A$2:$Z$640,19,0)</f>
        <v>no</v>
      </c>
      <c r="E2246" s="9" t="str">
        <f>VLOOKUP($A2246,referencia!$A$2:$Z$640,9,0)</f>
        <v>Rosana Bertone</v>
      </c>
      <c r="F2246" s="9" t="str">
        <f>VLOOKUP($A2246,referencia!$A$2:$Z$640,12,0)</f>
        <v>Frente para la Victoria</v>
      </c>
      <c r="G2246" s="9" t="str">
        <f>VLOOKUP($A2246,referencia!$A$2:$Z$640,11,0)</f>
        <v>Gastón Díaz</v>
      </c>
      <c r="H2246" s="9" t="str">
        <f>VLOOKUP($A2246,referencia!$A$2:$Z$640,21,0)</f>
        <v>M</v>
      </c>
      <c r="I2246" s="9">
        <f>VLOOKUP($A2246,referencia!$A$2:$Z$640,22,0)</f>
        <v>0</v>
      </c>
      <c r="J2246" s="9" t="str">
        <f>VLOOKUP($A2246,referencia!$A$2:$Z$640,23,0)</f>
        <v>Ministerio de Gobierno, Justicia y Seguridad</v>
      </c>
      <c r="K2246" s="9">
        <f>VLOOKUP($A2246,referencia!$A$2:$Z$640,24,0)</f>
        <v>1</v>
      </c>
    </row>
    <row r="2247" spans="1:11" ht="15.75" customHeight="1">
      <c r="A2247" t="s">
        <v>1493</v>
      </c>
      <c r="B2247" s="9">
        <f>VLOOKUP($A2247,referencia!$A$2:$Z$640,7,0)</f>
        <v>23</v>
      </c>
      <c r="C2247" s="9" t="str">
        <f>VLOOKUP($A2247,referencia!$A$2:$Z$640,8,0)</f>
        <v>Tierra del Fuego</v>
      </c>
      <c r="D2247" s="9" t="str">
        <f>VLOOKUP($A2247,referencia!$A$2:$Z$640,19,0)</f>
        <v>no</v>
      </c>
      <c r="E2247" s="9" t="str">
        <f>VLOOKUP($A2247,referencia!$A$2:$Z$640,9,0)</f>
        <v>Rosana Bertone</v>
      </c>
      <c r="F2247" s="9" t="str">
        <f>VLOOKUP($A2247,referencia!$A$2:$Z$640,12,0)</f>
        <v>Frente para la Victoria</v>
      </c>
      <c r="G2247" s="9" t="str">
        <f>VLOOKUP($A2247,referencia!$A$2:$Z$640,11,0)</f>
        <v>José Luis Álvarez</v>
      </c>
      <c r="H2247" s="9" t="str">
        <f>VLOOKUP($A2247,referencia!$A$2:$Z$640,21,0)</f>
        <v>M</v>
      </c>
      <c r="I2247" s="9">
        <f>VLOOKUP($A2247,referencia!$A$2:$Z$640,22,0)</f>
        <v>0</v>
      </c>
      <c r="J2247" s="9" t="str">
        <f>VLOOKUP($A2247,referencia!$A$2:$Z$640,23,0)</f>
        <v>Ministerio de Gobierno, Justicia y Seguridad</v>
      </c>
      <c r="K2247" s="9">
        <f>VLOOKUP($A2247,referencia!$A$2:$Z$640,24,0)</f>
        <v>0</v>
      </c>
    </row>
    <row r="2248" spans="1:11" ht="15.75" customHeight="1">
      <c r="A2248" t="s">
        <v>2961</v>
      </c>
      <c r="B2248" s="9">
        <f>VLOOKUP($A2248,referencia!$A$2:$Z$640,7,0)</f>
        <v>23</v>
      </c>
      <c r="C2248" s="9" t="str">
        <f>VLOOKUP($A2248,referencia!$A$2:$Z$640,8,0)</f>
        <v>Tierra del Fuego</v>
      </c>
      <c r="D2248" s="9" t="str">
        <f>VLOOKUP($A2248,referencia!$A$2:$Z$640,19,0)</f>
        <v>no</v>
      </c>
      <c r="E2248" s="9" t="str">
        <f>VLOOKUP($A2248,referencia!$A$2:$Z$640,9,0)</f>
        <v>Rosana Bertone</v>
      </c>
      <c r="F2248" s="9" t="str">
        <f>VLOOKUP($A2248,referencia!$A$2:$Z$640,12,0)</f>
        <v>Frente para la Victoria</v>
      </c>
      <c r="G2248" s="9" t="str">
        <f>VLOOKUP($A2248,referencia!$A$2:$Z$640,11,0)</f>
        <v>José Labroca</v>
      </c>
      <c r="H2248" s="9" t="str">
        <f>VLOOKUP($A2248,referencia!$A$2:$Z$640,21,0)</f>
        <v>M</v>
      </c>
      <c r="I2248" s="9">
        <f>VLOOKUP($A2248,referencia!$A$2:$Z$640,22,0)</f>
        <v>0</v>
      </c>
      <c r="J2248" s="9" t="str">
        <f>VLOOKUP($A2248,referencia!$A$2:$Z$640,23,0)</f>
        <v>Ministerio de Economía</v>
      </c>
      <c r="K2248" s="9">
        <f>VLOOKUP($A2248,referencia!$A$2:$Z$640,24,0)</f>
        <v>0</v>
      </c>
    </row>
    <row r="2249" spans="1:11" ht="15.75" customHeight="1">
      <c r="A2249" t="s">
        <v>2962</v>
      </c>
      <c r="B2249" s="9">
        <f>VLOOKUP($A2249,referencia!$A$2:$Z$640,7,0)</f>
        <v>23</v>
      </c>
      <c r="C2249" s="9" t="str">
        <f>VLOOKUP($A2249,referencia!$A$2:$Z$640,8,0)</f>
        <v>Tierra del Fuego</v>
      </c>
      <c r="D2249" s="9" t="str">
        <f>VLOOKUP($A2249,referencia!$A$2:$Z$640,19,0)</f>
        <v>no</v>
      </c>
      <c r="E2249" s="9" t="str">
        <f>VLOOKUP($A2249,referencia!$A$2:$Z$640,9,0)</f>
        <v>Rosana Bertone</v>
      </c>
      <c r="F2249" s="9" t="str">
        <f>VLOOKUP($A2249,referencia!$A$2:$Z$640,12,0)</f>
        <v>Frente para la Victoria</v>
      </c>
      <c r="G2249" s="9" t="str">
        <f>VLOOKUP($A2249,referencia!$A$2:$Z$640,11,0)</f>
        <v>Paula Gargiulo</v>
      </c>
      <c r="H2249" s="9" t="str">
        <f>VLOOKUP($A2249,referencia!$A$2:$Z$640,21,0)</f>
        <v>F</v>
      </c>
      <c r="I2249" s="9">
        <f>VLOOKUP($A2249,referencia!$A$2:$Z$640,22,0)</f>
        <v>1</v>
      </c>
      <c r="J2249" s="9" t="str">
        <f>VLOOKUP($A2249,referencia!$A$2:$Z$640,23,0)</f>
        <v>Ministerio de Desarrollo Social</v>
      </c>
      <c r="K2249" s="9">
        <f>VLOOKUP($A2249,referencia!$A$2:$Z$640,24,0)</f>
        <v>0</v>
      </c>
    </row>
    <row r="2250" spans="1:11" ht="15.75" customHeight="1">
      <c r="A2250" t="s">
        <v>2963</v>
      </c>
      <c r="B2250" s="9">
        <f>VLOOKUP($A2250,referencia!$A$2:$Z$640,7,0)</f>
        <v>23</v>
      </c>
      <c r="C2250" s="9" t="str">
        <f>VLOOKUP($A2250,referencia!$A$2:$Z$640,8,0)</f>
        <v>Tierra del Fuego</v>
      </c>
      <c r="D2250" s="9" t="str">
        <f>VLOOKUP($A2250,referencia!$A$2:$Z$640,19,0)</f>
        <v>no</v>
      </c>
      <c r="E2250" s="9" t="str">
        <f>VLOOKUP($A2250,referencia!$A$2:$Z$640,9,0)</f>
        <v>Rosana Bertone</v>
      </c>
      <c r="F2250" s="9" t="str">
        <f>VLOOKUP($A2250,referencia!$A$2:$Z$640,12,0)</f>
        <v>Frente para la Victoria</v>
      </c>
      <c r="G2250" s="9" t="str">
        <f>VLOOKUP($A2250,referencia!$A$2:$Z$640,11,0)</f>
        <v>Marcos Colman</v>
      </c>
      <c r="H2250" s="9" t="str">
        <f>VLOOKUP($A2250,referencia!$A$2:$Z$640,21,0)</f>
        <v>M</v>
      </c>
      <c r="I2250" s="9">
        <f>VLOOKUP($A2250,referencia!$A$2:$Z$640,22,0)</f>
        <v>0</v>
      </c>
      <c r="J2250" s="9" t="str">
        <f>VLOOKUP($A2250,referencia!$A$2:$Z$640,23,0)</f>
        <v>Ministerio de Salud</v>
      </c>
      <c r="K2250" s="9">
        <f>VLOOKUP($A2250,referencia!$A$2:$Z$640,24,0)</f>
        <v>0</v>
      </c>
    </row>
    <row r="2251" spans="1:11" ht="15.75" customHeight="1">
      <c r="A2251" t="s">
        <v>2964</v>
      </c>
      <c r="B2251" s="9">
        <f>VLOOKUP($A2251,referencia!$A$2:$Z$640,7,0)</f>
        <v>23</v>
      </c>
      <c r="C2251" s="9" t="str">
        <f>VLOOKUP($A2251,referencia!$A$2:$Z$640,8,0)</f>
        <v>Tierra del Fuego</v>
      </c>
      <c r="D2251" s="9" t="str">
        <f>VLOOKUP($A2251,referencia!$A$2:$Z$640,19,0)</f>
        <v>no</v>
      </c>
      <c r="E2251" s="9" t="str">
        <f>VLOOKUP($A2251,referencia!$A$2:$Z$640,9,0)</f>
        <v>Rosana Bertone</v>
      </c>
      <c r="F2251" s="9" t="str">
        <f>VLOOKUP($A2251,referencia!$A$2:$Z$640,12,0)</f>
        <v>Frente para la Victoria</v>
      </c>
      <c r="G2251" s="9" t="str">
        <f>VLOOKUP($A2251,referencia!$A$2:$Z$640,11,0)</f>
        <v>Ramiro Caballero</v>
      </c>
      <c r="H2251" s="9" t="str">
        <f>VLOOKUP($A2251,referencia!$A$2:$Z$640,21,0)</f>
        <v>M</v>
      </c>
      <c r="I2251" s="9">
        <f>VLOOKUP($A2251,referencia!$A$2:$Z$640,22,0)</f>
        <v>0</v>
      </c>
      <c r="J2251" s="9" t="str">
        <f>VLOOKUP($A2251,referencia!$A$2:$Z$640,23,0)</f>
        <v>Ministerio de Industria</v>
      </c>
      <c r="K2251" s="9">
        <f>VLOOKUP($A2251,referencia!$A$2:$Z$640,24,0)</f>
        <v>0</v>
      </c>
    </row>
    <row r="2252" spans="1:11" ht="15.75" customHeight="1">
      <c r="A2252" t="s">
        <v>2965</v>
      </c>
      <c r="B2252" s="9">
        <f>VLOOKUP($A2252,referencia!$A$2:$Z$640,7,0)</f>
        <v>23</v>
      </c>
      <c r="C2252" s="9" t="str">
        <f>VLOOKUP($A2252,referencia!$A$2:$Z$640,8,0)</f>
        <v>Tierra del Fuego</v>
      </c>
      <c r="D2252" s="9" t="str">
        <f>VLOOKUP($A2252,referencia!$A$2:$Z$640,19,0)</f>
        <v>no</v>
      </c>
      <c r="E2252" s="9" t="str">
        <f>VLOOKUP($A2252,referencia!$A$2:$Z$640,9,0)</f>
        <v>Rosana Bertone</v>
      </c>
      <c r="F2252" s="9" t="str">
        <f>VLOOKUP($A2252,referencia!$A$2:$Z$640,12,0)</f>
        <v>Frente para la Victoria</v>
      </c>
      <c r="G2252" s="9" t="str">
        <f>VLOOKUP($A2252,referencia!$A$2:$Z$640,11,0)</f>
        <v>Diego Romero</v>
      </c>
      <c r="H2252" s="9" t="str">
        <f>VLOOKUP($A2252,referencia!$A$2:$Z$640,21,0)</f>
        <v>M</v>
      </c>
      <c r="I2252" s="9">
        <f>VLOOKUP($A2252,referencia!$A$2:$Z$640,22,0)</f>
        <v>0</v>
      </c>
      <c r="J2252" s="9" t="str">
        <f>VLOOKUP($A2252,referencia!$A$2:$Z$640,23,0)</f>
        <v>Minsterio de Educación</v>
      </c>
      <c r="K2252" s="9">
        <f>VLOOKUP($A2252,referencia!$A$2:$Z$640,24,0)</f>
        <v>0</v>
      </c>
    </row>
    <row r="2253" spans="1:11" ht="15.75" customHeight="1">
      <c r="A2253" t="s">
        <v>2966</v>
      </c>
      <c r="B2253" s="9">
        <f>VLOOKUP($A2253,referencia!$A$2:$Z$640,7,0)</f>
        <v>23</v>
      </c>
      <c r="C2253" s="9" t="str">
        <f>VLOOKUP($A2253,referencia!$A$2:$Z$640,8,0)</f>
        <v>Tierra del Fuego</v>
      </c>
      <c r="D2253" s="9" t="str">
        <f>VLOOKUP($A2253,referencia!$A$2:$Z$640,19,0)</f>
        <v>no</v>
      </c>
      <c r="E2253" s="9" t="str">
        <f>VLOOKUP($A2253,referencia!$A$2:$Z$640,9,0)</f>
        <v>Rosana Bertone</v>
      </c>
      <c r="F2253" s="9" t="str">
        <f>VLOOKUP($A2253,referencia!$A$2:$Z$640,12,0)</f>
        <v>Frente para la Victoria</v>
      </c>
      <c r="G2253" s="9" t="str">
        <f>VLOOKUP($A2253,referencia!$A$2:$Z$640,11,0)</f>
        <v>Gabriel Koremblit</v>
      </c>
      <c r="H2253" s="9" t="str">
        <f>VLOOKUP($A2253,referencia!$A$2:$Z$640,21,0)</f>
        <v>M</v>
      </c>
      <c r="I2253" s="9">
        <f>VLOOKUP($A2253,referencia!$A$2:$Z$640,22,0)</f>
        <v>0</v>
      </c>
      <c r="J2253" s="9" t="str">
        <f>VLOOKUP($A2253,referencia!$A$2:$Z$640,23,0)</f>
        <v>Ministerio de Ciencia y Tecnología</v>
      </c>
      <c r="K2253" s="9">
        <f>VLOOKUP($A2253,referencia!$A$2:$Z$640,24,0)</f>
        <v>0</v>
      </c>
    </row>
    <row r="2254" spans="1:11" ht="15.75" customHeight="1">
      <c r="A2254" t="s">
        <v>2084</v>
      </c>
      <c r="B2254" s="9">
        <f>VLOOKUP($A2254,referencia!$A$2:$Z$640,7,0)</f>
        <v>23</v>
      </c>
      <c r="C2254" s="9" t="str">
        <f>VLOOKUP($A2254,referencia!$A$2:$Z$640,8,0)</f>
        <v>Tierra del Fuego</v>
      </c>
      <c r="D2254" s="9" t="str">
        <f>VLOOKUP($A2254,referencia!$A$2:$Z$640,19,0)</f>
        <v>no</v>
      </c>
      <c r="E2254" s="9" t="str">
        <f>VLOOKUP($A2254,referencia!$A$2:$Z$640,9,0)</f>
        <v>Rosana Bertone</v>
      </c>
      <c r="F2254" s="9" t="str">
        <f>VLOOKUP($A2254,referencia!$A$2:$Z$640,12,0)</f>
        <v>Frente para la Victoria</v>
      </c>
      <c r="G2254" s="9" t="str">
        <f>VLOOKUP($A2254,referencia!$A$2:$Z$640,11,0)</f>
        <v>Daniel Rivarola</v>
      </c>
      <c r="H2254" s="9" t="str">
        <f>VLOOKUP($A2254,referencia!$A$2:$Z$640,21,0)</f>
        <v>M</v>
      </c>
      <c r="I2254" s="9">
        <f>VLOOKUP($A2254,referencia!$A$2:$Z$640,22,0)</f>
        <v>0</v>
      </c>
      <c r="J2254" s="9" t="str">
        <f>VLOOKUP($A2254,referencia!$A$2:$Z$640,23,0)</f>
        <v>Ministerio de Trabajo, Empleo y Seguridad Social</v>
      </c>
      <c r="K2254" s="9">
        <f>VLOOKUP($A2254,referencia!$A$2:$Z$640,24,0)</f>
        <v>1</v>
      </c>
    </row>
    <row r="2255" spans="1:11" ht="15.75" customHeight="1">
      <c r="A2255" t="s">
        <v>1501</v>
      </c>
      <c r="B2255" s="9">
        <f>VLOOKUP($A2255,referencia!$A$2:$Z$640,7,0)</f>
        <v>23</v>
      </c>
      <c r="C2255" s="9" t="str">
        <f>VLOOKUP($A2255,referencia!$A$2:$Z$640,8,0)</f>
        <v>Tierra del Fuego</v>
      </c>
      <c r="D2255" s="9" t="str">
        <f>VLOOKUP($A2255,referencia!$A$2:$Z$640,19,0)</f>
        <v>no</v>
      </c>
      <c r="E2255" s="9" t="str">
        <f>VLOOKUP($A2255,referencia!$A$2:$Z$640,9,0)</f>
        <v>Rosana Bertone</v>
      </c>
      <c r="F2255" s="9" t="str">
        <f>VLOOKUP($A2255,referencia!$A$2:$Z$640,12,0)</f>
        <v>Frente para la Victoria</v>
      </c>
      <c r="G2255" s="9" t="str">
        <f>VLOOKUP($A2255,referencia!$A$2:$Z$640,11,0)</f>
        <v>Claudio Carrera</v>
      </c>
      <c r="H2255" s="9" t="str">
        <f>VLOOKUP($A2255,referencia!$A$2:$Z$640,21,0)</f>
        <v>M</v>
      </c>
      <c r="I2255" s="9">
        <f>VLOOKUP($A2255,referencia!$A$2:$Z$640,22,0)</f>
        <v>0</v>
      </c>
      <c r="J2255" s="9" t="str">
        <f>VLOOKUP($A2255,referencia!$A$2:$Z$640,23,0)</f>
        <v>Ministerio de Trabajo, Empleo y Seguridad Social</v>
      </c>
      <c r="K2255" s="9">
        <f>VLOOKUP($A2255,referencia!$A$2:$Z$640,24,0)</f>
        <v>0</v>
      </c>
    </row>
    <row r="2256" spans="1:11" ht="15.75" customHeight="1">
      <c r="A2256" t="s">
        <v>2967</v>
      </c>
      <c r="B2256" s="9">
        <f>VLOOKUP($A2256,referencia!$A$2:$Z$640,7,0)</f>
        <v>23</v>
      </c>
      <c r="C2256" s="9" t="str">
        <f>VLOOKUP($A2256,referencia!$A$2:$Z$640,8,0)</f>
        <v>Tierra del Fuego</v>
      </c>
      <c r="D2256" s="9" t="str">
        <f>VLOOKUP($A2256,referencia!$A$2:$Z$640,19,0)</f>
        <v>no</v>
      </c>
      <c r="E2256" s="9" t="str">
        <f>VLOOKUP($A2256,referencia!$A$2:$Z$640,9,0)</f>
        <v>Rosana Bertone</v>
      </c>
      <c r="F2256" s="9" t="str">
        <f>VLOOKUP($A2256,referencia!$A$2:$Z$640,12,0)</f>
        <v>Frente para la Victoria</v>
      </c>
      <c r="G2256" s="9" t="str">
        <f>VLOOKUP($A2256,referencia!$A$2:$Z$640,11,0)</f>
        <v>Emiliano Olmedo</v>
      </c>
      <c r="H2256" s="9" t="str">
        <f>VLOOKUP($A2256,referencia!$A$2:$Z$640,21,0)</f>
        <v>M</v>
      </c>
      <c r="I2256" s="9">
        <f>VLOOKUP($A2256,referencia!$A$2:$Z$640,22,0)</f>
        <v>0</v>
      </c>
      <c r="J2256" s="9" t="str">
        <f>VLOOKUP($A2256,referencia!$A$2:$Z$640,23,0)</f>
        <v>Ministerio de Agricultura, Ganadería y Pesca</v>
      </c>
      <c r="K2256" s="9">
        <f>VLOOKUP($A2256,referencia!$A$2:$Z$640,24,0)</f>
        <v>0</v>
      </c>
    </row>
    <row r="2257" spans="1:11" ht="15.75" customHeight="1">
      <c r="A2257" t="s">
        <v>2624</v>
      </c>
      <c r="B2257" s="9">
        <f>VLOOKUP($A2257,referencia!$A$2:$Z$640,7,0)</f>
        <v>23</v>
      </c>
      <c r="C2257" s="9" t="str">
        <f>VLOOKUP($A2257,referencia!$A$2:$Z$640,8,0)</f>
        <v>Tierra del Fuego</v>
      </c>
      <c r="D2257" s="9" t="str">
        <f>VLOOKUP($A2257,referencia!$A$2:$Z$640,19,0)</f>
        <v>no</v>
      </c>
      <c r="E2257" s="9" t="str">
        <f>VLOOKUP($A2257,referencia!$A$2:$Z$640,9,0)</f>
        <v>Rosana Bertone</v>
      </c>
      <c r="F2257" s="9" t="str">
        <f>VLOOKUP($A2257,referencia!$A$2:$Z$640,12,0)</f>
        <v>Frente para la Victoria</v>
      </c>
      <c r="G2257" s="9" t="str">
        <f>VLOOKUP($A2257,referencia!$A$2:$Z$640,11,0)</f>
        <v>Javier Eposto</v>
      </c>
      <c r="H2257" s="9" t="str">
        <f>VLOOKUP($A2257,referencia!$A$2:$Z$640,21,0)</f>
        <v>M</v>
      </c>
      <c r="I2257" s="9">
        <f>VLOOKUP($A2257,referencia!$A$2:$Z$640,22,0)</f>
        <v>0</v>
      </c>
      <c r="J2257" s="9" t="str">
        <f>VLOOKUP($A2257,referencia!$A$2:$Z$640,23,0)</f>
        <v>Secretaría General de la Gobernación</v>
      </c>
      <c r="K2257" s="9">
        <f>VLOOKUP($A2257,referencia!$A$2:$Z$640,24,0)</f>
        <v>1</v>
      </c>
    </row>
    <row r="2258" spans="1:11" ht="15.75" customHeight="1">
      <c r="A2258" t="s">
        <v>1504</v>
      </c>
      <c r="B2258" s="9">
        <f>VLOOKUP($A2258,referencia!$A$2:$Z$640,7,0)</f>
        <v>23</v>
      </c>
      <c r="C2258" s="9" t="str">
        <f>VLOOKUP($A2258,referencia!$A$2:$Z$640,8,0)</f>
        <v>Tierra del Fuego</v>
      </c>
      <c r="D2258" s="9" t="str">
        <f>VLOOKUP($A2258,referencia!$A$2:$Z$640,19,0)</f>
        <v>no</v>
      </c>
      <c r="E2258" s="9" t="str">
        <f>VLOOKUP($A2258,referencia!$A$2:$Z$640,9,0)</f>
        <v>Rosana Bertone</v>
      </c>
      <c r="F2258" s="9" t="str">
        <f>VLOOKUP($A2258,referencia!$A$2:$Z$640,12,0)</f>
        <v>Frente para la Victoria</v>
      </c>
      <c r="G2258" s="9" t="str">
        <f>VLOOKUP($A2258,referencia!$A$2:$Z$640,11,0)</f>
        <v>Juan D’Angelo</v>
      </c>
      <c r="H2258" s="9" t="str">
        <f>VLOOKUP($A2258,referencia!$A$2:$Z$640,21,0)</f>
        <v>M</v>
      </c>
      <c r="I2258" s="9">
        <f>VLOOKUP($A2258,referencia!$A$2:$Z$640,22,0)</f>
        <v>0</v>
      </c>
      <c r="J2258" s="9" t="str">
        <f>VLOOKUP($A2258,referencia!$A$2:$Z$640,23,0)</f>
        <v>Secretaría General de la Gobernación</v>
      </c>
      <c r="K2258" s="9">
        <f>VLOOKUP($A2258,referencia!$A$2:$Z$640,24,0)</f>
        <v>0</v>
      </c>
    </row>
    <row r="2259" spans="1:11" ht="15.75" customHeight="1">
      <c r="A2259" t="s">
        <v>2968</v>
      </c>
      <c r="B2259" s="9">
        <f>VLOOKUP($A2259,referencia!$A$2:$Z$640,7,0)</f>
        <v>23</v>
      </c>
      <c r="C2259" s="9" t="str">
        <f>VLOOKUP($A2259,referencia!$A$2:$Z$640,8,0)</f>
        <v>Tierra del Fuego</v>
      </c>
      <c r="D2259" s="9">
        <f>VLOOKUP($A2259,referencia!$A$2:$Z$640,19,0)</f>
        <v>2020</v>
      </c>
      <c r="E2259" s="9" t="str">
        <f>VLOOKUP($A2259,referencia!$A$2:$Z$640,9,0)</f>
        <v>Gustavo Melella</v>
      </c>
      <c r="F2259" s="9" t="str">
        <f>VLOOKUP($A2259,referencia!$A$2:$Z$640,12,0)</f>
        <v>FORJA</v>
      </c>
      <c r="G2259" s="9" t="str">
        <f>VLOOKUP($A2259,referencia!$A$2:$Z$640,11,0)</f>
        <v>Agustín Tita</v>
      </c>
      <c r="H2259" s="9" t="str">
        <f>VLOOKUP($A2259,referencia!$A$2:$Z$640,21,0)</f>
        <v>M</v>
      </c>
      <c r="I2259" s="9">
        <f>VLOOKUP($A2259,referencia!$A$2:$Z$640,22,0)</f>
        <v>0</v>
      </c>
      <c r="J2259" s="9" t="str">
        <f>VLOOKUP($A2259,referencia!$A$2:$Z$640,23,0)</f>
        <v>Ministerio de Jefatura de Gabinete</v>
      </c>
      <c r="K2259" s="9">
        <f>VLOOKUP($A2259,referencia!$A$2:$Z$640,24,0)</f>
        <v>0</v>
      </c>
    </row>
    <row r="2260" spans="1:11" ht="15.75" customHeight="1">
      <c r="A2260" t="s">
        <v>2969</v>
      </c>
      <c r="B2260" s="9">
        <f>VLOOKUP($A2260,referencia!$A$2:$Z$640,7,0)</f>
        <v>23</v>
      </c>
      <c r="C2260" s="9" t="str">
        <f>VLOOKUP($A2260,referencia!$A$2:$Z$640,8,0)</f>
        <v>Tierra del Fuego</v>
      </c>
      <c r="D2260" s="9">
        <f>VLOOKUP($A2260,referencia!$A$2:$Z$640,19,0)</f>
        <v>2020</v>
      </c>
      <c r="E2260" s="9" t="str">
        <f>VLOOKUP($A2260,referencia!$A$2:$Z$640,9,0)</f>
        <v>Gustavo Melella</v>
      </c>
      <c r="F2260" s="9" t="str">
        <f>VLOOKUP($A2260,referencia!$A$2:$Z$640,12,0)</f>
        <v>FORJA</v>
      </c>
      <c r="G2260" s="9" t="str">
        <f>VLOOKUP($A2260,referencia!$A$2:$Z$640,11,0)</f>
        <v>Adriana Chapperon</v>
      </c>
      <c r="H2260" s="9" t="str">
        <f>VLOOKUP($A2260,referencia!$A$2:$Z$640,21,0)</f>
        <v>F</v>
      </c>
      <c r="I2260" s="9">
        <f>VLOOKUP($A2260,referencia!$A$2:$Z$640,22,0)</f>
        <v>1</v>
      </c>
      <c r="J2260" s="9" t="str">
        <f>VLOOKUP($A2260,referencia!$A$2:$Z$640,23,0)</f>
        <v>Ministerio de Gobierno, Justicia y Derechos Humanos</v>
      </c>
      <c r="K2260" s="9">
        <f>VLOOKUP($A2260,referencia!$A$2:$Z$640,24,0)</f>
        <v>0</v>
      </c>
    </row>
    <row r="2261" spans="1:11" ht="15.75" customHeight="1">
      <c r="A2261" t="s">
        <v>2970</v>
      </c>
      <c r="B2261" s="9">
        <f>VLOOKUP($A2261,referencia!$A$2:$Z$640,7,0)</f>
        <v>23</v>
      </c>
      <c r="C2261" s="9" t="str">
        <f>VLOOKUP($A2261,referencia!$A$2:$Z$640,8,0)</f>
        <v>Tierra del Fuego</v>
      </c>
      <c r="D2261" s="9">
        <f>VLOOKUP($A2261,referencia!$A$2:$Z$640,19,0)</f>
        <v>2020</v>
      </c>
      <c r="E2261" s="9" t="str">
        <f>VLOOKUP($A2261,referencia!$A$2:$Z$640,9,0)</f>
        <v>Gustavo Melella</v>
      </c>
      <c r="F2261" s="9" t="str">
        <f>VLOOKUP($A2261,referencia!$A$2:$Z$640,12,0)</f>
        <v>FORJA</v>
      </c>
      <c r="G2261" s="9" t="str">
        <f>VLOOKUP($A2261,referencia!$A$2:$Z$640,11,0)</f>
        <v>Guillermo Fernández</v>
      </c>
      <c r="H2261" s="9" t="str">
        <f>VLOOKUP($A2261,referencia!$A$2:$Z$640,21,0)</f>
        <v>M</v>
      </c>
      <c r="I2261" s="9">
        <f>VLOOKUP($A2261,referencia!$A$2:$Z$640,22,0)</f>
        <v>0</v>
      </c>
      <c r="J2261" s="9" t="str">
        <f>VLOOKUP($A2261,referencia!$A$2:$Z$640,23,0)</f>
        <v>Ministerio de Finanzas Públicas</v>
      </c>
      <c r="K2261" s="9">
        <f>VLOOKUP($A2261,referencia!$A$2:$Z$640,24,0)</f>
        <v>0</v>
      </c>
    </row>
    <row r="2262" spans="1:11" ht="15.75" customHeight="1">
      <c r="A2262" t="s">
        <v>2971</v>
      </c>
      <c r="B2262" s="9">
        <f>VLOOKUP($A2262,referencia!$A$2:$Z$640,7,0)</f>
        <v>23</v>
      </c>
      <c r="C2262" s="9" t="str">
        <f>VLOOKUP($A2262,referencia!$A$2:$Z$640,8,0)</f>
        <v>Tierra del Fuego</v>
      </c>
      <c r="D2262" s="9">
        <f>VLOOKUP($A2262,referencia!$A$2:$Z$640,19,0)</f>
        <v>2020</v>
      </c>
      <c r="E2262" s="9" t="str">
        <f>VLOOKUP($A2262,referencia!$A$2:$Z$640,9,0)</f>
        <v>Gustavo Melella</v>
      </c>
      <c r="F2262" s="9" t="str">
        <f>VLOOKUP($A2262,referencia!$A$2:$Z$640,12,0)</f>
        <v>FORJA</v>
      </c>
      <c r="G2262" s="9" t="str">
        <f>VLOOKUP($A2262,referencia!$A$2:$Z$640,11,0)</f>
        <v>Gabriela Castillo</v>
      </c>
      <c r="H2262" s="9" t="str">
        <f>VLOOKUP($A2262,referencia!$A$2:$Z$640,21,0)</f>
        <v>F</v>
      </c>
      <c r="I2262" s="9">
        <f>VLOOKUP($A2262,referencia!$A$2:$Z$640,22,0)</f>
        <v>1</v>
      </c>
      <c r="J2262" s="9" t="str">
        <f>VLOOKUP($A2262,referencia!$A$2:$Z$640,23,0)</f>
        <v>Ministerio de Obras y Servicios Públicos</v>
      </c>
      <c r="K2262" s="9">
        <f>VLOOKUP($A2262,referencia!$A$2:$Z$640,24,0)</f>
        <v>0</v>
      </c>
    </row>
    <row r="2263" spans="1:11" ht="15.75" customHeight="1">
      <c r="A2263" t="s">
        <v>2972</v>
      </c>
      <c r="B2263" s="9">
        <f>VLOOKUP($A2263,referencia!$A$2:$Z$640,7,0)</f>
        <v>23</v>
      </c>
      <c r="C2263" s="9" t="str">
        <f>VLOOKUP($A2263,referencia!$A$2:$Z$640,8,0)</f>
        <v>Tierra del Fuego</v>
      </c>
      <c r="D2263" s="9">
        <f>VLOOKUP($A2263,referencia!$A$2:$Z$640,19,0)</f>
        <v>2020</v>
      </c>
      <c r="E2263" s="9" t="str">
        <f>VLOOKUP($A2263,referencia!$A$2:$Z$640,9,0)</f>
        <v>Gustavo Melella</v>
      </c>
      <c r="F2263" s="9" t="str">
        <f>VLOOKUP($A2263,referencia!$A$2:$Z$640,12,0)</f>
        <v>FORJA</v>
      </c>
      <c r="G2263" s="9" t="str">
        <f>VLOOKUP($A2263,referencia!$A$2:$Z$640,11,0)</f>
        <v>Sonia Castiglione</v>
      </c>
      <c r="H2263" s="9" t="str">
        <f>VLOOKUP($A2263,referencia!$A$2:$Z$640,21,0)</f>
        <v>F</v>
      </c>
      <c r="I2263" s="9">
        <f>VLOOKUP($A2263,referencia!$A$2:$Z$640,22,0)</f>
        <v>1</v>
      </c>
      <c r="J2263" s="9" t="str">
        <f>VLOOKUP($A2263,referencia!$A$2:$Z$640,23,0)</f>
        <v>Ministerio de Producción y Ambiente</v>
      </c>
      <c r="K2263" s="9">
        <f>VLOOKUP($A2263,referencia!$A$2:$Z$640,24,0)</f>
        <v>0</v>
      </c>
    </row>
    <row r="2264" spans="1:11" ht="15.75" customHeight="1">
      <c r="A2264" t="s">
        <v>2973</v>
      </c>
      <c r="B2264" s="9">
        <f>VLOOKUP($A2264,referencia!$A$2:$Z$640,7,0)</f>
        <v>23</v>
      </c>
      <c r="C2264" s="9" t="str">
        <f>VLOOKUP($A2264,referencia!$A$2:$Z$640,8,0)</f>
        <v>Tierra del Fuego</v>
      </c>
      <c r="D2264" s="9">
        <f>VLOOKUP($A2264,referencia!$A$2:$Z$640,19,0)</f>
        <v>2020</v>
      </c>
      <c r="E2264" s="9" t="str">
        <f>VLOOKUP($A2264,referencia!$A$2:$Z$640,9,0)</f>
        <v>Gustavo Melella</v>
      </c>
      <c r="F2264" s="9" t="str">
        <f>VLOOKUP($A2264,referencia!$A$2:$Z$640,12,0)</f>
        <v>FORJA</v>
      </c>
      <c r="G2264" s="9" t="str">
        <f>VLOOKUP($A2264,referencia!$A$2:$Z$640,11,0)</f>
        <v>Judith Di Giglio</v>
      </c>
      <c r="H2264" s="9" t="str">
        <f>VLOOKUP($A2264,referencia!$A$2:$Z$640,21,0)</f>
        <v>F</v>
      </c>
      <c r="I2264" s="9">
        <f>VLOOKUP($A2264,referencia!$A$2:$Z$640,22,0)</f>
        <v>1</v>
      </c>
      <c r="J2264" s="9" t="str">
        <f>VLOOKUP($A2264,referencia!$A$2:$Z$640,23,0)</f>
        <v>Ministerio de Salud</v>
      </c>
      <c r="K2264" s="9">
        <f>VLOOKUP($A2264,referencia!$A$2:$Z$640,24,0)</f>
        <v>0</v>
      </c>
    </row>
    <row r="2265" spans="1:11" ht="15.75" customHeight="1">
      <c r="A2265" t="s">
        <v>2974</v>
      </c>
      <c r="B2265" s="9">
        <f>VLOOKUP($A2265,referencia!$A$2:$Z$640,7,0)</f>
        <v>23</v>
      </c>
      <c r="C2265" s="9" t="str">
        <f>VLOOKUP($A2265,referencia!$A$2:$Z$640,8,0)</f>
        <v>Tierra del Fuego</v>
      </c>
      <c r="D2265" s="9">
        <f>VLOOKUP($A2265,referencia!$A$2:$Z$640,19,0)</f>
        <v>2020</v>
      </c>
      <c r="E2265" s="9" t="str">
        <f>VLOOKUP($A2265,referencia!$A$2:$Z$640,9,0)</f>
        <v>Gustavo Melella</v>
      </c>
      <c r="F2265" s="9" t="str">
        <f>VLOOKUP($A2265,referencia!$A$2:$Z$640,12,0)</f>
        <v>FORJA</v>
      </c>
      <c r="G2265" s="9" t="str">
        <f>VLOOKUP($A2265,referencia!$A$2:$Z$640,11,0)</f>
        <v>Verónica González</v>
      </c>
      <c r="H2265" s="9" t="str">
        <f>VLOOKUP($A2265,referencia!$A$2:$Z$640,21,0)</f>
        <v>F</v>
      </c>
      <c r="I2265" s="9">
        <f>VLOOKUP($A2265,referencia!$A$2:$Z$640,22,0)</f>
        <v>1</v>
      </c>
      <c r="J2265" s="9" t="str">
        <f>VLOOKUP($A2265,referencia!$A$2:$Z$640,23,0)</f>
        <v>Ministerio de Desarrollo Humano</v>
      </c>
      <c r="K2265" s="9">
        <f>VLOOKUP($A2265,referencia!$A$2:$Z$640,24,0)</f>
        <v>0</v>
      </c>
    </row>
    <row r="2266" spans="1:11" ht="15.75" customHeight="1">
      <c r="A2266" t="s">
        <v>2975</v>
      </c>
      <c r="B2266" s="9">
        <f>VLOOKUP($A2266,referencia!$A$2:$Z$640,7,0)</f>
        <v>23</v>
      </c>
      <c r="C2266" s="9" t="str">
        <f>VLOOKUP($A2266,referencia!$A$2:$Z$640,8,0)</f>
        <v>Tierra del Fuego</v>
      </c>
      <c r="D2266" s="9">
        <f>VLOOKUP($A2266,referencia!$A$2:$Z$640,19,0)</f>
        <v>2020</v>
      </c>
      <c r="E2266" s="9" t="str">
        <f>VLOOKUP($A2266,referencia!$A$2:$Z$640,9,0)</f>
        <v>Gustavo Melella</v>
      </c>
      <c r="F2266" s="9" t="str">
        <f>VLOOKUP($A2266,referencia!$A$2:$Z$640,12,0)</f>
        <v>FORJA</v>
      </c>
      <c r="G2266" s="9" t="str">
        <f>VLOOKUP($A2266,referencia!$A$2:$Z$640,11,0)</f>
        <v>Analía Cubino</v>
      </c>
      <c r="H2266" s="9" t="str">
        <f>VLOOKUP($A2266,referencia!$A$2:$Z$640,21,0)</f>
        <v>F</v>
      </c>
      <c r="I2266" s="9">
        <f>VLOOKUP($A2266,referencia!$A$2:$Z$640,22,0)</f>
        <v>1</v>
      </c>
      <c r="J2266" s="9" t="str">
        <f>VLOOKUP($A2266,referencia!$A$2:$Z$640,23,0)</f>
        <v>Ministerio de Educación, Cultura, Ciencia y Tecnología</v>
      </c>
      <c r="K2266" s="9">
        <f>VLOOKUP($A2266,referencia!$A$2:$Z$640,24,0)</f>
        <v>0</v>
      </c>
    </row>
    <row r="2267" spans="1:11" ht="15.75" customHeight="1">
      <c r="A2267" t="s">
        <v>2976</v>
      </c>
      <c r="B2267" s="9">
        <f>VLOOKUP($A2267,referencia!$A$2:$Z$640,7,0)</f>
        <v>23</v>
      </c>
      <c r="C2267" s="9" t="str">
        <f>VLOOKUP($A2267,referencia!$A$2:$Z$640,8,0)</f>
        <v>Tierra del Fuego</v>
      </c>
      <c r="D2267" s="9">
        <f>VLOOKUP($A2267,referencia!$A$2:$Z$640,19,0)</f>
        <v>2020</v>
      </c>
      <c r="E2267" s="9" t="str">
        <f>VLOOKUP($A2267,referencia!$A$2:$Z$640,9,0)</f>
        <v>Gustavo Melella</v>
      </c>
      <c r="F2267" s="9" t="str">
        <f>VLOOKUP($A2267,referencia!$A$2:$Z$640,12,0)</f>
        <v>FORJA</v>
      </c>
      <c r="G2267" s="9" t="str">
        <f>VLOOKUP($A2267,referencia!$A$2:$Z$640,11,0)</f>
        <v>Marcelo Romero</v>
      </c>
      <c r="H2267" s="9" t="str">
        <f>VLOOKUP($A2267,referencia!$A$2:$Z$640,21,0)</f>
        <v>M</v>
      </c>
      <c r="I2267" s="9">
        <f>VLOOKUP($A2267,referencia!$A$2:$Z$640,22,0)</f>
        <v>0</v>
      </c>
      <c r="J2267" s="9" t="str">
        <f>VLOOKUP($A2267,referencia!$A$2:$Z$640,23,0)</f>
        <v>Ministerio de Trabajo y Empleo</v>
      </c>
      <c r="K2267" s="9">
        <f>VLOOKUP($A2267,referencia!$A$2:$Z$640,24,0)</f>
        <v>0</v>
      </c>
    </row>
    <row r="2268" spans="1:11" ht="15.75" customHeight="1">
      <c r="A2268" t="s">
        <v>1514</v>
      </c>
      <c r="B2268" s="9">
        <f>VLOOKUP($A2268,referencia!$F$2:$Z$640,2,0)</f>
        <v>24</v>
      </c>
      <c r="C2268" s="9" t="str">
        <f>VLOOKUP($A2268,referencia!$F$2:$Z$640,3,0)</f>
        <v>Tucumán</v>
      </c>
      <c r="D2268" s="9">
        <f>VLOOKUP($A2268,referencia!$F$2:$Z$640,9,0)</f>
        <v>2015</v>
      </c>
      <c r="E2268" s="9" t="str">
        <f>VLOOKUP($A2268,referencia!$F$2:$Z$640,4,0)</f>
        <v>Juan Luis Manzur</v>
      </c>
      <c r="F2268" s="9" t="str">
        <f>VLOOKUP($A2268,referencia!$F$2:$Z$640,7,0)</f>
        <v>Frente para la Victoria</v>
      </c>
      <c r="G2268" s="9" t="str">
        <f>VLOOKUP($A2268,referencia!$F$2:$Z$640,6,0)</f>
        <v>Carolina Vargas Aignasse</v>
      </c>
      <c r="H2268" s="9" t="str">
        <f>VLOOKUP($A2268,referencia!$F$2:$Z$640,16,0)</f>
        <v>F</v>
      </c>
      <c r="I2268" s="9">
        <f>VLOOKUP($A2268,referencia!$F$2:$Z$640,17,0)</f>
        <v>1</v>
      </c>
      <c r="J2268" s="9" t="str">
        <f>VLOOKUP($A2268,referencia!$F$2:$Z$640,18,0)</f>
        <v>Ministerio de Gobierno y Justicia</v>
      </c>
      <c r="K2268" s="9">
        <f>VLOOKUP($A2268,referencia!$F$2:$Z$640,19,0)</f>
        <v>0</v>
      </c>
    </row>
    <row r="2269" spans="1:11" ht="15.75" customHeight="1">
      <c r="A2269" t="s">
        <v>1520</v>
      </c>
      <c r="B2269" s="9">
        <f>VLOOKUP($A2269,referencia!$F$2:$Z$640,2,0)</f>
        <v>24</v>
      </c>
      <c r="C2269" s="9" t="str">
        <f>VLOOKUP($A2269,referencia!$F$2:$Z$640,3,0)</f>
        <v>Tucumán</v>
      </c>
      <c r="D2269" s="9">
        <f>VLOOKUP($A2269,referencia!$F$2:$Z$640,9,0)</f>
        <v>2015</v>
      </c>
      <c r="E2269" s="9" t="str">
        <f>VLOOKUP($A2269,referencia!$F$2:$Z$640,4,0)</f>
        <v>Juan Luis Manzur</v>
      </c>
      <c r="F2269" s="9" t="str">
        <f>VLOOKUP($A2269,referencia!$F$2:$Z$640,7,0)</f>
        <v>Frente para la Victoria</v>
      </c>
      <c r="G2269" s="9" t="str">
        <f>VLOOKUP($A2269,referencia!$F$2:$Z$640,6,0)</f>
        <v>Claudio Maley</v>
      </c>
      <c r="H2269" s="9" t="str">
        <f>VLOOKUP($A2269,referencia!$F$2:$Z$640,16,0)</f>
        <v>M</v>
      </c>
      <c r="I2269" s="9">
        <f>VLOOKUP($A2269,referencia!$F$2:$Z$640,17,0)</f>
        <v>0</v>
      </c>
      <c r="J2269" s="9" t="str">
        <f>VLOOKUP($A2269,referencia!$F$2:$Z$640,18,0)</f>
        <v>Ministerio de Seguridad</v>
      </c>
      <c r="K2269" s="9">
        <f>VLOOKUP($A2269,referencia!$F$2:$Z$640,19,0)</f>
        <v>0</v>
      </c>
    </row>
    <row r="2270" spans="1:11" ht="15.75" customHeight="1">
      <c r="A2270" t="s">
        <v>1521</v>
      </c>
      <c r="B2270" s="9">
        <f>VLOOKUP($A2270,referencia!$F$2:$Z$640,2,0)</f>
        <v>24</v>
      </c>
      <c r="C2270" s="9" t="str">
        <f>VLOOKUP($A2270,referencia!$F$2:$Z$640,3,0)</f>
        <v>Tucumán</v>
      </c>
      <c r="D2270" s="9">
        <f>VLOOKUP($A2270,referencia!$F$2:$Z$640,9,0)</f>
        <v>2015</v>
      </c>
      <c r="E2270" s="9" t="str">
        <f>VLOOKUP($A2270,referencia!$F$2:$Z$640,4,0)</f>
        <v>Juan Luis Manzur</v>
      </c>
      <c r="F2270" s="9" t="str">
        <f>VLOOKUP($A2270,referencia!$F$2:$Z$640,7,0)</f>
        <v>Frente para la Victoria</v>
      </c>
      <c r="G2270" s="9" t="str">
        <f>VLOOKUP($A2270,referencia!$F$2:$Z$640,6,0)</f>
        <v>Eduardo Garvich</v>
      </c>
      <c r="H2270" s="9" t="str">
        <f>VLOOKUP($A2270,referencia!$F$2:$Z$640,16,0)</f>
        <v>M</v>
      </c>
      <c r="I2270" s="9">
        <f>VLOOKUP($A2270,referencia!$F$2:$Z$640,17,0)</f>
        <v>0</v>
      </c>
      <c r="J2270" s="9" t="str">
        <f>VLOOKUP($A2270,referencia!$F$2:$Z$640,18,0)</f>
        <v>Ministerio de Economía</v>
      </c>
      <c r="K2270" s="9">
        <f>VLOOKUP($A2270,referencia!$F$2:$Z$640,19,0)</f>
        <v>0</v>
      </c>
    </row>
    <row r="2271" spans="1:11" ht="15.75" customHeight="1">
      <c r="A2271" t="s">
        <v>1519</v>
      </c>
      <c r="B2271" s="9">
        <f>VLOOKUP($A2271,referencia!$F$2:$Z$640,2,0)</f>
        <v>24</v>
      </c>
      <c r="C2271" s="9" t="str">
        <f>VLOOKUP($A2271,referencia!$F$2:$Z$640,3,0)</f>
        <v>Tucumán</v>
      </c>
      <c r="D2271" s="9">
        <f>VLOOKUP($A2271,referencia!$F$2:$Z$640,9,0)</f>
        <v>2015</v>
      </c>
      <c r="E2271" s="9" t="str">
        <f>VLOOKUP($A2271,referencia!$F$2:$Z$640,4,0)</f>
        <v>Juan Luis Manzur</v>
      </c>
      <c r="F2271" s="9" t="str">
        <f>VLOOKUP($A2271,referencia!$F$2:$Z$640,7,0)</f>
        <v>Frente para la Victoria</v>
      </c>
      <c r="G2271" s="9" t="str">
        <f>VLOOKUP($A2271,referencia!$F$2:$Z$640,6,0)</f>
        <v>Gabriel Yedlin</v>
      </c>
      <c r="H2271" s="9" t="str">
        <f>VLOOKUP($A2271,referencia!$F$2:$Z$640,16,0)</f>
        <v>M</v>
      </c>
      <c r="I2271" s="9">
        <f>VLOOKUP($A2271,referencia!$F$2:$Z$640,17,0)</f>
        <v>0</v>
      </c>
      <c r="J2271" s="9" t="str">
        <f>VLOOKUP($A2271,referencia!$F$2:$Z$640,18,0)</f>
        <v>Ministerio de Desarrollo Social</v>
      </c>
      <c r="K2271" s="9">
        <f>VLOOKUP($A2271,referencia!$F$2:$Z$640,19,0)</f>
        <v>0</v>
      </c>
    </row>
    <row r="2272" spans="1:11" ht="15.75" customHeight="1">
      <c r="A2272" t="s">
        <v>1517</v>
      </c>
      <c r="B2272" s="9">
        <f>VLOOKUP($A2272,referencia!$F$2:$Z$640,2,0)</f>
        <v>24</v>
      </c>
      <c r="C2272" s="9" t="str">
        <f>VLOOKUP($A2272,referencia!$F$2:$Z$640,3,0)</f>
        <v>Tucumán</v>
      </c>
      <c r="D2272" s="9">
        <f>VLOOKUP($A2272,referencia!$F$2:$Z$640,9,0)</f>
        <v>2015</v>
      </c>
      <c r="E2272" s="9" t="str">
        <f>VLOOKUP($A2272,referencia!$F$2:$Z$640,4,0)</f>
        <v>Juan Luis Manzur</v>
      </c>
      <c r="F2272" s="9" t="str">
        <f>VLOOKUP($A2272,referencia!$F$2:$Z$640,7,0)</f>
        <v>Frente para la Victoria</v>
      </c>
      <c r="G2272" s="9" t="str">
        <f>VLOOKUP($A2272,referencia!$F$2:$Z$640,6,0)</f>
        <v>Juan Pablo Lichtmajer</v>
      </c>
      <c r="H2272" s="9" t="str">
        <f>VLOOKUP($A2272,referencia!$F$2:$Z$640,16,0)</f>
        <v>M</v>
      </c>
      <c r="I2272" s="9">
        <f>VLOOKUP($A2272,referencia!$F$2:$Z$640,17,0)</f>
        <v>0</v>
      </c>
      <c r="J2272" s="9" t="str">
        <f>VLOOKUP($A2272,referencia!$F$2:$Z$640,18,0)</f>
        <v>Ministerio de Educación</v>
      </c>
      <c r="K2272" s="9">
        <f>VLOOKUP($A2272,referencia!$F$2:$Z$640,19,0)</f>
        <v>0</v>
      </c>
    </row>
    <row r="2273" spans="1:11" ht="15.75" customHeight="1">
      <c r="A2273" t="s">
        <v>1518</v>
      </c>
      <c r="B2273" s="9">
        <f>VLOOKUP($A2273,referencia!$F$2:$Z$640,2,0)</f>
        <v>24</v>
      </c>
      <c r="C2273" s="9" t="str">
        <f>VLOOKUP($A2273,referencia!$F$2:$Z$640,3,0)</f>
        <v>Tucumán</v>
      </c>
      <c r="D2273" s="9">
        <f>VLOOKUP($A2273,referencia!$F$2:$Z$640,9,0)</f>
        <v>2015</v>
      </c>
      <c r="E2273" s="9" t="str">
        <f>VLOOKUP($A2273,referencia!$F$2:$Z$640,4,0)</f>
        <v>Juan Luis Manzur</v>
      </c>
      <c r="F2273" s="9" t="str">
        <f>VLOOKUP($A2273,referencia!$F$2:$Z$640,7,0)</f>
        <v>Frente para la Victoria</v>
      </c>
      <c r="G2273" s="9" t="str">
        <f>VLOOKUP($A2273,referencia!$F$2:$Z$640,6,0)</f>
        <v>Luis Fernández</v>
      </c>
      <c r="H2273" s="9" t="str">
        <f>VLOOKUP($A2273,referencia!$F$2:$Z$640,16,0)</f>
        <v>M</v>
      </c>
      <c r="I2273" s="9">
        <f>VLOOKUP($A2273,referencia!$F$2:$Z$640,17,0)</f>
        <v>0</v>
      </c>
      <c r="J2273" s="9" t="str">
        <f>VLOOKUP($A2273,referencia!$F$2:$Z$640,18,0)</f>
        <v>Ministerio de Desarrollo Productivo</v>
      </c>
      <c r="K2273" s="9">
        <f>VLOOKUP($A2273,referencia!$F$2:$Z$640,19,0)</f>
        <v>0</v>
      </c>
    </row>
    <row r="2274" spans="1:11" ht="15.75" customHeight="1">
      <c r="A2274" t="s">
        <v>1515</v>
      </c>
      <c r="B2274" s="9">
        <f>VLOOKUP($A2274,referencia!$F$2:$Z$640,2,0)</f>
        <v>24</v>
      </c>
      <c r="C2274" s="9" t="str">
        <f>VLOOKUP($A2274,referencia!$F$2:$Z$640,3,0)</f>
        <v>Tucumán</v>
      </c>
      <c r="D2274" s="9">
        <f>VLOOKUP($A2274,referencia!$F$2:$Z$640,9,0)</f>
        <v>2015</v>
      </c>
      <c r="E2274" s="9" t="str">
        <f>VLOOKUP($A2274,referencia!$F$2:$Z$640,4,0)</f>
        <v>Juan Luis Manzur</v>
      </c>
      <c r="F2274" s="9" t="str">
        <f>VLOOKUP($A2274,referencia!$F$2:$Z$640,7,0)</f>
        <v>Frente para la Victoria</v>
      </c>
      <c r="G2274" s="9" t="str">
        <f>VLOOKUP($A2274,referencia!$F$2:$Z$640,6,0)</f>
        <v>Miguel Acevedo</v>
      </c>
      <c r="H2274" s="9" t="str">
        <f>VLOOKUP($A2274,referencia!$F$2:$Z$640,16,0)</f>
        <v>M</v>
      </c>
      <c r="I2274" s="9">
        <f>VLOOKUP($A2274,referencia!$F$2:$Z$640,17,0)</f>
        <v>0</v>
      </c>
      <c r="J2274" s="9" t="str">
        <f>VLOOKUP($A2274,referencia!$F$2:$Z$640,18,0)</f>
        <v>Ministerio de Interior</v>
      </c>
      <c r="K2274" s="9">
        <f>VLOOKUP($A2274,referencia!$F$2:$Z$640,19,0)</f>
        <v>0</v>
      </c>
    </row>
    <row r="2275" spans="1:11" ht="15.75" customHeight="1">
      <c r="A2275" t="s">
        <v>1516</v>
      </c>
      <c r="B2275" s="9">
        <f>VLOOKUP($A2275,referencia!$F$2:$Z$640,2,0)</f>
        <v>24</v>
      </c>
      <c r="C2275" s="9" t="str">
        <f>VLOOKUP($A2275,referencia!$F$2:$Z$640,3,0)</f>
        <v>Tucumán</v>
      </c>
      <c r="D2275" s="9">
        <f>VLOOKUP($A2275,referencia!$F$2:$Z$640,9,0)</f>
        <v>2015</v>
      </c>
      <c r="E2275" s="9" t="str">
        <f>VLOOKUP($A2275,referencia!$F$2:$Z$640,4,0)</f>
        <v>Juan Luis Manzur</v>
      </c>
      <c r="F2275" s="9" t="str">
        <f>VLOOKUP($A2275,referencia!$F$2:$Z$640,7,0)</f>
        <v>Frente para la Victoria</v>
      </c>
      <c r="G2275" s="9" t="str">
        <f>VLOOKUP($A2275,referencia!$F$2:$Z$640,6,0)</f>
        <v>Rossana Chahla</v>
      </c>
      <c r="H2275" s="9" t="str">
        <f>VLOOKUP($A2275,referencia!$F$2:$Z$640,16,0)</f>
        <v>F</v>
      </c>
      <c r="I2275" s="9">
        <f>VLOOKUP($A2275,referencia!$F$2:$Z$640,17,0)</f>
        <v>1</v>
      </c>
      <c r="J2275" s="9" t="str">
        <f>VLOOKUP($A2275,referencia!$F$2:$Z$640,18,0)</f>
        <v>Ministerio de Salud</v>
      </c>
      <c r="K2275" s="9">
        <f>VLOOKUP($A2275,referencia!$F$2:$Z$640,19,0)</f>
        <v>0</v>
      </c>
    </row>
    <row r="2276" spans="1:11" ht="15.75" customHeight="1">
      <c r="A2276" t="s">
        <v>1522</v>
      </c>
      <c r="B2276" s="9">
        <f>VLOOKUP($A2276,referencia!$F$2:$Z$640,2,0)</f>
        <v>24</v>
      </c>
      <c r="C2276" s="9" t="str">
        <f>VLOOKUP($A2276,referencia!$F$2:$Z$640,3,0)</f>
        <v>Tucumán</v>
      </c>
      <c r="D2276" s="9">
        <f>VLOOKUP($A2276,referencia!$F$2:$Z$640,9,0)</f>
        <v>2015</v>
      </c>
      <c r="E2276" s="9" t="str">
        <f>VLOOKUP($A2276,referencia!$F$2:$Z$640,4,0)</f>
        <v>Juan Luis Manzur</v>
      </c>
      <c r="F2276" s="9" t="str">
        <f>VLOOKUP($A2276,referencia!$F$2:$Z$640,7,0)</f>
        <v>Frente para la Victoria</v>
      </c>
      <c r="G2276" s="9" t="str">
        <f>VLOOKUP($A2276,referencia!$F$2:$Z$640,6,0)</f>
        <v>Silvia Pérez</v>
      </c>
      <c r="H2276" s="9" t="str">
        <f>VLOOKUP($A2276,referencia!$F$2:$Z$640,16,0)</f>
        <v>F</v>
      </c>
      <c r="I2276" s="9">
        <f>VLOOKUP($A2276,referencia!$F$2:$Z$640,17,0)</f>
        <v>1</v>
      </c>
      <c r="J2276" s="9" t="str">
        <f>VLOOKUP($A2276,referencia!$F$2:$Z$640,18,0)</f>
        <v>Secretaría General de la Gobernación</v>
      </c>
      <c r="K2276" s="9">
        <f>VLOOKUP($A2276,referencia!$F$2:$Z$640,19,0)</f>
        <v>0</v>
      </c>
    </row>
    <row r="2277" spans="1:11" ht="15.75" customHeight="1">
      <c r="A2277" t="s">
        <v>1786</v>
      </c>
      <c r="B2277" s="9">
        <f>VLOOKUP($A2277,referencia!$E$2:$Z$640,3,0)</f>
        <v>24</v>
      </c>
      <c r="C2277" s="9" t="str">
        <f>VLOOKUP($A2277,referencia!$E$2:$Z$640,4,0)</f>
        <v>Tucumán</v>
      </c>
      <c r="D2277" s="9">
        <f>VLOOKUP($A2277,referencia!$E$2:$Z$640,11,0)</f>
        <v>2016</v>
      </c>
      <c r="E2277" s="9" t="str">
        <f>VLOOKUP($A2277,referencia!$E$2:$Z$640,5,0)</f>
        <v>Juan Luis Manzur</v>
      </c>
      <c r="F2277" s="9" t="str">
        <f>VLOOKUP($A2277,referencia!$E$2:$Z$640,8,0)</f>
        <v>Frente para la Victoria</v>
      </c>
      <c r="G2277" s="9" t="str">
        <f>VLOOKUP($A2277,referencia!$E$2:$Z$640,7,0)</f>
        <v>Carolina Vargas Aignasse</v>
      </c>
      <c r="H2277" s="9" t="str">
        <f>VLOOKUP($A2277,referencia!$E$2:$Z$640,17,0)</f>
        <v>F</v>
      </c>
      <c r="I2277" s="9">
        <f>VLOOKUP($A2277,referencia!$E$2:$Z$640,18,0)</f>
        <v>1</v>
      </c>
      <c r="J2277" s="9" t="str">
        <f>VLOOKUP($A2277,referencia!$E$2:$Z$640,19,0)</f>
        <v>Ministerio de Gobierno y Justicia</v>
      </c>
      <c r="K2277" s="9">
        <f>VLOOKUP($A2277,referencia!$E$2:$Z$640,20,0)</f>
        <v>0</v>
      </c>
    </row>
    <row r="2278" spans="1:11" ht="15.75" customHeight="1">
      <c r="A2278" t="s">
        <v>1787</v>
      </c>
      <c r="B2278" s="9">
        <f>VLOOKUP($A2278,referencia!$E$2:$Z$640,3,0)</f>
        <v>24</v>
      </c>
      <c r="C2278" s="9" t="str">
        <f>VLOOKUP($A2278,referencia!$E$2:$Z$640,4,0)</f>
        <v>Tucumán</v>
      </c>
      <c r="D2278" s="9">
        <f>VLOOKUP($A2278,referencia!$E$2:$Z$640,11,0)</f>
        <v>2016</v>
      </c>
      <c r="E2278" s="9" t="str">
        <f>VLOOKUP($A2278,referencia!$E$2:$Z$640,5,0)</f>
        <v>Juan Luis Manzur</v>
      </c>
      <c r="F2278" s="9" t="str">
        <f>VLOOKUP($A2278,referencia!$E$2:$Z$640,8,0)</f>
        <v>Frente para la Victoria</v>
      </c>
      <c r="G2278" s="9" t="str">
        <f>VLOOKUP($A2278,referencia!$E$2:$Z$640,7,0)</f>
        <v>Miguel Acevedo</v>
      </c>
      <c r="H2278" s="9" t="str">
        <f>VLOOKUP($A2278,referencia!$E$2:$Z$640,17,0)</f>
        <v>M</v>
      </c>
      <c r="I2278" s="9">
        <f>VLOOKUP($A2278,referencia!$E$2:$Z$640,18,0)</f>
        <v>0</v>
      </c>
      <c r="J2278" s="9" t="str">
        <f>VLOOKUP($A2278,referencia!$E$2:$Z$640,19,0)</f>
        <v>Ministerio de Interior</v>
      </c>
      <c r="K2278" s="9">
        <f>VLOOKUP($A2278,referencia!$E$2:$Z$640,20,0)</f>
        <v>0</v>
      </c>
    </row>
    <row r="2279" spans="1:11" ht="15.75" customHeight="1">
      <c r="A2279" t="s">
        <v>1788</v>
      </c>
      <c r="B2279" s="9">
        <f>VLOOKUP($A2279,referencia!$E$2:$Z$640,3,0)</f>
        <v>24</v>
      </c>
      <c r="C2279" s="9" t="str">
        <f>VLOOKUP($A2279,referencia!$E$2:$Z$640,4,0)</f>
        <v>Tucumán</v>
      </c>
      <c r="D2279" s="9">
        <f>VLOOKUP($A2279,referencia!$E$2:$Z$640,11,0)</f>
        <v>2016</v>
      </c>
      <c r="E2279" s="9" t="str">
        <f>VLOOKUP($A2279,referencia!$E$2:$Z$640,5,0)</f>
        <v>Juan Luis Manzur</v>
      </c>
      <c r="F2279" s="9" t="str">
        <f>VLOOKUP($A2279,referencia!$E$2:$Z$640,8,0)</f>
        <v>Frente para la Victoria</v>
      </c>
      <c r="G2279" s="9" t="str">
        <f>VLOOKUP($A2279,referencia!$E$2:$Z$640,7,0)</f>
        <v>Rossana Chahla</v>
      </c>
      <c r="H2279" s="9" t="str">
        <f>VLOOKUP($A2279,referencia!$E$2:$Z$640,17,0)</f>
        <v>F</v>
      </c>
      <c r="I2279" s="9">
        <f>VLOOKUP($A2279,referencia!$E$2:$Z$640,18,0)</f>
        <v>1</v>
      </c>
      <c r="J2279" s="9" t="str">
        <f>VLOOKUP($A2279,referencia!$E$2:$Z$640,19,0)</f>
        <v>Ministerio de Salud</v>
      </c>
      <c r="K2279" s="9">
        <f>VLOOKUP($A2279,referencia!$E$2:$Z$640,20,0)</f>
        <v>0</v>
      </c>
    </row>
    <row r="2280" spans="1:11" ht="15.75" customHeight="1">
      <c r="A2280" t="s">
        <v>1789</v>
      </c>
      <c r="B2280" s="9">
        <f>VLOOKUP($A2280,referencia!$E$2:$Z$640,3,0)</f>
        <v>24</v>
      </c>
      <c r="C2280" s="9" t="str">
        <f>VLOOKUP($A2280,referencia!$E$2:$Z$640,4,0)</f>
        <v>Tucumán</v>
      </c>
      <c r="D2280" s="9">
        <f>VLOOKUP($A2280,referencia!$E$2:$Z$640,11,0)</f>
        <v>2016</v>
      </c>
      <c r="E2280" s="9" t="str">
        <f>VLOOKUP($A2280,referencia!$E$2:$Z$640,5,0)</f>
        <v>Juan Luis Manzur</v>
      </c>
      <c r="F2280" s="9" t="str">
        <f>VLOOKUP($A2280,referencia!$E$2:$Z$640,8,0)</f>
        <v>Frente para la Victoria</v>
      </c>
      <c r="G2280" s="9" t="str">
        <f>VLOOKUP($A2280,referencia!$E$2:$Z$640,7,0)</f>
        <v>Juan Pablo Lichtmajer</v>
      </c>
      <c r="H2280" s="9" t="str">
        <f>VLOOKUP($A2280,referencia!$E$2:$Z$640,17,0)</f>
        <v>M</v>
      </c>
      <c r="I2280" s="9">
        <f>VLOOKUP($A2280,referencia!$E$2:$Z$640,18,0)</f>
        <v>0</v>
      </c>
      <c r="J2280" s="9" t="str">
        <f>VLOOKUP($A2280,referencia!$E$2:$Z$640,19,0)</f>
        <v>Ministerio de Educación</v>
      </c>
      <c r="K2280" s="9">
        <f>VLOOKUP($A2280,referencia!$E$2:$Z$640,20,0)</f>
        <v>0</v>
      </c>
    </row>
    <row r="2281" spans="1:11" ht="15.75" customHeight="1">
      <c r="A2281" t="s">
        <v>1790</v>
      </c>
      <c r="B2281" s="9">
        <f>VLOOKUP($A2281,referencia!$E$2:$Z$640,3,0)</f>
        <v>24</v>
      </c>
      <c r="C2281" s="9" t="str">
        <f>VLOOKUP($A2281,referencia!$E$2:$Z$640,4,0)</f>
        <v>Tucumán</v>
      </c>
      <c r="D2281" s="9">
        <f>VLOOKUP($A2281,referencia!$E$2:$Z$640,11,0)</f>
        <v>2016</v>
      </c>
      <c r="E2281" s="9" t="str">
        <f>VLOOKUP($A2281,referencia!$E$2:$Z$640,5,0)</f>
        <v>Juan Luis Manzur</v>
      </c>
      <c r="F2281" s="9" t="str">
        <f>VLOOKUP($A2281,referencia!$E$2:$Z$640,8,0)</f>
        <v>Frente para la Victoria</v>
      </c>
      <c r="G2281" s="9" t="str">
        <f>VLOOKUP($A2281,referencia!$E$2:$Z$640,7,0)</f>
        <v>Luis Fernández</v>
      </c>
      <c r="H2281" s="9" t="str">
        <f>VLOOKUP($A2281,referencia!$E$2:$Z$640,17,0)</f>
        <v>M</v>
      </c>
      <c r="I2281" s="9">
        <f>VLOOKUP($A2281,referencia!$E$2:$Z$640,18,0)</f>
        <v>0</v>
      </c>
      <c r="J2281" s="9" t="str">
        <f>VLOOKUP($A2281,referencia!$E$2:$Z$640,19,0)</f>
        <v>Ministerio de Desarrollo Productivo</v>
      </c>
      <c r="K2281" s="9">
        <f>VLOOKUP($A2281,referencia!$E$2:$Z$640,20,0)</f>
        <v>0</v>
      </c>
    </row>
    <row r="2282" spans="1:11" ht="15.75" customHeight="1">
      <c r="A2282" t="s">
        <v>1791</v>
      </c>
      <c r="B2282" s="9">
        <f>VLOOKUP($A2282,referencia!$E$2:$Z$640,3,0)</f>
        <v>24</v>
      </c>
      <c r="C2282" s="9" t="str">
        <f>VLOOKUP($A2282,referencia!$E$2:$Z$640,4,0)</f>
        <v>Tucumán</v>
      </c>
      <c r="D2282" s="9">
        <f>VLOOKUP($A2282,referencia!$E$2:$Z$640,11,0)</f>
        <v>2016</v>
      </c>
      <c r="E2282" s="9" t="str">
        <f>VLOOKUP($A2282,referencia!$E$2:$Z$640,5,0)</f>
        <v>Juan Luis Manzur</v>
      </c>
      <c r="F2282" s="9" t="str">
        <f>VLOOKUP($A2282,referencia!$E$2:$Z$640,8,0)</f>
        <v>Frente para la Victoria</v>
      </c>
      <c r="G2282" s="9" t="str">
        <f>VLOOKUP($A2282,referencia!$E$2:$Z$640,7,0)</f>
        <v>Gabriel Yedlin</v>
      </c>
      <c r="H2282" s="9" t="str">
        <f>VLOOKUP($A2282,referencia!$E$2:$Z$640,17,0)</f>
        <v>M</v>
      </c>
      <c r="I2282" s="9">
        <f>VLOOKUP($A2282,referencia!$E$2:$Z$640,18,0)</f>
        <v>0</v>
      </c>
      <c r="J2282" s="9" t="str">
        <f>VLOOKUP($A2282,referencia!$E$2:$Z$640,19,0)</f>
        <v>Ministerio de Desarrollo Social</v>
      </c>
      <c r="K2282" s="9">
        <f>VLOOKUP($A2282,referencia!$E$2:$Z$640,20,0)</f>
        <v>0</v>
      </c>
    </row>
    <row r="2283" spans="1:11" ht="15.75" customHeight="1">
      <c r="A2283" t="s">
        <v>1792</v>
      </c>
      <c r="B2283" s="9">
        <f>VLOOKUP($A2283,referencia!$E$2:$Z$640,3,0)</f>
        <v>24</v>
      </c>
      <c r="C2283" s="9" t="str">
        <f>VLOOKUP($A2283,referencia!$E$2:$Z$640,4,0)</f>
        <v>Tucumán</v>
      </c>
      <c r="D2283" s="9">
        <f>VLOOKUP($A2283,referencia!$E$2:$Z$640,11,0)</f>
        <v>2016</v>
      </c>
      <c r="E2283" s="9" t="str">
        <f>VLOOKUP($A2283,referencia!$E$2:$Z$640,5,0)</f>
        <v>Juan Luis Manzur</v>
      </c>
      <c r="F2283" s="9" t="str">
        <f>VLOOKUP($A2283,referencia!$E$2:$Z$640,8,0)</f>
        <v>Frente para la Victoria</v>
      </c>
      <c r="G2283" s="9" t="str">
        <f>VLOOKUP($A2283,referencia!$E$2:$Z$640,7,0)</f>
        <v>Claudio Maley</v>
      </c>
      <c r="H2283" s="9" t="str">
        <f>VLOOKUP($A2283,referencia!$E$2:$Z$640,17,0)</f>
        <v>M</v>
      </c>
      <c r="I2283" s="9">
        <f>VLOOKUP($A2283,referencia!$E$2:$Z$640,18,0)</f>
        <v>0</v>
      </c>
      <c r="J2283" s="9" t="str">
        <f>VLOOKUP($A2283,referencia!$E$2:$Z$640,19,0)</f>
        <v>Ministerio de Seguridad</v>
      </c>
      <c r="K2283" s="9">
        <f>VLOOKUP($A2283,referencia!$E$2:$Z$640,20,0)</f>
        <v>0</v>
      </c>
    </row>
    <row r="2284" spans="1:11" ht="15.75" customHeight="1">
      <c r="A2284" t="s">
        <v>1793</v>
      </c>
      <c r="B2284" s="9">
        <f>VLOOKUP($A2284,referencia!$E$2:$Z$640,3,0)</f>
        <v>24</v>
      </c>
      <c r="C2284" s="9" t="str">
        <f>VLOOKUP($A2284,referencia!$E$2:$Z$640,4,0)</f>
        <v>Tucumán</v>
      </c>
      <c r="D2284" s="9">
        <f>VLOOKUP($A2284,referencia!$E$2:$Z$640,11,0)</f>
        <v>2016</v>
      </c>
      <c r="E2284" s="9" t="str">
        <f>VLOOKUP($A2284,referencia!$E$2:$Z$640,5,0)</f>
        <v>Juan Luis Manzur</v>
      </c>
      <c r="F2284" s="9" t="str">
        <f>VLOOKUP($A2284,referencia!$E$2:$Z$640,8,0)</f>
        <v>Frente para la Victoria</v>
      </c>
      <c r="G2284" s="9" t="str">
        <f>VLOOKUP($A2284,referencia!$E$2:$Z$640,7,0)</f>
        <v>Eduardo Garvich</v>
      </c>
      <c r="H2284" s="9" t="str">
        <f>VLOOKUP($A2284,referencia!$E$2:$Z$640,17,0)</f>
        <v>M</v>
      </c>
      <c r="I2284" s="9">
        <f>VLOOKUP($A2284,referencia!$E$2:$Z$640,18,0)</f>
        <v>0</v>
      </c>
      <c r="J2284" s="9" t="str">
        <f>VLOOKUP($A2284,referencia!$E$2:$Z$640,19,0)</f>
        <v>Ministerio de Economía</v>
      </c>
      <c r="K2284" s="9">
        <f>VLOOKUP($A2284,referencia!$E$2:$Z$640,20,0)</f>
        <v>0</v>
      </c>
    </row>
    <row r="2285" spans="1:11" ht="15.75" customHeight="1">
      <c r="A2285" t="s">
        <v>1794</v>
      </c>
      <c r="B2285" s="9">
        <f>VLOOKUP($A2285,referencia!$E$2:$Z$640,3,0)</f>
        <v>24</v>
      </c>
      <c r="C2285" s="9" t="str">
        <f>VLOOKUP($A2285,referencia!$E$2:$Z$640,4,0)</f>
        <v>Tucumán</v>
      </c>
      <c r="D2285" s="9">
        <f>VLOOKUP($A2285,referencia!$E$2:$Z$640,11,0)</f>
        <v>2016</v>
      </c>
      <c r="E2285" s="9" t="str">
        <f>VLOOKUP($A2285,referencia!$E$2:$Z$640,5,0)</f>
        <v>Juan Luis Manzur</v>
      </c>
      <c r="F2285" s="9" t="str">
        <f>VLOOKUP($A2285,referencia!$E$2:$Z$640,8,0)</f>
        <v>Frente para la Victoria</v>
      </c>
      <c r="G2285" s="9" t="str">
        <f>VLOOKUP($A2285,referencia!$E$2:$Z$640,7,0)</f>
        <v>Silvia Pérez</v>
      </c>
      <c r="H2285" s="9" t="str">
        <f>VLOOKUP($A2285,referencia!$E$2:$Z$640,17,0)</f>
        <v>F</v>
      </c>
      <c r="I2285" s="9">
        <f>VLOOKUP($A2285,referencia!$E$2:$Z$640,18,0)</f>
        <v>1</v>
      </c>
      <c r="J2285" s="9" t="str">
        <f>VLOOKUP($A2285,referencia!$E$2:$Z$640,19,0)</f>
        <v>Secretaría General de la Gobernación</v>
      </c>
      <c r="K2285" s="9">
        <f>VLOOKUP($A2285,referencia!$E$2:$Z$640,20,0)</f>
        <v>0</v>
      </c>
    </row>
    <row r="2286" spans="1:11" ht="15.75" customHeight="1">
      <c r="A2286" t="s">
        <v>2088</v>
      </c>
      <c r="B2286" s="9">
        <f>VLOOKUP($A2286,referencia!$D$2:$Z$640,4,0)</f>
        <v>24</v>
      </c>
      <c r="C2286" s="9" t="str">
        <f>VLOOKUP($A2286,referencia!$D$2:$Z$640,5,0)</f>
        <v>Tucumán</v>
      </c>
      <c r="D2286" s="9">
        <f>VLOOKUP($A2286,referencia!$D$2:$Z$640,13,0)</f>
        <v>2017</v>
      </c>
      <c r="E2286" s="9" t="str">
        <f>VLOOKUP($A2286,referencia!$D$2:$Z$640,6,0)</f>
        <v>Juan Luis Manzur</v>
      </c>
      <c r="F2286" s="9" t="str">
        <f>VLOOKUP($A2286,referencia!$D$2:$Z$640,9,0)</f>
        <v>Frente para la Victoria</v>
      </c>
      <c r="G2286" s="9" t="str">
        <f>VLOOKUP($A2286,referencia!$D$2:$Z$640,8,0)</f>
        <v>Carolina Vargas Aignasse</v>
      </c>
      <c r="H2286" s="9" t="str">
        <f>VLOOKUP($A2286,referencia!$D$2:$Z$640,18,0)</f>
        <v>F</v>
      </c>
      <c r="I2286" s="9">
        <f>VLOOKUP($A2286,referencia!$D$2:$Z$640,19,0)</f>
        <v>1</v>
      </c>
      <c r="J2286" s="9" t="str">
        <f>VLOOKUP($A2286,referencia!$D$2:$Z$640,20,0)</f>
        <v>Ministerio de Gobierno y Justicia</v>
      </c>
      <c r="K2286" s="9">
        <f>VLOOKUP($A2286,referencia!$D$2:$Z$640,21,0)</f>
        <v>0</v>
      </c>
    </row>
    <row r="2287" spans="1:11" ht="15.75" customHeight="1">
      <c r="A2287" t="s">
        <v>2089</v>
      </c>
      <c r="B2287" s="9">
        <f>VLOOKUP($A2287,referencia!$D$2:$Z$640,4,0)</f>
        <v>24</v>
      </c>
      <c r="C2287" s="9" t="str">
        <f>VLOOKUP($A2287,referencia!$D$2:$Z$640,5,0)</f>
        <v>Tucumán</v>
      </c>
      <c r="D2287" s="9">
        <f>VLOOKUP($A2287,referencia!$D$2:$Z$640,13,0)</f>
        <v>2017</v>
      </c>
      <c r="E2287" s="9" t="str">
        <f>VLOOKUP($A2287,referencia!$D$2:$Z$640,6,0)</f>
        <v>Juan Luis Manzur</v>
      </c>
      <c r="F2287" s="9" t="str">
        <f>VLOOKUP($A2287,referencia!$D$2:$Z$640,9,0)</f>
        <v>Frente para la Victoria</v>
      </c>
      <c r="G2287" s="9" t="str">
        <f>VLOOKUP($A2287,referencia!$D$2:$Z$640,8,0)</f>
        <v>Miguel Acevedo</v>
      </c>
      <c r="H2287" s="9" t="str">
        <f>VLOOKUP($A2287,referencia!$D$2:$Z$640,18,0)</f>
        <v>M</v>
      </c>
      <c r="I2287" s="9">
        <f>VLOOKUP($A2287,referencia!$D$2:$Z$640,19,0)</f>
        <v>0</v>
      </c>
      <c r="J2287" s="9" t="str">
        <f>VLOOKUP($A2287,referencia!$D$2:$Z$640,20,0)</f>
        <v>Ministerio de Interior</v>
      </c>
      <c r="K2287" s="9">
        <f>VLOOKUP($A2287,referencia!$D$2:$Z$640,21,0)</f>
        <v>0</v>
      </c>
    </row>
    <row r="2288" spans="1:11" ht="15.75" customHeight="1">
      <c r="A2288" t="s">
        <v>2090</v>
      </c>
      <c r="B2288" s="9">
        <f>VLOOKUP($A2288,referencia!$D$2:$Z$640,4,0)</f>
        <v>24</v>
      </c>
      <c r="C2288" s="9" t="str">
        <f>VLOOKUP($A2288,referencia!$D$2:$Z$640,5,0)</f>
        <v>Tucumán</v>
      </c>
      <c r="D2288" s="9">
        <f>VLOOKUP($A2288,referencia!$D$2:$Z$640,13,0)</f>
        <v>2017</v>
      </c>
      <c r="E2288" s="9" t="str">
        <f>VLOOKUP($A2288,referencia!$D$2:$Z$640,6,0)</f>
        <v>Juan Luis Manzur</v>
      </c>
      <c r="F2288" s="9" t="str">
        <f>VLOOKUP($A2288,referencia!$D$2:$Z$640,9,0)</f>
        <v>Frente para la Victoria</v>
      </c>
      <c r="G2288" s="9" t="str">
        <f>VLOOKUP($A2288,referencia!$D$2:$Z$640,8,0)</f>
        <v>Rossana Chahla</v>
      </c>
      <c r="H2288" s="9" t="str">
        <f>VLOOKUP($A2288,referencia!$D$2:$Z$640,18,0)</f>
        <v>F</v>
      </c>
      <c r="I2288" s="9">
        <f>VLOOKUP($A2288,referencia!$D$2:$Z$640,19,0)</f>
        <v>1</v>
      </c>
      <c r="J2288" s="9" t="str">
        <f>VLOOKUP($A2288,referencia!$D$2:$Z$640,20,0)</f>
        <v>Ministerio de Salud</v>
      </c>
      <c r="K2288" s="9">
        <f>VLOOKUP($A2288,referencia!$D$2:$Z$640,21,0)</f>
        <v>0</v>
      </c>
    </row>
    <row r="2289" spans="1:11" ht="15.75" customHeight="1">
      <c r="A2289" t="s">
        <v>2091</v>
      </c>
      <c r="B2289" s="9">
        <f>VLOOKUP($A2289,referencia!$D$2:$Z$640,4,0)</f>
        <v>24</v>
      </c>
      <c r="C2289" s="9" t="str">
        <f>VLOOKUP($A2289,referencia!$D$2:$Z$640,5,0)</f>
        <v>Tucumán</v>
      </c>
      <c r="D2289" s="9">
        <f>VLOOKUP($A2289,referencia!$D$2:$Z$640,13,0)</f>
        <v>2017</v>
      </c>
      <c r="E2289" s="9" t="str">
        <f>VLOOKUP($A2289,referencia!$D$2:$Z$640,6,0)</f>
        <v>Juan Luis Manzur</v>
      </c>
      <c r="F2289" s="9" t="str">
        <f>VLOOKUP($A2289,referencia!$D$2:$Z$640,9,0)</f>
        <v>Frente para la Victoria</v>
      </c>
      <c r="G2289" s="9" t="str">
        <f>VLOOKUP($A2289,referencia!$D$2:$Z$640,8,0)</f>
        <v>Juan Pablo Lichtmajer</v>
      </c>
      <c r="H2289" s="9" t="str">
        <f>VLOOKUP($A2289,referencia!$D$2:$Z$640,18,0)</f>
        <v>M</v>
      </c>
      <c r="I2289" s="9">
        <f>VLOOKUP($A2289,referencia!$D$2:$Z$640,19,0)</f>
        <v>0</v>
      </c>
      <c r="J2289" s="9" t="str">
        <f>VLOOKUP($A2289,referencia!$D$2:$Z$640,20,0)</f>
        <v>Ministerio de Educación</v>
      </c>
      <c r="K2289" s="9">
        <f>VLOOKUP($A2289,referencia!$D$2:$Z$640,21,0)</f>
        <v>0</v>
      </c>
    </row>
    <row r="2290" spans="1:11" ht="15.75" customHeight="1">
      <c r="A2290" t="s">
        <v>2092</v>
      </c>
      <c r="B2290" s="9">
        <f>VLOOKUP($A2290,referencia!$D$2:$Z$640,4,0)</f>
        <v>24</v>
      </c>
      <c r="C2290" s="9" t="str">
        <f>VLOOKUP($A2290,referencia!$D$2:$Z$640,5,0)</f>
        <v>Tucumán</v>
      </c>
      <c r="D2290" s="9">
        <f>VLOOKUP($A2290,referencia!$D$2:$Z$640,13,0)</f>
        <v>2017</v>
      </c>
      <c r="E2290" s="9" t="str">
        <f>VLOOKUP($A2290,referencia!$D$2:$Z$640,6,0)</f>
        <v>Juan Luis Manzur</v>
      </c>
      <c r="F2290" s="9" t="str">
        <f>VLOOKUP($A2290,referencia!$D$2:$Z$640,9,0)</f>
        <v>Frente para la Victoria</v>
      </c>
      <c r="G2290" s="9" t="str">
        <f>VLOOKUP($A2290,referencia!$D$2:$Z$640,8,0)</f>
        <v>Luis Fernández</v>
      </c>
      <c r="H2290" s="9" t="str">
        <f>VLOOKUP($A2290,referencia!$D$2:$Z$640,18,0)</f>
        <v>M</v>
      </c>
      <c r="I2290" s="9">
        <f>VLOOKUP($A2290,referencia!$D$2:$Z$640,19,0)</f>
        <v>0</v>
      </c>
      <c r="J2290" s="9" t="str">
        <f>VLOOKUP($A2290,referencia!$D$2:$Z$640,20,0)</f>
        <v>Ministerio de Desarrollo Productivo</v>
      </c>
      <c r="K2290" s="9">
        <f>VLOOKUP($A2290,referencia!$D$2:$Z$640,21,0)</f>
        <v>0</v>
      </c>
    </row>
    <row r="2291" spans="1:11" ht="15.75" customHeight="1">
      <c r="A2291" t="s">
        <v>2093</v>
      </c>
      <c r="B2291" s="9">
        <f>VLOOKUP($A2291,referencia!$D$2:$Z$640,4,0)</f>
        <v>24</v>
      </c>
      <c r="C2291" s="9" t="str">
        <f>VLOOKUP($A2291,referencia!$D$2:$Z$640,5,0)</f>
        <v>Tucumán</v>
      </c>
      <c r="D2291" s="9">
        <f>VLOOKUP($A2291,referencia!$D$2:$Z$640,13,0)</f>
        <v>2017</v>
      </c>
      <c r="E2291" s="9" t="str">
        <f>VLOOKUP($A2291,referencia!$D$2:$Z$640,6,0)</f>
        <v>Juan Luis Manzur</v>
      </c>
      <c r="F2291" s="9" t="str">
        <f>VLOOKUP($A2291,referencia!$D$2:$Z$640,9,0)</f>
        <v>Frente para la Victoria</v>
      </c>
      <c r="G2291" s="9" t="str">
        <f>VLOOKUP($A2291,referencia!$D$2:$Z$640,8,0)</f>
        <v>Gabriel Yedlin</v>
      </c>
      <c r="H2291" s="9" t="str">
        <f>VLOOKUP($A2291,referencia!$D$2:$Z$640,18,0)</f>
        <v>M</v>
      </c>
      <c r="I2291" s="9">
        <f>VLOOKUP($A2291,referencia!$D$2:$Z$640,19,0)</f>
        <v>0</v>
      </c>
      <c r="J2291" s="9" t="str">
        <f>VLOOKUP($A2291,referencia!$D$2:$Z$640,20,0)</f>
        <v>Ministerio de Desarrollo Social</v>
      </c>
      <c r="K2291" s="9">
        <f>VLOOKUP($A2291,referencia!$D$2:$Z$640,21,0)</f>
        <v>0</v>
      </c>
    </row>
    <row r="2292" spans="1:11" ht="15.75" customHeight="1">
      <c r="A2292" t="s">
        <v>2094</v>
      </c>
      <c r="B2292" s="9">
        <f>VLOOKUP($A2292,referencia!$D$2:$Z$640,4,0)</f>
        <v>24</v>
      </c>
      <c r="C2292" s="9" t="str">
        <f>VLOOKUP($A2292,referencia!$D$2:$Z$640,5,0)</f>
        <v>Tucumán</v>
      </c>
      <c r="D2292" s="9">
        <f>VLOOKUP($A2292,referencia!$D$2:$Z$640,13,0)</f>
        <v>2017</v>
      </c>
      <c r="E2292" s="9" t="str">
        <f>VLOOKUP($A2292,referencia!$D$2:$Z$640,6,0)</f>
        <v>Juan Luis Manzur</v>
      </c>
      <c r="F2292" s="9" t="str">
        <f>VLOOKUP($A2292,referencia!$D$2:$Z$640,9,0)</f>
        <v>Frente para la Victoria</v>
      </c>
      <c r="G2292" s="9" t="str">
        <f>VLOOKUP($A2292,referencia!$D$2:$Z$640,8,0)</f>
        <v>Claudio Maley</v>
      </c>
      <c r="H2292" s="9" t="str">
        <f>VLOOKUP($A2292,referencia!$D$2:$Z$640,18,0)</f>
        <v>M</v>
      </c>
      <c r="I2292" s="9">
        <f>VLOOKUP($A2292,referencia!$D$2:$Z$640,19,0)</f>
        <v>0</v>
      </c>
      <c r="J2292" s="9" t="str">
        <f>VLOOKUP($A2292,referencia!$D$2:$Z$640,20,0)</f>
        <v>Ministerio de Seguridad</v>
      </c>
      <c r="K2292" s="9">
        <f>VLOOKUP($A2292,referencia!$D$2:$Z$640,21,0)</f>
        <v>0</v>
      </c>
    </row>
    <row r="2293" spans="1:11" ht="15.75" customHeight="1">
      <c r="A2293" t="s">
        <v>2095</v>
      </c>
      <c r="B2293" s="9">
        <f>VLOOKUP($A2293,referencia!$D$2:$Z$640,4,0)</f>
        <v>24</v>
      </c>
      <c r="C2293" s="9" t="str">
        <f>VLOOKUP($A2293,referencia!$D$2:$Z$640,5,0)</f>
        <v>Tucumán</v>
      </c>
      <c r="D2293" s="9">
        <f>VLOOKUP($A2293,referencia!$D$2:$Z$640,13,0)</f>
        <v>2017</v>
      </c>
      <c r="E2293" s="9" t="str">
        <f>VLOOKUP($A2293,referencia!$D$2:$Z$640,6,0)</f>
        <v>Juan Luis Manzur</v>
      </c>
      <c r="F2293" s="9" t="str">
        <f>VLOOKUP($A2293,referencia!$D$2:$Z$640,9,0)</f>
        <v>Frente para la Victoria</v>
      </c>
      <c r="G2293" s="9" t="str">
        <f>VLOOKUP($A2293,referencia!$D$2:$Z$640,8,0)</f>
        <v>Eduardo Garvich</v>
      </c>
      <c r="H2293" s="9" t="str">
        <f>VLOOKUP($A2293,referencia!$D$2:$Z$640,18,0)</f>
        <v>M</v>
      </c>
      <c r="I2293" s="9">
        <f>VLOOKUP($A2293,referencia!$D$2:$Z$640,19,0)</f>
        <v>0</v>
      </c>
      <c r="J2293" s="9" t="str">
        <f>VLOOKUP($A2293,referencia!$D$2:$Z$640,20,0)</f>
        <v>Ministerio de Economía</v>
      </c>
      <c r="K2293" s="9">
        <f>VLOOKUP($A2293,referencia!$D$2:$Z$640,21,0)</f>
        <v>0</v>
      </c>
    </row>
    <row r="2294" spans="1:11" ht="15.75" customHeight="1">
      <c r="A2294" t="s">
        <v>2096</v>
      </c>
      <c r="B2294" s="9">
        <f>VLOOKUP($A2294,referencia!$D$2:$Z$640,4,0)</f>
        <v>24</v>
      </c>
      <c r="C2294" s="9" t="str">
        <f>VLOOKUP($A2294,referencia!$D$2:$Z$640,5,0)</f>
        <v>Tucumán</v>
      </c>
      <c r="D2294" s="9">
        <f>VLOOKUP($A2294,referencia!$D$2:$Z$640,13,0)</f>
        <v>2017</v>
      </c>
      <c r="E2294" s="9" t="str">
        <f>VLOOKUP($A2294,referencia!$D$2:$Z$640,6,0)</f>
        <v>Juan Luis Manzur</v>
      </c>
      <c r="F2294" s="9" t="str">
        <f>VLOOKUP($A2294,referencia!$D$2:$Z$640,9,0)</f>
        <v>Frente para la Victoria</v>
      </c>
      <c r="G2294" s="9" t="str">
        <f>VLOOKUP($A2294,referencia!$D$2:$Z$640,8,0)</f>
        <v>Silvia Pérez</v>
      </c>
      <c r="H2294" s="9" t="str">
        <f>VLOOKUP($A2294,referencia!$D$2:$Z$640,18,0)</f>
        <v>F</v>
      </c>
      <c r="I2294" s="9">
        <f>VLOOKUP($A2294,referencia!$D$2:$Z$640,19,0)</f>
        <v>1</v>
      </c>
      <c r="J2294" s="9" t="str">
        <f>VLOOKUP($A2294,referencia!$D$2:$Z$640,20,0)</f>
        <v>Secretaría General de la Gobernación</v>
      </c>
      <c r="K2294" s="9">
        <f>VLOOKUP($A2294,referencia!$D$2:$Z$640,21,0)</f>
        <v>0</v>
      </c>
    </row>
    <row r="2295" spans="1:11" ht="15.75" customHeight="1">
      <c r="A2295" t="s">
        <v>2388</v>
      </c>
      <c r="B2295" s="9">
        <f>VLOOKUP($A2295,referencia!$C$2:$Z$640,5,0)</f>
        <v>24</v>
      </c>
      <c r="C2295" s="9" t="str">
        <f>VLOOKUP($A2295,referencia!$C$2:$Z$640,6,0)</f>
        <v>Tucumán</v>
      </c>
      <c r="D2295" s="9">
        <f>VLOOKUP($A2295,referencia!$C$2:$Z$640,15,0)</f>
        <v>2018</v>
      </c>
      <c r="E2295" s="9" t="str">
        <f>VLOOKUP($A2295,referencia!$C$2:$Z$640,7,0)</f>
        <v>Juan Luis Manzur</v>
      </c>
      <c r="F2295" s="9" t="str">
        <f>VLOOKUP($A2295,referencia!$C$2:$Z$640,10,0)</f>
        <v>Frente para la Victoria</v>
      </c>
      <c r="G2295" s="9" t="str">
        <f>VLOOKUP($A2295,referencia!$C$2:$Z$640,9,0)</f>
        <v>Carolina Vargas Aignasse</v>
      </c>
      <c r="H2295" s="9" t="str">
        <f>VLOOKUP($A2295,referencia!$C$2:$Z$640,19,0)</f>
        <v>F</v>
      </c>
      <c r="I2295" s="9">
        <f>VLOOKUP($A2295,referencia!$C$2:$Z$640,20,0)</f>
        <v>1</v>
      </c>
      <c r="J2295" s="9" t="str">
        <f>VLOOKUP($A2295,referencia!$C$2:$Z$640,21,0)</f>
        <v>Ministerio de Gobierno y Justicia</v>
      </c>
      <c r="K2295" s="9">
        <f>VLOOKUP($A2295,referencia!$C$2:$Z$640,22,0)</f>
        <v>0</v>
      </c>
    </row>
    <row r="2296" spans="1:11" ht="15.75" customHeight="1">
      <c r="A2296" t="s">
        <v>2389</v>
      </c>
      <c r="B2296" s="9">
        <f>VLOOKUP($A2296,referencia!$C$2:$Z$640,5,0)</f>
        <v>24</v>
      </c>
      <c r="C2296" s="9" t="str">
        <f>VLOOKUP($A2296,referencia!$C$2:$Z$640,6,0)</f>
        <v>Tucumán</v>
      </c>
      <c r="D2296" s="9">
        <f>VLOOKUP($A2296,referencia!$C$2:$Z$640,15,0)</f>
        <v>2018</v>
      </c>
      <c r="E2296" s="9" t="str">
        <f>VLOOKUP($A2296,referencia!$C$2:$Z$640,7,0)</f>
        <v>Juan Luis Manzur</v>
      </c>
      <c r="F2296" s="9" t="str">
        <f>VLOOKUP($A2296,referencia!$C$2:$Z$640,10,0)</f>
        <v>Frente para la Victoria</v>
      </c>
      <c r="G2296" s="9" t="str">
        <f>VLOOKUP($A2296,referencia!$C$2:$Z$640,9,0)</f>
        <v>Miguel Acevedo</v>
      </c>
      <c r="H2296" s="9" t="str">
        <f>VLOOKUP($A2296,referencia!$C$2:$Z$640,19,0)</f>
        <v>M</v>
      </c>
      <c r="I2296" s="9">
        <f>VLOOKUP($A2296,referencia!$C$2:$Z$640,20,0)</f>
        <v>0</v>
      </c>
      <c r="J2296" s="9" t="str">
        <f>VLOOKUP($A2296,referencia!$C$2:$Z$640,21,0)</f>
        <v>Ministerio de Interior</v>
      </c>
      <c r="K2296" s="9">
        <f>VLOOKUP($A2296,referencia!$C$2:$Z$640,22,0)</f>
        <v>0</v>
      </c>
    </row>
    <row r="2297" spans="1:11" ht="15.75" customHeight="1">
      <c r="A2297" t="s">
        <v>2390</v>
      </c>
      <c r="B2297" s="9">
        <f>VLOOKUP($A2297,referencia!$C$2:$Z$640,5,0)</f>
        <v>24</v>
      </c>
      <c r="C2297" s="9" t="str">
        <f>VLOOKUP($A2297,referencia!$C$2:$Z$640,6,0)</f>
        <v>Tucumán</v>
      </c>
      <c r="D2297" s="9">
        <f>VLOOKUP($A2297,referencia!$C$2:$Z$640,15,0)</f>
        <v>2018</v>
      </c>
      <c r="E2297" s="9" t="str">
        <f>VLOOKUP($A2297,referencia!$C$2:$Z$640,7,0)</f>
        <v>Juan Luis Manzur</v>
      </c>
      <c r="F2297" s="9" t="str">
        <f>VLOOKUP($A2297,referencia!$C$2:$Z$640,10,0)</f>
        <v>Frente para la Victoria</v>
      </c>
      <c r="G2297" s="9" t="str">
        <f>VLOOKUP($A2297,referencia!$C$2:$Z$640,9,0)</f>
        <v>Rossana Chahla</v>
      </c>
      <c r="H2297" s="9" t="str">
        <f>VLOOKUP($A2297,referencia!$C$2:$Z$640,19,0)</f>
        <v>F</v>
      </c>
      <c r="I2297" s="9">
        <f>VLOOKUP($A2297,referencia!$C$2:$Z$640,20,0)</f>
        <v>1</v>
      </c>
      <c r="J2297" s="9" t="str">
        <f>VLOOKUP($A2297,referencia!$C$2:$Z$640,21,0)</f>
        <v>Ministerio de Salud</v>
      </c>
      <c r="K2297" s="9">
        <f>VLOOKUP($A2297,referencia!$C$2:$Z$640,22,0)</f>
        <v>0</v>
      </c>
    </row>
    <row r="2298" spans="1:11" ht="15.75" customHeight="1">
      <c r="A2298" t="s">
        <v>2391</v>
      </c>
      <c r="B2298" s="9">
        <f>VLOOKUP($A2298,referencia!$C$2:$Z$640,5,0)</f>
        <v>24</v>
      </c>
      <c r="C2298" s="9" t="str">
        <f>VLOOKUP($A2298,referencia!$C$2:$Z$640,6,0)</f>
        <v>Tucumán</v>
      </c>
      <c r="D2298" s="9">
        <f>VLOOKUP($A2298,referencia!$C$2:$Z$640,15,0)</f>
        <v>2018</v>
      </c>
      <c r="E2298" s="9" t="str">
        <f>VLOOKUP($A2298,referencia!$C$2:$Z$640,7,0)</f>
        <v>Juan Luis Manzur</v>
      </c>
      <c r="F2298" s="9" t="str">
        <f>VLOOKUP($A2298,referencia!$C$2:$Z$640,10,0)</f>
        <v>Frente para la Victoria</v>
      </c>
      <c r="G2298" s="9" t="str">
        <f>VLOOKUP($A2298,referencia!$C$2:$Z$640,9,0)</f>
        <v>Juan Pablo Lichtmajer</v>
      </c>
      <c r="H2298" s="9" t="str">
        <f>VLOOKUP($A2298,referencia!$C$2:$Z$640,19,0)</f>
        <v>M</v>
      </c>
      <c r="I2298" s="9">
        <f>VLOOKUP($A2298,referencia!$C$2:$Z$640,20,0)</f>
        <v>0</v>
      </c>
      <c r="J2298" s="9" t="str">
        <f>VLOOKUP($A2298,referencia!$C$2:$Z$640,21,0)</f>
        <v>Ministerio de Educación</v>
      </c>
      <c r="K2298" s="9">
        <f>VLOOKUP($A2298,referencia!$C$2:$Z$640,22,0)</f>
        <v>0</v>
      </c>
    </row>
    <row r="2299" spans="1:11" ht="15.75" customHeight="1">
      <c r="A2299" t="s">
        <v>2392</v>
      </c>
      <c r="B2299" s="9">
        <f>VLOOKUP($A2299,referencia!$C$2:$Z$640,5,0)</f>
        <v>24</v>
      </c>
      <c r="C2299" s="9" t="str">
        <f>VLOOKUP($A2299,referencia!$C$2:$Z$640,6,0)</f>
        <v>Tucumán</v>
      </c>
      <c r="D2299" s="9">
        <f>VLOOKUP($A2299,referencia!$C$2:$Z$640,15,0)</f>
        <v>2018</v>
      </c>
      <c r="E2299" s="9" t="str">
        <f>VLOOKUP($A2299,referencia!$C$2:$Z$640,7,0)</f>
        <v>Juan Luis Manzur</v>
      </c>
      <c r="F2299" s="9" t="str">
        <f>VLOOKUP($A2299,referencia!$C$2:$Z$640,10,0)</f>
        <v>Frente para la Victoria</v>
      </c>
      <c r="G2299" s="9" t="str">
        <f>VLOOKUP($A2299,referencia!$C$2:$Z$640,9,0)</f>
        <v>Luis Fernández</v>
      </c>
      <c r="H2299" s="9" t="str">
        <f>VLOOKUP($A2299,referencia!$C$2:$Z$640,19,0)</f>
        <v>M</v>
      </c>
      <c r="I2299" s="9">
        <f>VLOOKUP($A2299,referencia!$C$2:$Z$640,20,0)</f>
        <v>0</v>
      </c>
      <c r="J2299" s="9" t="str">
        <f>VLOOKUP($A2299,referencia!$C$2:$Z$640,21,0)</f>
        <v>Ministerio de Desarrollo Productivo</v>
      </c>
      <c r="K2299" s="9">
        <f>VLOOKUP($A2299,referencia!$C$2:$Z$640,22,0)</f>
        <v>0</v>
      </c>
    </row>
    <row r="2300" spans="1:11" ht="15.75" customHeight="1">
      <c r="A2300" t="s">
        <v>2393</v>
      </c>
      <c r="B2300" s="9">
        <f>VLOOKUP($A2300,referencia!$C$2:$Z$640,5,0)</f>
        <v>24</v>
      </c>
      <c r="C2300" s="9" t="str">
        <f>VLOOKUP($A2300,referencia!$C$2:$Z$640,6,0)</f>
        <v>Tucumán</v>
      </c>
      <c r="D2300" s="9">
        <f>VLOOKUP($A2300,referencia!$C$2:$Z$640,15,0)</f>
        <v>2018</v>
      </c>
      <c r="E2300" s="9" t="str">
        <f>VLOOKUP($A2300,referencia!$C$2:$Z$640,7,0)</f>
        <v>Juan Luis Manzur</v>
      </c>
      <c r="F2300" s="9" t="str">
        <f>VLOOKUP($A2300,referencia!$C$2:$Z$640,10,0)</f>
        <v>Frente para la Victoria</v>
      </c>
      <c r="G2300" s="9" t="str">
        <f>VLOOKUP($A2300,referencia!$C$2:$Z$640,9,0)</f>
        <v>Gabriel Yedlin</v>
      </c>
      <c r="H2300" s="9" t="str">
        <f>VLOOKUP($A2300,referencia!$C$2:$Z$640,19,0)</f>
        <v>M</v>
      </c>
      <c r="I2300" s="9">
        <f>VLOOKUP($A2300,referencia!$C$2:$Z$640,20,0)</f>
        <v>0</v>
      </c>
      <c r="J2300" s="9" t="str">
        <f>VLOOKUP($A2300,referencia!$C$2:$Z$640,21,0)</f>
        <v>Ministerio de Desarrollo Social</v>
      </c>
      <c r="K2300" s="9">
        <f>VLOOKUP($A2300,referencia!$C$2:$Z$640,22,0)</f>
        <v>0</v>
      </c>
    </row>
    <row r="2301" spans="1:11" ht="15.75" customHeight="1">
      <c r="A2301" t="s">
        <v>2394</v>
      </c>
      <c r="B2301" s="9">
        <f>VLOOKUP($A2301,referencia!$C$2:$Z$640,5,0)</f>
        <v>24</v>
      </c>
      <c r="C2301" s="9" t="str">
        <f>VLOOKUP($A2301,referencia!$C$2:$Z$640,6,0)</f>
        <v>Tucumán</v>
      </c>
      <c r="D2301" s="9">
        <f>VLOOKUP($A2301,referencia!$C$2:$Z$640,15,0)</f>
        <v>2018</v>
      </c>
      <c r="E2301" s="9" t="str">
        <f>VLOOKUP($A2301,referencia!$C$2:$Z$640,7,0)</f>
        <v>Juan Luis Manzur</v>
      </c>
      <c r="F2301" s="9" t="str">
        <f>VLOOKUP($A2301,referencia!$C$2:$Z$640,10,0)</f>
        <v>Frente para la Victoria</v>
      </c>
      <c r="G2301" s="9" t="str">
        <f>VLOOKUP($A2301,referencia!$C$2:$Z$640,9,0)</f>
        <v>Claudio Maley</v>
      </c>
      <c r="H2301" s="9" t="str">
        <f>VLOOKUP($A2301,referencia!$C$2:$Z$640,19,0)</f>
        <v>M</v>
      </c>
      <c r="I2301" s="9">
        <f>VLOOKUP($A2301,referencia!$C$2:$Z$640,20,0)</f>
        <v>0</v>
      </c>
      <c r="J2301" s="9" t="str">
        <f>VLOOKUP($A2301,referencia!$C$2:$Z$640,21,0)</f>
        <v>Ministerio de Seguridad</v>
      </c>
      <c r="K2301" s="9">
        <f>VLOOKUP($A2301,referencia!$C$2:$Z$640,22,0)</f>
        <v>0</v>
      </c>
    </row>
    <row r="2302" spans="1:11" ht="15.75" customHeight="1">
      <c r="A2302" t="s">
        <v>2395</v>
      </c>
      <c r="B2302" s="9">
        <f>VLOOKUP($A2302,referencia!$C$2:$Z$640,5,0)</f>
        <v>24</v>
      </c>
      <c r="C2302" s="9" t="str">
        <f>VLOOKUP($A2302,referencia!$C$2:$Z$640,6,0)</f>
        <v>Tucumán</v>
      </c>
      <c r="D2302" s="9">
        <f>VLOOKUP($A2302,referencia!$C$2:$Z$640,15,0)</f>
        <v>2018</v>
      </c>
      <c r="E2302" s="9" t="str">
        <f>VLOOKUP($A2302,referencia!$C$2:$Z$640,7,0)</f>
        <v>Juan Luis Manzur</v>
      </c>
      <c r="F2302" s="9" t="str">
        <f>VLOOKUP($A2302,referencia!$C$2:$Z$640,10,0)</f>
        <v>Frente para la Victoria</v>
      </c>
      <c r="G2302" s="9" t="str">
        <f>VLOOKUP($A2302,referencia!$C$2:$Z$640,9,0)</f>
        <v>Eduardo Garvich</v>
      </c>
      <c r="H2302" s="9" t="str">
        <f>VLOOKUP($A2302,referencia!$C$2:$Z$640,19,0)</f>
        <v>M</v>
      </c>
      <c r="I2302" s="9">
        <f>VLOOKUP($A2302,referencia!$C$2:$Z$640,20,0)</f>
        <v>0</v>
      </c>
      <c r="J2302" s="9" t="str">
        <f>VLOOKUP($A2302,referencia!$C$2:$Z$640,21,0)</f>
        <v>Ministerio de Economía</v>
      </c>
      <c r="K2302" s="9">
        <f>VLOOKUP($A2302,referencia!$C$2:$Z$640,22,0)</f>
        <v>0</v>
      </c>
    </row>
    <row r="2303" spans="1:11" ht="15.75" customHeight="1">
      <c r="A2303" t="s">
        <v>2396</v>
      </c>
      <c r="B2303" s="9">
        <f>VLOOKUP($A2303,referencia!$C$2:$Z$640,5,0)</f>
        <v>24</v>
      </c>
      <c r="C2303" s="9" t="str">
        <f>VLOOKUP($A2303,referencia!$C$2:$Z$640,6,0)</f>
        <v>Tucumán</v>
      </c>
      <c r="D2303" s="9">
        <f>VLOOKUP($A2303,referencia!$C$2:$Z$640,15,0)</f>
        <v>2018</v>
      </c>
      <c r="E2303" s="9" t="str">
        <f>VLOOKUP($A2303,referencia!$C$2:$Z$640,7,0)</f>
        <v>Juan Luis Manzur</v>
      </c>
      <c r="F2303" s="9" t="str">
        <f>VLOOKUP($A2303,referencia!$C$2:$Z$640,10,0)</f>
        <v>Frente para la Victoria</v>
      </c>
      <c r="G2303" s="9" t="str">
        <f>VLOOKUP($A2303,referencia!$C$2:$Z$640,9,0)</f>
        <v>Silvia Pérez</v>
      </c>
      <c r="H2303" s="9" t="str">
        <f>VLOOKUP($A2303,referencia!$C$2:$Z$640,19,0)</f>
        <v>F</v>
      </c>
      <c r="I2303" s="9">
        <f>VLOOKUP($A2303,referencia!$C$2:$Z$640,20,0)</f>
        <v>1</v>
      </c>
      <c r="J2303" s="9" t="str">
        <f>VLOOKUP($A2303,referencia!$C$2:$Z$640,21,0)</f>
        <v>Secretaría General de la Gobernación</v>
      </c>
      <c r="K2303" s="9">
        <f>VLOOKUP($A2303,referencia!$C$2:$Z$640,22,0)</f>
        <v>0</v>
      </c>
    </row>
    <row r="2304" spans="1:11" ht="15.75" customHeight="1">
      <c r="A2304" t="s">
        <v>2626</v>
      </c>
      <c r="B2304" s="9">
        <f>VLOOKUP($A2304,referencia!$B$2:$Z$640,6,0)</f>
        <v>24</v>
      </c>
      <c r="C2304" s="9" t="str">
        <f>VLOOKUP($A2304,referencia!$B$2:$Z$640,7,0)</f>
        <v>Tucumán</v>
      </c>
      <c r="D2304" s="9">
        <f>VLOOKUP($A2304,referencia!$B$2:$Z$640,17,0)</f>
        <v>2019</v>
      </c>
      <c r="E2304" s="9" t="str">
        <f>VLOOKUP($A2304,referencia!$B$2:$Z$640,8,0)</f>
        <v>Juan Luis Manzur</v>
      </c>
      <c r="F2304" s="9" t="str">
        <f>VLOOKUP($A2304,referencia!$B$2:$Z$640,11,0)</f>
        <v>Frente para la Victoria</v>
      </c>
      <c r="G2304" s="9" t="str">
        <f>VLOOKUP($A2304,referencia!$B$2:$Z$640,10,0)</f>
        <v>Carolina Vargas Aignasse</v>
      </c>
      <c r="H2304" s="9" t="str">
        <f>VLOOKUP($A2304,referencia!$B$2:$Z$640,20,0)</f>
        <v>F</v>
      </c>
      <c r="I2304" s="9">
        <f>VLOOKUP($A2304,referencia!$B$2:$Z$640,21,0)</f>
        <v>1</v>
      </c>
      <c r="J2304" s="9" t="str">
        <f>VLOOKUP($A2304,referencia!$B$2:$Z$640,22,0)</f>
        <v>Ministerio de Gobierno y Justicia</v>
      </c>
      <c r="K2304" s="9">
        <f>VLOOKUP($A2304,referencia!$B$2:$Z$640,23,0)</f>
        <v>0</v>
      </c>
    </row>
    <row r="2305" spans="1:11" ht="15.75" customHeight="1">
      <c r="A2305" t="s">
        <v>2627</v>
      </c>
      <c r="B2305" s="9">
        <f>VLOOKUP($A2305,referencia!$B$2:$Z$640,6,0)</f>
        <v>24</v>
      </c>
      <c r="C2305" s="9" t="str">
        <f>VLOOKUP($A2305,referencia!$B$2:$Z$640,7,0)</f>
        <v>Tucumán</v>
      </c>
      <c r="D2305" s="9">
        <f>VLOOKUP($A2305,referencia!$B$2:$Z$640,17,0)</f>
        <v>2019</v>
      </c>
      <c r="E2305" s="9" t="str">
        <f>VLOOKUP($A2305,referencia!$B$2:$Z$640,8,0)</f>
        <v>Juan Luis Manzur</v>
      </c>
      <c r="F2305" s="9" t="str">
        <f>VLOOKUP($A2305,referencia!$B$2:$Z$640,11,0)</f>
        <v>Frente para la Victoria</v>
      </c>
      <c r="G2305" s="9" t="str">
        <f>VLOOKUP($A2305,referencia!$B$2:$Z$640,10,0)</f>
        <v>Miguel Acevedo</v>
      </c>
      <c r="H2305" s="9" t="str">
        <f>VLOOKUP($A2305,referencia!$B$2:$Z$640,20,0)</f>
        <v>M</v>
      </c>
      <c r="I2305" s="9">
        <f>VLOOKUP($A2305,referencia!$B$2:$Z$640,21,0)</f>
        <v>0</v>
      </c>
      <c r="J2305" s="9" t="str">
        <f>VLOOKUP($A2305,referencia!$B$2:$Z$640,22,0)</f>
        <v>Ministerio de Interior</v>
      </c>
      <c r="K2305" s="9">
        <f>VLOOKUP($A2305,referencia!$B$2:$Z$640,23,0)</f>
        <v>0</v>
      </c>
    </row>
    <row r="2306" spans="1:11" ht="15.75" customHeight="1">
      <c r="A2306" t="s">
        <v>2628</v>
      </c>
      <c r="B2306" s="9">
        <f>VLOOKUP($A2306,referencia!$B$2:$Z$640,6,0)</f>
        <v>24</v>
      </c>
      <c r="C2306" s="9" t="str">
        <f>VLOOKUP($A2306,referencia!$B$2:$Z$640,7,0)</f>
        <v>Tucumán</v>
      </c>
      <c r="D2306" s="9">
        <f>VLOOKUP($A2306,referencia!$B$2:$Z$640,17,0)</f>
        <v>2019</v>
      </c>
      <c r="E2306" s="9" t="str">
        <f>VLOOKUP($A2306,referencia!$B$2:$Z$640,8,0)</f>
        <v>Juan Luis Manzur</v>
      </c>
      <c r="F2306" s="9" t="str">
        <f>VLOOKUP($A2306,referencia!$B$2:$Z$640,11,0)</f>
        <v>Frente para la Victoria</v>
      </c>
      <c r="G2306" s="9" t="str">
        <f>VLOOKUP($A2306,referencia!$B$2:$Z$640,10,0)</f>
        <v>Rossana Chahla</v>
      </c>
      <c r="H2306" s="9" t="str">
        <f>VLOOKUP($A2306,referencia!$B$2:$Z$640,20,0)</f>
        <v>F</v>
      </c>
      <c r="I2306" s="9">
        <f>VLOOKUP($A2306,referencia!$B$2:$Z$640,21,0)</f>
        <v>1</v>
      </c>
      <c r="J2306" s="9" t="str">
        <f>VLOOKUP($A2306,referencia!$B$2:$Z$640,22,0)</f>
        <v>Ministerio de Salud</v>
      </c>
      <c r="K2306" s="9">
        <f>VLOOKUP($A2306,referencia!$B$2:$Z$640,23,0)</f>
        <v>0</v>
      </c>
    </row>
    <row r="2307" spans="1:11" ht="15.75" customHeight="1">
      <c r="A2307" t="s">
        <v>2629</v>
      </c>
      <c r="B2307" s="9">
        <f>VLOOKUP($A2307,referencia!$B$2:$Z$640,6,0)</f>
        <v>24</v>
      </c>
      <c r="C2307" s="9" t="str">
        <f>VLOOKUP($A2307,referencia!$B$2:$Z$640,7,0)</f>
        <v>Tucumán</v>
      </c>
      <c r="D2307" s="9">
        <f>VLOOKUP($A2307,referencia!$B$2:$Z$640,17,0)</f>
        <v>2019</v>
      </c>
      <c r="E2307" s="9" t="str">
        <f>VLOOKUP($A2307,referencia!$B$2:$Z$640,8,0)</f>
        <v>Juan Luis Manzur</v>
      </c>
      <c r="F2307" s="9" t="str">
        <f>VLOOKUP($A2307,referencia!$B$2:$Z$640,11,0)</f>
        <v>Frente para la Victoria</v>
      </c>
      <c r="G2307" s="9" t="str">
        <f>VLOOKUP($A2307,referencia!$B$2:$Z$640,10,0)</f>
        <v>Juan Pablo Lichtmajer</v>
      </c>
      <c r="H2307" s="9" t="str">
        <f>VLOOKUP($A2307,referencia!$B$2:$Z$640,20,0)</f>
        <v>M</v>
      </c>
      <c r="I2307" s="9">
        <f>VLOOKUP($A2307,referencia!$B$2:$Z$640,21,0)</f>
        <v>0</v>
      </c>
      <c r="J2307" s="9" t="str">
        <f>VLOOKUP($A2307,referencia!$B$2:$Z$640,22,0)</f>
        <v>Ministerio de Educación</v>
      </c>
      <c r="K2307" s="9">
        <f>VLOOKUP($A2307,referencia!$B$2:$Z$640,23,0)</f>
        <v>0</v>
      </c>
    </row>
    <row r="2308" spans="1:11" ht="15.75" customHeight="1">
      <c r="A2308" t="s">
        <v>2630</v>
      </c>
      <c r="B2308" s="9">
        <f>VLOOKUP($A2308,referencia!$B$2:$Z$640,6,0)</f>
        <v>24</v>
      </c>
      <c r="C2308" s="9" t="str">
        <f>VLOOKUP($A2308,referencia!$B$2:$Z$640,7,0)</f>
        <v>Tucumán</v>
      </c>
      <c r="D2308" s="9">
        <f>VLOOKUP($A2308,referencia!$B$2:$Z$640,17,0)</f>
        <v>2019</v>
      </c>
      <c r="E2308" s="9" t="str">
        <f>VLOOKUP($A2308,referencia!$B$2:$Z$640,8,0)</f>
        <v>Juan Luis Manzur</v>
      </c>
      <c r="F2308" s="9" t="str">
        <f>VLOOKUP($A2308,referencia!$B$2:$Z$640,11,0)</f>
        <v>Frente para la Victoria</v>
      </c>
      <c r="G2308" s="9" t="str">
        <f>VLOOKUP($A2308,referencia!$B$2:$Z$640,10,0)</f>
        <v>Luis Fernández</v>
      </c>
      <c r="H2308" s="9" t="str">
        <f>VLOOKUP($A2308,referencia!$B$2:$Z$640,20,0)</f>
        <v>M</v>
      </c>
      <c r="I2308" s="9">
        <f>VLOOKUP($A2308,referencia!$B$2:$Z$640,21,0)</f>
        <v>0</v>
      </c>
      <c r="J2308" s="9" t="str">
        <f>VLOOKUP($A2308,referencia!$B$2:$Z$640,22,0)</f>
        <v>Ministerio de Desarrollo Productivo</v>
      </c>
      <c r="K2308" s="9">
        <f>VLOOKUP($A2308,referencia!$B$2:$Z$640,23,0)</f>
        <v>0</v>
      </c>
    </row>
    <row r="2309" spans="1:11" ht="15.75" customHeight="1">
      <c r="A2309" t="s">
        <v>2631</v>
      </c>
      <c r="B2309" s="9">
        <f>VLOOKUP($A2309,referencia!$B$2:$Z$640,6,0)</f>
        <v>24</v>
      </c>
      <c r="C2309" s="9" t="str">
        <f>VLOOKUP($A2309,referencia!$B$2:$Z$640,7,0)</f>
        <v>Tucumán</v>
      </c>
      <c r="D2309" s="9">
        <f>VLOOKUP($A2309,referencia!$B$2:$Z$640,17,0)</f>
        <v>2019</v>
      </c>
      <c r="E2309" s="9" t="str">
        <f>VLOOKUP($A2309,referencia!$B$2:$Z$640,8,0)</f>
        <v>Juan Luis Manzur</v>
      </c>
      <c r="F2309" s="9" t="str">
        <f>VLOOKUP($A2309,referencia!$B$2:$Z$640,11,0)</f>
        <v>Frente para la Victoria</v>
      </c>
      <c r="G2309" s="9" t="str">
        <f>VLOOKUP($A2309,referencia!$B$2:$Z$640,10,0)</f>
        <v>Gabriel Yedlin</v>
      </c>
      <c r="H2309" s="9" t="str">
        <f>VLOOKUP($A2309,referencia!$B$2:$Z$640,20,0)</f>
        <v>M</v>
      </c>
      <c r="I2309" s="9">
        <f>VLOOKUP($A2309,referencia!$B$2:$Z$640,21,0)</f>
        <v>0</v>
      </c>
      <c r="J2309" s="9" t="str">
        <f>VLOOKUP($A2309,referencia!$B$2:$Z$640,22,0)</f>
        <v>Ministerio de Desarrollo Social</v>
      </c>
      <c r="K2309" s="9">
        <f>VLOOKUP($A2309,referencia!$B$2:$Z$640,23,0)</f>
        <v>0</v>
      </c>
    </row>
    <row r="2310" spans="1:11" ht="15.75" customHeight="1">
      <c r="A2310" t="s">
        <v>2632</v>
      </c>
      <c r="B2310" s="9">
        <f>VLOOKUP($A2310,referencia!$B$2:$Z$640,6,0)</f>
        <v>24</v>
      </c>
      <c r="C2310" s="9" t="str">
        <f>VLOOKUP($A2310,referencia!$B$2:$Z$640,7,0)</f>
        <v>Tucumán</v>
      </c>
      <c r="D2310" s="9">
        <f>VLOOKUP($A2310,referencia!$B$2:$Z$640,17,0)</f>
        <v>2019</v>
      </c>
      <c r="E2310" s="9" t="str">
        <f>VLOOKUP($A2310,referencia!$B$2:$Z$640,8,0)</f>
        <v>Juan Luis Manzur</v>
      </c>
      <c r="F2310" s="9" t="str">
        <f>VLOOKUP($A2310,referencia!$B$2:$Z$640,11,0)</f>
        <v>Frente para la Victoria</v>
      </c>
      <c r="G2310" s="9" t="str">
        <f>VLOOKUP($A2310,referencia!$B$2:$Z$640,10,0)</f>
        <v>Claudio Maley</v>
      </c>
      <c r="H2310" s="9" t="str">
        <f>VLOOKUP($A2310,referencia!$B$2:$Z$640,20,0)</f>
        <v>M</v>
      </c>
      <c r="I2310" s="9">
        <f>VLOOKUP($A2310,referencia!$B$2:$Z$640,21,0)</f>
        <v>0</v>
      </c>
      <c r="J2310" s="9" t="str">
        <f>VLOOKUP($A2310,referencia!$B$2:$Z$640,22,0)</f>
        <v>Ministerio de Seguridad</v>
      </c>
      <c r="K2310" s="9">
        <f>VLOOKUP($A2310,referencia!$B$2:$Z$640,23,0)</f>
        <v>0</v>
      </c>
    </row>
    <row r="2311" spans="1:11" ht="15.75" customHeight="1">
      <c r="A2311" t="s">
        <v>2633</v>
      </c>
      <c r="B2311" s="9">
        <f>VLOOKUP($A2311,referencia!$B$2:$Z$640,6,0)</f>
        <v>24</v>
      </c>
      <c r="C2311" s="9" t="str">
        <f>VLOOKUP($A2311,referencia!$B$2:$Z$640,7,0)</f>
        <v>Tucumán</v>
      </c>
      <c r="D2311" s="9">
        <f>VLOOKUP($A2311,referencia!$B$2:$Z$640,17,0)</f>
        <v>2019</v>
      </c>
      <c r="E2311" s="9" t="str">
        <f>VLOOKUP($A2311,referencia!$B$2:$Z$640,8,0)</f>
        <v>Juan Luis Manzur</v>
      </c>
      <c r="F2311" s="9" t="str">
        <f>VLOOKUP($A2311,referencia!$B$2:$Z$640,11,0)</f>
        <v>Frente para la Victoria</v>
      </c>
      <c r="G2311" s="9" t="str">
        <f>VLOOKUP($A2311,referencia!$B$2:$Z$640,10,0)</f>
        <v>Eduardo Garvich</v>
      </c>
      <c r="H2311" s="9" t="str">
        <f>VLOOKUP($A2311,referencia!$B$2:$Z$640,20,0)</f>
        <v>M</v>
      </c>
      <c r="I2311" s="9">
        <f>VLOOKUP($A2311,referencia!$B$2:$Z$640,21,0)</f>
        <v>0</v>
      </c>
      <c r="J2311" s="9" t="str">
        <f>VLOOKUP($A2311,referencia!$B$2:$Z$640,22,0)</f>
        <v>Ministerio de Economía</v>
      </c>
      <c r="K2311" s="9">
        <f>VLOOKUP($A2311,referencia!$B$2:$Z$640,23,0)</f>
        <v>0</v>
      </c>
    </row>
    <row r="2312" spans="1:11" ht="15.75" customHeight="1">
      <c r="A2312" t="s">
        <v>2634</v>
      </c>
      <c r="B2312" s="9">
        <f>VLOOKUP($A2312,referencia!$B$2:$Z$640,6,0)</f>
        <v>24</v>
      </c>
      <c r="C2312" s="9" t="str">
        <f>VLOOKUP($A2312,referencia!$B$2:$Z$640,7,0)</f>
        <v>Tucumán</v>
      </c>
      <c r="D2312" s="9">
        <f>VLOOKUP($A2312,referencia!$B$2:$Z$640,17,0)</f>
        <v>2019</v>
      </c>
      <c r="E2312" s="9" t="str">
        <f>VLOOKUP($A2312,referencia!$B$2:$Z$640,8,0)</f>
        <v>Juan Luis Manzur</v>
      </c>
      <c r="F2312" s="9" t="str">
        <f>VLOOKUP($A2312,referencia!$B$2:$Z$640,11,0)</f>
        <v>Frente para la Victoria</v>
      </c>
      <c r="G2312" s="9" t="str">
        <f>VLOOKUP($A2312,referencia!$B$2:$Z$640,10,0)</f>
        <v>Silvia Pérez</v>
      </c>
      <c r="H2312" s="9" t="str">
        <f>VLOOKUP($A2312,referencia!$B$2:$Z$640,20,0)</f>
        <v>F</v>
      </c>
      <c r="I2312" s="9">
        <f>VLOOKUP($A2312,referencia!$B$2:$Z$640,21,0)</f>
        <v>1</v>
      </c>
      <c r="J2312" s="9" t="str">
        <f>VLOOKUP($A2312,referencia!$B$2:$Z$640,22,0)</f>
        <v>Secretaría General de la Gobernación</v>
      </c>
      <c r="K2312" s="9">
        <f>VLOOKUP($A2312,referencia!$B$2:$Z$640,23,0)</f>
        <v>0</v>
      </c>
    </row>
    <row r="2313" spans="1:11" ht="15.75" customHeight="1">
      <c r="A2313" t="s">
        <v>1523</v>
      </c>
      <c r="B2313" s="9">
        <f>VLOOKUP($A2313,referencia!$B$2:$Z$640,6,0)</f>
        <v>24</v>
      </c>
      <c r="C2313" s="9" t="str">
        <f>VLOOKUP($A2313,referencia!$B$2:$Z$640,7,0)</f>
        <v>Tucumán</v>
      </c>
      <c r="D2313" s="9" t="str">
        <f>VLOOKUP($A2313,referencia!$B$2:$Z$640,17,0)</f>
        <v>no</v>
      </c>
      <c r="E2313" s="9" t="str">
        <f>VLOOKUP($A2313,referencia!$B$2:$Z$640,8,0)</f>
        <v>Juan Manzur</v>
      </c>
      <c r="F2313" s="9" t="str">
        <f>VLOOKUP($A2313,referencia!$B$2:$Z$640,11,0)</f>
        <v>Frente Justicialista por Tucumán</v>
      </c>
      <c r="G2313" s="9" t="str">
        <f>VLOOKUP($A2313,referencia!$B$2:$Z$640,10,0)</f>
        <v>Juan Luis Fernández</v>
      </c>
      <c r="H2313" s="9" t="str">
        <f>VLOOKUP($A2313,referencia!$B$2:$Z$640,20,0)</f>
        <v>M</v>
      </c>
      <c r="I2313" s="9">
        <f>VLOOKUP($A2313,referencia!$B$2:$Z$640,21,0)</f>
        <v>0</v>
      </c>
      <c r="J2313" s="9" t="str">
        <f>VLOOKUP($A2313,referencia!$B$2:$Z$640,22,0)</f>
        <v>Minsterio de Desarrollo Productivo</v>
      </c>
      <c r="K2313" s="9">
        <f>VLOOKUP($A2313,referencia!$B$2:$Z$640,23,0)</f>
        <v>0</v>
      </c>
    </row>
    <row r="2314" spans="1:11" ht="15.75" customHeight="1">
      <c r="A2314" t="s">
        <v>1524</v>
      </c>
      <c r="B2314" s="9">
        <f>VLOOKUP($A2314,referencia!$B$2:$Z$640,6,0)</f>
        <v>24</v>
      </c>
      <c r="C2314" s="9" t="str">
        <f>VLOOKUP($A2314,referencia!$B$2:$Z$640,7,0)</f>
        <v>Tucumán</v>
      </c>
      <c r="D2314" s="9" t="str">
        <f>VLOOKUP($A2314,referencia!$B$2:$Z$640,17,0)</f>
        <v>no</v>
      </c>
      <c r="E2314" s="9" t="str">
        <f>VLOOKUP($A2314,referencia!$B$2:$Z$640,8,0)</f>
        <v>Juan Manzur</v>
      </c>
      <c r="F2314" s="9" t="str">
        <f>VLOOKUP($A2314,referencia!$B$2:$Z$640,11,0)</f>
        <v>Frente Justicialista por Tucumán</v>
      </c>
      <c r="G2314" s="9" t="str">
        <f>VLOOKUP($A2314,referencia!$B$2:$Z$640,10,0)</f>
        <v>Claudio Adolfo Maley</v>
      </c>
      <c r="H2314" s="9" t="str">
        <f>VLOOKUP($A2314,referencia!$B$2:$Z$640,20,0)</f>
        <v>M</v>
      </c>
      <c r="I2314" s="9">
        <f>VLOOKUP($A2314,referencia!$B$2:$Z$640,21,0)</f>
        <v>0</v>
      </c>
      <c r="J2314" s="9" t="str">
        <f>VLOOKUP($A2314,referencia!$B$2:$Z$640,22,0)</f>
        <v>Ministerio de Seguridad</v>
      </c>
      <c r="K2314" s="9">
        <f>VLOOKUP($A2314,referencia!$B$2:$Z$640,23,0)</f>
        <v>0</v>
      </c>
    </row>
    <row r="2315" spans="1:11" ht="15.75" customHeight="1">
      <c r="A2315" t="s">
        <v>1525</v>
      </c>
      <c r="B2315" s="9">
        <f>VLOOKUP($A2315,referencia!$B$2:$Z$640,6,0)</f>
        <v>24</v>
      </c>
      <c r="C2315" s="9" t="str">
        <f>VLOOKUP($A2315,referencia!$B$2:$Z$640,7,0)</f>
        <v>Tucumán</v>
      </c>
      <c r="D2315" s="9" t="str">
        <f>VLOOKUP($A2315,referencia!$B$2:$Z$640,17,0)</f>
        <v>no</v>
      </c>
      <c r="E2315" s="9" t="str">
        <f>VLOOKUP($A2315,referencia!$B$2:$Z$640,8,0)</f>
        <v>Juan Manzur</v>
      </c>
      <c r="F2315" s="9" t="str">
        <f>VLOOKUP($A2315,referencia!$B$2:$Z$640,11,0)</f>
        <v>Frente Justicialista por Tucumán</v>
      </c>
      <c r="G2315" s="9" t="str">
        <f>VLOOKUP($A2315,referencia!$B$2:$Z$640,10,0)</f>
        <v>Eduardo Samuel Garvich</v>
      </c>
      <c r="H2315" s="9" t="str">
        <f>VLOOKUP($A2315,referencia!$B$2:$Z$640,20,0)</f>
        <v>M</v>
      </c>
      <c r="I2315" s="9">
        <f>VLOOKUP($A2315,referencia!$B$2:$Z$640,21,0)</f>
        <v>0</v>
      </c>
      <c r="J2315" s="9" t="str">
        <f>VLOOKUP($A2315,referencia!$B$2:$Z$640,22,0)</f>
        <v>Ministerio de Economía</v>
      </c>
      <c r="K2315" s="9">
        <f>VLOOKUP($A2315,referencia!$B$2:$Z$640,23,0)</f>
        <v>0</v>
      </c>
    </row>
    <row r="2316" spans="1:11" ht="15.75" customHeight="1">
      <c r="A2316" t="s">
        <v>1526</v>
      </c>
      <c r="B2316" s="9">
        <f>VLOOKUP($A2316,referencia!$B$2:$Z$640,6,0)</f>
        <v>24</v>
      </c>
      <c r="C2316" s="9" t="str">
        <f>VLOOKUP($A2316,referencia!$B$2:$Z$640,7,0)</f>
        <v>Tucumán</v>
      </c>
      <c r="D2316" s="9" t="str">
        <f>VLOOKUP($A2316,referencia!$B$2:$Z$640,17,0)</f>
        <v>no</v>
      </c>
      <c r="E2316" s="9" t="str">
        <f>VLOOKUP($A2316,referencia!$B$2:$Z$640,8,0)</f>
        <v>Juan Manzur</v>
      </c>
      <c r="F2316" s="9" t="str">
        <f>VLOOKUP($A2316,referencia!$B$2:$Z$640,11,0)</f>
        <v>Frente Justicialista por Tucumán</v>
      </c>
      <c r="G2316" s="9" t="str">
        <f>VLOOKUP($A2316,referencia!$B$2:$Z$640,10,0)</f>
        <v>Rosana Helena Chahla</v>
      </c>
      <c r="H2316" s="9" t="str">
        <f>VLOOKUP($A2316,referencia!$B$2:$Z$640,20,0)</f>
        <v>F</v>
      </c>
      <c r="I2316" s="9">
        <f>VLOOKUP($A2316,referencia!$B$2:$Z$640,21,0)</f>
        <v>1</v>
      </c>
      <c r="J2316" s="9" t="str">
        <f>VLOOKUP($A2316,referencia!$B$2:$Z$640,22,0)</f>
        <v>Ministerio de Salud Pública</v>
      </c>
      <c r="K2316" s="9">
        <f>VLOOKUP($A2316,referencia!$B$2:$Z$640,23,0)</f>
        <v>0</v>
      </c>
    </row>
    <row r="2317" spans="1:11" ht="15.75" customHeight="1">
      <c r="A2317" t="s">
        <v>1527</v>
      </c>
      <c r="B2317" s="9">
        <f>VLOOKUP($A2317,referencia!$B$2:$Z$640,6,0)</f>
        <v>24</v>
      </c>
      <c r="C2317" s="9" t="str">
        <f>VLOOKUP($A2317,referencia!$B$2:$Z$640,7,0)</f>
        <v>Tucumán</v>
      </c>
      <c r="D2317" s="9" t="str">
        <f>VLOOKUP($A2317,referencia!$B$2:$Z$640,17,0)</f>
        <v>no</v>
      </c>
      <c r="E2317" s="9" t="str">
        <f>VLOOKUP($A2317,referencia!$B$2:$Z$640,8,0)</f>
        <v>Juan Manzur</v>
      </c>
      <c r="F2317" s="9" t="str">
        <f>VLOOKUP($A2317,referencia!$B$2:$Z$640,11,0)</f>
        <v>Frente Justicialista por Tucumán</v>
      </c>
      <c r="G2317" s="9" t="str">
        <f>VLOOKUP($A2317,referencia!$B$2:$Z$640,10,0)</f>
        <v>Gabriel Eduardo Yedlin</v>
      </c>
      <c r="H2317" s="9" t="str">
        <f>VLOOKUP($A2317,referencia!$B$2:$Z$640,20,0)</f>
        <v>M</v>
      </c>
      <c r="I2317" s="9">
        <f>VLOOKUP($A2317,referencia!$B$2:$Z$640,21,0)</f>
        <v>0</v>
      </c>
      <c r="J2317" s="9" t="str">
        <f>VLOOKUP($A2317,referencia!$B$2:$Z$640,22,0)</f>
        <v>Ministerio de Desarrollo Social</v>
      </c>
      <c r="K2317" s="9">
        <f>VLOOKUP($A2317,referencia!$B$2:$Z$640,23,0)</f>
        <v>0</v>
      </c>
    </row>
    <row r="2318" spans="1:11" ht="15.75" customHeight="1">
      <c r="A2318" t="s">
        <v>1528</v>
      </c>
      <c r="B2318" s="9">
        <f>VLOOKUP($A2318,referencia!$B$2:$Z$640,6,0)</f>
        <v>24</v>
      </c>
      <c r="C2318" s="9" t="str">
        <f>VLOOKUP($A2318,referencia!$B$2:$Z$640,7,0)</f>
        <v>Tucumán</v>
      </c>
      <c r="D2318" s="9" t="str">
        <f>VLOOKUP($A2318,referencia!$B$2:$Z$640,17,0)</f>
        <v>no</v>
      </c>
      <c r="E2318" s="9" t="str">
        <f>VLOOKUP($A2318,referencia!$B$2:$Z$640,8,0)</f>
        <v>Juan Manzur</v>
      </c>
      <c r="F2318" s="9" t="str">
        <f>VLOOKUP($A2318,referencia!$B$2:$Z$640,11,0)</f>
        <v>Frente Justicialista por Tucumán</v>
      </c>
      <c r="G2318" s="9" t="str">
        <f>VLOOKUP($A2318,referencia!$B$2:$Z$640,10,0)</f>
        <v>Miguel Ángel Acevedo</v>
      </c>
      <c r="H2318" s="9" t="str">
        <f>VLOOKUP($A2318,referencia!$B$2:$Z$640,20,0)</f>
        <v>M</v>
      </c>
      <c r="I2318" s="9">
        <f>VLOOKUP($A2318,referencia!$B$2:$Z$640,21,0)</f>
        <v>0</v>
      </c>
      <c r="J2318" s="9" t="str">
        <f>VLOOKUP($A2318,referencia!$B$2:$Z$640,22,0)</f>
        <v>Ministerio de Interior</v>
      </c>
      <c r="K2318" s="9">
        <f>VLOOKUP($A2318,referencia!$B$2:$Z$640,23,0)</f>
        <v>0</v>
      </c>
    </row>
    <row r="2319" spans="1:11" ht="15.75" customHeight="1">
      <c r="A2319" t="s">
        <v>1529</v>
      </c>
      <c r="B2319" s="9">
        <f>VLOOKUP($A2319,referencia!$B$2:$Z$640,6,0)</f>
        <v>24</v>
      </c>
      <c r="C2319" s="9" t="str">
        <f>VLOOKUP($A2319,referencia!$B$2:$Z$640,7,0)</f>
        <v>Tucumán</v>
      </c>
      <c r="D2319" s="9" t="str">
        <f>VLOOKUP($A2319,referencia!$B$2:$Z$640,17,0)</f>
        <v>no</v>
      </c>
      <c r="E2319" s="9" t="str">
        <f>VLOOKUP($A2319,referencia!$B$2:$Z$640,8,0)</f>
        <v>Juan Manzur</v>
      </c>
      <c r="F2319" s="9" t="str">
        <f>VLOOKUP($A2319,referencia!$B$2:$Z$640,11,0)</f>
        <v>Frente Justicialista por Tucumán</v>
      </c>
      <c r="G2319" s="9" t="str">
        <f>VLOOKUP($A2319,referencia!$B$2:$Z$640,10,0)</f>
        <v>María Carolina Vargas Aignasse</v>
      </c>
      <c r="H2319" s="9" t="str">
        <f>VLOOKUP($A2319,referencia!$B$2:$Z$640,20,0)</f>
        <v>F</v>
      </c>
      <c r="I2319" s="9">
        <f>VLOOKUP($A2319,referencia!$B$2:$Z$640,21,0)</f>
        <v>1</v>
      </c>
      <c r="J2319" s="9" t="str">
        <f>VLOOKUP($A2319,referencia!$B$2:$Z$640,22,0)</f>
        <v>Ministerio de Gobierno y Justicia</v>
      </c>
      <c r="K2319" s="9">
        <f>VLOOKUP($A2319,referencia!$B$2:$Z$640,23,0)</f>
        <v>0</v>
      </c>
    </row>
    <row r="2320" spans="1:11" ht="15.75" customHeight="1">
      <c r="A2320" t="s">
        <v>1530</v>
      </c>
      <c r="B2320" s="9">
        <f>VLOOKUP($A2320,referencia!$B$2:$Z$640,6,0)</f>
        <v>24</v>
      </c>
      <c r="C2320" s="9" t="str">
        <f>VLOOKUP($A2320,referencia!$B$2:$Z$640,7,0)</f>
        <v>Tucumán</v>
      </c>
      <c r="D2320" s="9" t="str">
        <f>VLOOKUP($A2320,referencia!$B$2:$Z$640,17,0)</f>
        <v>no</v>
      </c>
      <c r="E2320" s="9" t="str">
        <f>VLOOKUP($A2320,referencia!$B$2:$Z$640,8,0)</f>
        <v>Juan Manzur</v>
      </c>
      <c r="F2320" s="9" t="str">
        <f>VLOOKUP($A2320,referencia!$B$2:$Z$640,11,0)</f>
        <v>Frente Justicialista por Tucumán</v>
      </c>
      <c r="G2320" s="9" t="str">
        <f>VLOOKUP($A2320,referencia!$B$2:$Z$640,10,0)</f>
        <v>Juan Pablo Lichtmajer</v>
      </c>
      <c r="H2320" s="9" t="str">
        <f>VLOOKUP($A2320,referencia!$B$2:$Z$640,20,0)</f>
        <v>M</v>
      </c>
      <c r="I2320" s="9">
        <f>VLOOKUP($A2320,referencia!$B$2:$Z$640,21,0)</f>
        <v>0</v>
      </c>
      <c r="J2320" s="9" t="str">
        <f>VLOOKUP($A2320,referencia!$B$2:$Z$640,22,0)</f>
        <v>Ministerio de Educación</v>
      </c>
      <c r="K2320" s="9">
        <f>VLOOKUP($A2320,referencia!$B$2:$Z$640,23,0)</f>
        <v>0</v>
      </c>
    </row>
    <row r="2321" spans="1:11" ht="15.75" customHeight="1">
      <c r="A2321" t="s">
        <v>1531</v>
      </c>
      <c r="B2321" s="9">
        <f>VLOOKUP($A2321,referencia!$B$2:$Z$640,6,0)</f>
        <v>24</v>
      </c>
      <c r="C2321" s="9" t="str">
        <f>VLOOKUP($A2321,referencia!$B$2:$Z$640,7,0)</f>
        <v>Tucumán</v>
      </c>
      <c r="D2321" s="9" t="str">
        <f>VLOOKUP($A2321,referencia!$B$2:$Z$640,17,0)</f>
        <v>no</v>
      </c>
      <c r="E2321" s="9" t="str">
        <f>VLOOKUP($A2321,referencia!$B$2:$Z$640,8,0)</f>
        <v>Juan Manzur</v>
      </c>
      <c r="F2321" s="9" t="str">
        <f>VLOOKUP($A2321,referencia!$B$2:$Z$640,11,0)</f>
        <v>Frente Justicialista por Tucumán</v>
      </c>
      <c r="G2321" s="9" t="str">
        <f>VLOOKUP($A2321,referencia!$B$2:$Z$640,10,0)</f>
        <v>Silvia Laura Pérez</v>
      </c>
      <c r="H2321" s="9" t="str">
        <f>VLOOKUP($A2321,referencia!$B$2:$Z$640,20,0)</f>
        <v>F</v>
      </c>
      <c r="I2321" s="9">
        <f>VLOOKUP($A2321,referencia!$B$2:$Z$640,21,0)</f>
        <v>1</v>
      </c>
      <c r="J2321" s="9" t="str">
        <f>VLOOKUP($A2321,referencia!$B$2:$Z$640,22,0)</f>
        <v>Secretaría General de la Gobernación</v>
      </c>
      <c r="K2321" s="9">
        <f>VLOOKUP($A2321,referencia!$B$2:$Z$640,23,0)</f>
        <v>0</v>
      </c>
    </row>
    <row r="2322" spans="1:11" ht="15.75" customHeight="1">
      <c r="A2322" t="s">
        <v>2977</v>
      </c>
      <c r="B2322" s="9">
        <f>VLOOKUP($A2322,referencia!$A$2:$Z$640,7,0)</f>
        <v>24</v>
      </c>
      <c r="C2322" s="9" t="str">
        <f>VLOOKUP($A2322,referencia!$A$2:$Z$640,8,0)</f>
        <v>Tucumán</v>
      </c>
      <c r="D2322" s="9" t="str">
        <f>VLOOKUP($A2322,referencia!$A$2:$Z$640,19,0)</f>
        <v>no</v>
      </c>
      <c r="E2322" s="9" t="str">
        <f>VLOOKUP($A2322,referencia!$A$2:$Z$640,9,0)</f>
        <v>Juan Luis Manzur</v>
      </c>
      <c r="F2322" s="9" t="str">
        <f>VLOOKUP($A2322,referencia!$A$2:$Z$640,12,0)</f>
        <v>Frente para la Victoria</v>
      </c>
      <c r="G2322" s="9" t="str">
        <f>VLOOKUP($A2322,referencia!$A$2:$Z$640,11,0)</f>
        <v>Carolina Vargas Aignasse</v>
      </c>
      <c r="H2322" s="9" t="str">
        <f>VLOOKUP($A2322,referencia!$A$2:$Z$640,21,0)</f>
        <v>F</v>
      </c>
      <c r="I2322" s="9">
        <f>VLOOKUP($A2322,referencia!$A$2:$Z$640,22,0)</f>
        <v>1</v>
      </c>
      <c r="J2322" s="9" t="str">
        <f>VLOOKUP($A2322,referencia!$A$2:$Z$640,23,0)</f>
        <v>Ministerio de Gobierno y Justicia</v>
      </c>
      <c r="K2322" s="9">
        <f>VLOOKUP($A2322,referencia!$A$2:$Z$640,24,0)</f>
        <v>0</v>
      </c>
    </row>
    <row r="2323" spans="1:11" ht="15.75" customHeight="1">
      <c r="A2323" t="s">
        <v>2978</v>
      </c>
      <c r="B2323" s="9">
        <f>VLOOKUP($A2323,referencia!$A$2:$Z$640,7,0)</f>
        <v>24</v>
      </c>
      <c r="C2323" s="9" t="str">
        <f>VLOOKUP($A2323,referencia!$A$2:$Z$640,8,0)</f>
        <v>Tucumán</v>
      </c>
      <c r="D2323" s="9" t="str">
        <f>VLOOKUP($A2323,referencia!$A$2:$Z$640,19,0)</f>
        <v>no</v>
      </c>
      <c r="E2323" s="9" t="str">
        <f>VLOOKUP($A2323,referencia!$A$2:$Z$640,9,0)</f>
        <v>Juan Luis Manzur</v>
      </c>
      <c r="F2323" s="9" t="str">
        <f>VLOOKUP($A2323,referencia!$A$2:$Z$640,12,0)</f>
        <v>Frente para la Victoria</v>
      </c>
      <c r="G2323" s="9" t="str">
        <f>VLOOKUP($A2323,referencia!$A$2:$Z$640,11,0)</f>
        <v>Miguel Acevedo</v>
      </c>
      <c r="H2323" s="9" t="str">
        <f>VLOOKUP($A2323,referencia!$A$2:$Z$640,21,0)</f>
        <v>M</v>
      </c>
      <c r="I2323" s="9">
        <f>VLOOKUP($A2323,referencia!$A$2:$Z$640,22,0)</f>
        <v>0</v>
      </c>
      <c r="J2323" s="9" t="str">
        <f>VLOOKUP($A2323,referencia!$A$2:$Z$640,23,0)</f>
        <v>Ministerio de Interior</v>
      </c>
      <c r="K2323" s="9">
        <f>VLOOKUP($A2323,referencia!$A$2:$Z$640,24,0)</f>
        <v>0</v>
      </c>
    </row>
    <row r="2324" spans="1:11" ht="15.75" customHeight="1">
      <c r="A2324" t="s">
        <v>2979</v>
      </c>
      <c r="B2324" s="9">
        <f>VLOOKUP($A2324,referencia!$A$2:$Z$640,7,0)</f>
        <v>24</v>
      </c>
      <c r="C2324" s="9" t="str">
        <f>VLOOKUP($A2324,referencia!$A$2:$Z$640,8,0)</f>
        <v>Tucumán</v>
      </c>
      <c r="D2324" s="9" t="str">
        <f>VLOOKUP($A2324,referencia!$A$2:$Z$640,19,0)</f>
        <v>no</v>
      </c>
      <c r="E2324" s="9" t="str">
        <f>VLOOKUP($A2324,referencia!$A$2:$Z$640,9,0)</f>
        <v>Juan Luis Manzur</v>
      </c>
      <c r="F2324" s="9" t="str">
        <f>VLOOKUP($A2324,referencia!$A$2:$Z$640,12,0)</f>
        <v>Frente para la Victoria</v>
      </c>
      <c r="G2324" s="9" t="str">
        <f>VLOOKUP($A2324,referencia!$A$2:$Z$640,11,0)</f>
        <v>Rossana Chahla</v>
      </c>
      <c r="H2324" s="9" t="str">
        <f>VLOOKUP($A2324,referencia!$A$2:$Z$640,21,0)</f>
        <v>F</v>
      </c>
      <c r="I2324" s="9">
        <f>VLOOKUP($A2324,referencia!$A$2:$Z$640,22,0)</f>
        <v>1</v>
      </c>
      <c r="J2324" s="9" t="str">
        <f>VLOOKUP($A2324,referencia!$A$2:$Z$640,23,0)</f>
        <v>Ministerio de Salud</v>
      </c>
      <c r="K2324" s="9">
        <f>VLOOKUP($A2324,referencia!$A$2:$Z$640,24,0)</f>
        <v>0</v>
      </c>
    </row>
    <row r="2325" spans="1:11" ht="15.75" customHeight="1">
      <c r="A2325" t="s">
        <v>1530</v>
      </c>
      <c r="B2325" s="9">
        <f>VLOOKUP($A2325,referencia!$A$2:$Z$640,7,0)</f>
        <v>24</v>
      </c>
      <c r="C2325" s="9" t="str">
        <f>VLOOKUP($A2325,referencia!$A$2:$Z$640,8,0)</f>
        <v>Tucumán</v>
      </c>
      <c r="D2325" s="9" t="str">
        <f>VLOOKUP($A2325,referencia!$A$2:$Z$640,19,0)</f>
        <v>no</v>
      </c>
      <c r="E2325" s="9" t="str">
        <f>VLOOKUP($A2325,referencia!$A$2:$Z$640,9,0)</f>
        <v>Juan Luis Manzur</v>
      </c>
      <c r="F2325" s="9" t="str">
        <f>VLOOKUP($A2325,referencia!$A$2:$Z$640,12,0)</f>
        <v>Frente para la Victoria</v>
      </c>
      <c r="G2325" s="9" t="str">
        <f>VLOOKUP($A2325,referencia!$A$2:$Z$640,11,0)</f>
        <v>Juan Pablo Lichtmajer</v>
      </c>
      <c r="H2325" s="9" t="str">
        <f>VLOOKUP($A2325,referencia!$A$2:$Z$640,21,0)</f>
        <v>M</v>
      </c>
      <c r="I2325" s="9">
        <f>VLOOKUP($A2325,referencia!$A$2:$Z$640,22,0)</f>
        <v>0</v>
      </c>
      <c r="J2325" s="9" t="str">
        <f>VLOOKUP($A2325,referencia!$A$2:$Z$640,23,0)</f>
        <v>Ministerio de Educación</v>
      </c>
      <c r="K2325" s="9">
        <f>VLOOKUP($A2325,referencia!$A$2:$Z$640,24,0)</f>
        <v>0</v>
      </c>
    </row>
    <row r="2326" spans="1:11" ht="15.75" customHeight="1">
      <c r="A2326" t="s">
        <v>2980</v>
      </c>
      <c r="B2326" s="9">
        <f>VLOOKUP($A2326,referencia!$A$2:$Z$640,7,0)</f>
        <v>24</v>
      </c>
      <c r="C2326" s="9" t="str">
        <f>VLOOKUP($A2326,referencia!$A$2:$Z$640,8,0)</f>
        <v>Tucumán</v>
      </c>
      <c r="D2326" s="9" t="str">
        <f>VLOOKUP($A2326,referencia!$A$2:$Z$640,19,0)</f>
        <v>no</v>
      </c>
      <c r="E2326" s="9" t="str">
        <f>VLOOKUP($A2326,referencia!$A$2:$Z$640,9,0)</f>
        <v>Juan Luis Manzur</v>
      </c>
      <c r="F2326" s="9" t="str">
        <f>VLOOKUP($A2326,referencia!$A$2:$Z$640,12,0)</f>
        <v>Frente para la Victoria</v>
      </c>
      <c r="G2326" s="9" t="str">
        <f>VLOOKUP($A2326,referencia!$A$2:$Z$640,11,0)</f>
        <v>Luis Fernández</v>
      </c>
      <c r="H2326" s="9" t="str">
        <f>VLOOKUP($A2326,referencia!$A$2:$Z$640,21,0)</f>
        <v>M</v>
      </c>
      <c r="I2326" s="9">
        <f>VLOOKUP($A2326,referencia!$A$2:$Z$640,22,0)</f>
        <v>0</v>
      </c>
      <c r="J2326" s="9" t="str">
        <f>VLOOKUP($A2326,referencia!$A$2:$Z$640,23,0)</f>
        <v>Ministerio de Desarrollo Productivo</v>
      </c>
      <c r="K2326" s="9">
        <f>VLOOKUP($A2326,referencia!$A$2:$Z$640,24,0)</f>
        <v>0</v>
      </c>
    </row>
    <row r="2327" spans="1:11" ht="15.75" customHeight="1">
      <c r="A2327" t="s">
        <v>2981</v>
      </c>
      <c r="B2327" s="9">
        <f>VLOOKUP($A2327,referencia!$A$2:$Z$640,7,0)</f>
        <v>24</v>
      </c>
      <c r="C2327" s="9" t="str">
        <f>VLOOKUP($A2327,referencia!$A$2:$Z$640,8,0)</f>
        <v>Tucumán</v>
      </c>
      <c r="D2327" s="9" t="str">
        <f>VLOOKUP($A2327,referencia!$A$2:$Z$640,19,0)</f>
        <v>no</v>
      </c>
      <c r="E2327" s="9" t="str">
        <f>VLOOKUP($A2327,referencia!$A$2:$Z$640,9,0)</f>
        <v>Juan Luis Manzur</v>
      </c>
      <c r="F2327" s="9" t="str">
        <f>VLOOKUP($A2327,referencia!$A$2:$Z$640,12,0)</f>
        <v>Frente para la Victoria</v>
      </c>
      <c r="G2327" s="9" t="str">
        <f>VLOOKUP($A2327,referencia!$A$2:$Z$640,11,0)</f>
        <v>Gabriel Yedlin</v>
      </c>
      <c r="H2327" s="9" t="str">
        <f>VLOOKUP($A2327,referencia!$A$2:$Z$640,21,0)</f>
        <v>M</v>
      </c>
      <c r="I2327" s="9">
        <f>VLOOKUP($A2327,referencia!$A$2:$Z$640,22,0)</f>
        <v>0</v>
      </c>
      <c r="J2327" s="9" t="str">
        <f>VLOOKUP($A2327,referencia!$A$2:$Z$640,23,0)</f>
        <v>Ministerio de Desarrollo Social</v>
      </c>
      <c r="K2327" s="9">
        <f>VLOOKUP($A2327,referencia!$A$2:$Z$640,24,0)</f>
        <v>0</v>
      </c>
    </row>
    <row r="2328" spans="1:11" ht="15.75" customHeight="1">
      <c r="A2328" t="s">
        <v>2982</v>
      </c>
      <c r="B2328" s="9">
        <f>VLOOKUP($A2328,referencia!$A$2:$Z$640,7,0)</f>
        <v>24</v>
      </c>
      <c r="C2328" s="9" t="str">
        <f>VLOOKUP($A2328,referencia!$A$2:$Z$640,8,0)</f>
        <v>Tucumán</v>
      </c>
      <c r="D2328" s="9" t="str">
        <f>VLOOKUP($A2328,referencia!$A$2:$Z$640,19,0)</f>
        <v>no</v>
      </c>
      <c r="E2328" s="9" t="str">
        <f>VLOOKUP($A2328,referencia!$A$2:$Z$640,9,0)</f>
        <v>Juan Luis Manzur</v>
      </c>
      <c r="F2328" s="9" t="str">
        <f>VLOOKUP($A2328,referencia!$A$2:$Z$640,12,0)</f>
        <v>Frente para la Victoria</v>
      </c>
      <c r="G2328" s="9" t="str">
        <f>VLOOKUP($A2328,referencia!$A$2:$Z$640,11,0)</f>
        <v>Claudio Maley</v>
      </c>
      <c r="H2328" s="9" t="str">
        <f>VLOOKUP($A2328,referencia!$A$2:$Z$640,21,0)</f>
        <v>M</v>
      </c>
      <c r="I2328" s="9">
        <f>VLOOKUP($A2328,referencia!$A$2:$Z$640,22,0)</f>
        <v>0</v>
      </c>
      <c r="J2328" s="9" t="str">
        <f>VLOOKUP($A2328,referencia!$A$2:$Z$640,23,0)</f>
        <v>Ministerio de Seguridad</v>
      </c>
      <c r="K2328" s="9">
        <f>VLOOKUP($A2328,referencia!$A$2:$Z$640,24,0)</f>
        <v>0</v>
      </c>
    </row>
    <row r="2329" spans="1:11" ht="15.75" customHeight="1">
      <c r="A2329" t="s">
        <v>2983</v>
      </c>
      <c r="B2329" s="9">
        <f>VLOOKUP($A2329,referencia!$A$2:$Z$640,7,0)</f>
        <v>24</v>
      </c>
      <c r="C2329" s="9" t="str">
        <f>VLOOKUP($A2329,referencia!$A$2:$Z$640,8,0)</f>
        <v>Tucumán</v>
      </c>
      <c r="D2329" s="9" t="str">
        <f>VLOOKUP($A2329,referencia!$A$2:$Z$640,19,0)</f>
        <v>no</v>
      </c>
      <c r="E2329" s="9" t="str">
        <f>VLOOKUP($A2329,referencia!$A$2:$Z$640,9,0)</f>
        <v>Juan Luis Manzur</v>
      </c>
      <c r="F2329" s="9" t="str">
        <f>VLOOKUP($A2329,referencia!$A$2:$Z$640,12,0)</f>
        <v>Frente para la Victoria</v>
      </c>
      <c r="G2329" s="9" t="str">
        <f>VLOOKUP($A2329,referencia!$A$2:$Z$640,11,0)</f>
        <v>Eduardo Garvich</v>
      </c>
      <c r="H2329" s="9" t="str">
        <f>VLOOKUP($A2329,referencia!$A$2:$Z$640,21,0)</f>
        <v>M</v>
      </c>
      <c r="I2329" s="9">
        <f>VLOOKUP($A2329,referencia!$A$2:$Z$640,22,0)</f>
        <v>0</v>
      </c>
      <c r="J2329" s="9" t="str">
        <f>VLOOKUP($A2329,referencia!$A$2:$Z$640,23,0)</f>
        <v>Ministerio de Economía</v>
      </c>
      <c r="K2329" s="9">
        <f>VLOOKUP($A2329,referencia!$A$2:$Z$640,24,0)</f>
        <v>0</v>
      </c>
    </row>
    <row r="2330" spans="1:11" ht="15.75" customHeight="1">
      <c r="A2330" t="s">
        <v>2984</v>
      </c>
      <c r="B2330" s="9">
        <f>VLOOKUP($A2330,referencia!$A$2:$Z$640,7,0)</f>
        <v>24</v>
      </c>
      <c r="C2330" s="9" t="str">
        <f>VLOOKUP($A2330,referencia!$A$2:$Z$640,8,0)</f>
        <v>Tucumán</v>
      </c>
      <c r="D2330" s="9" t="str">
        <f>VLOOKUP($A2330,referencia!$A$2:$Z$640,19,0)</f>
        <v>no</v>
      </c>
      <c r="E2330" s="9" t="str">
        <f>VLOOKUP($A2330,referencia!$A$2:$Z$640,9,0)</f>
        <v>Juan Luis Manzur</v>
      </c>
      <c r="F2330" s="9" t="str">
        <f>VLOOKUP($A2330,referencia!$A$2:$Z$640,12,0)</f>
        <v>Frente para la Victoria</v>
      </c>
      <c r="G2330" s="9" t="str">
        <f>VLOOKUP($A2330,referencia!$A$2:$Z$640,11,0)</f>
        <v>Silvia Pérez</v>
      </c>
      <c r="H2330" s="9" t="str">
        <f>VLOOKUP($A2330,referencia!$A$2:$Z$640,21,0)</f>
        <v>F</v>
      </c>
      <c r="I2330" s="9">
        <f>VLOOKUP($A2330,referencia!$A$2:$Z$640,22,0)</f>
        <v>1</v>
      </c>
      <c r="J2330" s="9" t="str">
        <f>VLOOKUP($A2330,referencia!$A$2:$Z$640,23,0)</f>
        <v>Secretaría General de la Gobernación</v>
      </c>
      <c r="K2330" s="9">
        <f>VLOOKUP($A2330,referencia!$A$2:$Z$640,24,0)</f>
        <v>0</v>
      </c>
    </row>
    <row r="2331" spans="1:11" ht="15.75" customHeight="1">
      <c r="A2331" t="s">
        <v>2985</v>
      </c>
      <c r="B2331" s="9">
        <f>VLOOKUP($A2331,referencia!$A$2:$Z$640,7,0)</f>
        <v>24</v>
      </c>
      <c r="C2331" s="9" t="str">
        <f>VLOOKUP($A2331,referencia!$A$2:$Z$640,8,0)</f>
        <v>Tucumán</v>
      </c>
      <c r="D2331" s="9">
        <f>VLOOKUP($A2331,referencia!$A$2:$Z$640,19,0)</f>
        <v>2020</v>
      </c>
      <c r="E2331" s="9" t="str">
        <f>VLOOKUP($A2331,referencia!$A$2:$Z$640,9,0)</f>
        <v>Juan Manzur</v>
      </c>
      <c r="F2331" s="9" t="str">
        <f>VLOOKUP($A2331,referencia!$A$2:$Z$640,12,0)</f>
        <v>Frente Justicialista por Tucumán</v>
      </c>
      <c r="G2331" s="9" t="str">
        <f>VLOOKUP($A2331,referencia!$A$2:$Z$640,11,0)</f>
        <v>Juan Luis Fernández</v>
      </c>
      <c r="H2331" s="9" t="str">
        <f>VLOOKUP($A2331,referencia!$A$2:$Z$640,21,0)</f>
        <v>M</v>
      </c>
      <c r="I2331" s="9">
        <f>VLOOKUP($A2331,referencia!$A$2:$Z$640,22,0)</f>
        <v>0</v>
      </c>
      <c r="J2331" s="9" t="str">
        <f>VLOOKUP($A2331,referencia!$A$2:$Z$640,23,0)</f>
        <v>Minsterio de Desarrollo Productivo</v>
      </c>
      <c r="K2331" s="9">
        <f>VLOOKUP($A2331,referencia!$A$2:$Z$640,24,0)</f>
        <v>0</v>
      </c>
    </row>
    <row r="2332" spans="1:11" ht="15.75" customHeight="1">
      <c r="A2332" t="s">
        <v>2986</v>
      </c>
      <c r="B2332" s="9">
        <f>VLOOKUP($A2332,referencia!$A$2:$Z$640,7,0)</f>
        <v>24</v>
      </c>
      <c r="C2332" s="9" t="str">
        <f>VLOOKUP($A2332,referencia!$A$2:$Z$640,8,0)</f>
        <v>Tucumán</v>
      </c>
      <c r="D2332" s="9">
        <f>VLOOKUP($A2332,referencia!$A$2:$Z$640,19,0)</f>
        <v>2020</v>
      </c>
      <c r="E2332" s="9" t="str">
        <f>VLOOKUP($A2332,referencia!$A$2:$Z$640,9,0)</f>
        <v>Juan Manzur</v>
      </c>
      <c r="F2332" s="9" t="str">
        <f>VLOOKUP($A2332,referencia!$A$2:$Z$640,12,0)</f>
        <v>Frente Justicialista por Tucumán</v>
      </c>
      <c r="G2332" s="9" t="str">
        <f>VLOOKUP($A2332,referencia!$A$2:$Z$640,11,0)</f>
        <v>Claudio Adolfo Maley</v>
      </c>
      <c r="H2332" s="9" t="str">
        <f>VLOOKUP($A2332,referencia!$A$2:$Z$640,21,0)</f>
        <v>M</v>
      </c>
      <c r="I2332" s="9">
        <f>VLOOKUP($A2332,referencia!$A$2:$Z$640,22,0)</f>
        <v>0</v>
      </c>
      <c r="J2332" s="9" t="str">
        <f>VLOOKUP($A2332,referencia!$A$2:$Z$640,23,0)</f>
        <v>Ministerio de Seguridad</v>
      </c>
      <c r="K2332" s="9">
        <f>VLOOKUP($A2332,referencia!$A$2:$Z$640,24,0)</f>
        <v>0</v>
      </c>
    </row>
    <row r="2333" spans="1:11" ht="15.75" customHeight="1">
      <c r="A2333" t="s">
        <v>2987</v>
      </c>
      <c r="B2333" s="9">
        <f>VLOOKUP($A2333,referencia!$A$2:$Z$640,7,0)</f>
        <v>24</v>
      </c>
      <c r="C2333" s="9" t="str">
        <f>VLOOKUP($A2333,referencia!$A$2:$Z$640,8,0)</f>
        <v>Tucumán</v>
      </c>
      <c r="D2333" s="9">
        <f>VLOOKUP($A2333,referencia!$A$2:$Z$640,19,0)</f>
        <v>2020</v>
      </c>
      <c r="E2333" s="9" t="str">
        <f>VLOOKUP($A2333,referencia!$A$2:$Z$640,9,0)</f>
        <v>Juan Manzur</v>
      </c>
      <c r="F2333" s="9" t="str">
        <f>VLOOKUP($A2333,referencia!$A$2:$Z$640,12,0)</f>
        <v>Frente Justicialista por Tucumán</v>
      </c>
      <c r="G2333" s="9" t="str">
        <f>VLOOKUP($A2333,referencia!$A$2:$Z$640,11,0)</f>
        <v>Eduardo Samuel Garvich</v>
      </c>
      <c r="H2333" s="9" t="str">
        <f>VLOOKUP($A2333,referencia!$A$2:$Z$640,21,0)</f>
        <v>M</v>
      </c>
      <c r="I2333" s="9">
        <f>VLOOKUP($A2333,referencia!$A$2:$Z$640,22,0)</f>
        <v>0</v>
      </c>
      <c r="J2333" s="9" t="str">
        <f>VLOOKUP($A2333,referencia!$A$2:$Z$640,23,0)</f>
        <v>Ministerio de Economía</v>
      </c>
      <c r="K2333" s="9">
        <f>VLOOKUP($A2333,referencia!$A$2:$Z$640,24,0)</f>
        <v>0</v>
      </c>
    </row>
    <row r="2334" spans="1:11" ht="15.75" customHeight="1">
      <c r="A2334" t="s">
        <v>2988</v>
      </c>
      <c r="B2334" s="9">
        <f>VLOOKUP($A2334,referencia!$A$2:$Z$640,7,0)</f>
        <v>24</v>
      </c>
      <c r="C2334" s="9" t="str">
        <f>VLOOKUP($A2334,referencia!$A$2:$Z$640,8,0)</f>
        <v>Tucumán</v>
      </c>
      <c r="D2334" s="9">
        <f>VLOOKUP($A2334,referencia!$A$2:$Z$640,19,0)</f>
        <v>2020</v>
      </c>
      <c r="E2334" s="9" t="str">
        <f>VLOOKUP($A2334,referencia!$A$2:$Z$640,9,0)</f>
        <v>Juan Manzur</v>
      </c>
      <c r="F2334" s="9" t="str">
        <f>VLOOKUP($A2334,referencia!$A$2:$Z$640,12,0)</f>
        <v>Frente Justicialista por Tucumán</v>
      </c>
      <c r="G2334" s="9" t="str">
        <f>VLOOKUP($A2334,referencia!$A$2:$Z$640,11,0)</f>
        <v>Rosana Helena Chahla</v>
      </c>
      <c r="H2334" s="9" t="str">
        <f>VLOOKUP($A2334,referencia!$A$2:$Z$640,21,0)</f>
        <v>F</v>
      </c>
      <c r="I2334" s="9">
        <f>VLOOKUP($A2334,referencia!$A$2:$Z$640,22,0)</f>
        <v>1</v>
      </c>
      <c r="J2334" s="9" t="str">
        <f>VLOOKUP($A2334,referencia!$A$2:$Z$640,23,0)</f>
        <v>Ministerio de Salud Pública</v>
      </c>
      <c r="K2334" s="9">
        <f>VLOOKUP($A2334,referencia!$A$2:$Z$640,24,0)</f>
        <v>0</v>
      </c>
    </row>
    <row r="2335" spans="1:11" ht="15.75" customHeight="1">
      <c r="A2335" t="s">
        <v>2989</v>
      </c>
      <c r="B2335" s="9">
        <f>VLOOKUP($A2335,referencia!$A$2:$Z$640,7,0)</f>
        <v>24</v>
      </c>
      <c r="C2335" s="9" t="str">
        <f>VLOOKUP($A2335,referencia!$A$2:$Z$640,8,0)</f>
        <v>Tucumán</v>
      </c>
      <c r="D2335" s="9">
        <f>VLOOKUP($A2335,referencia!$A$2:$Z$640,19,0)</f>
        <v>2020</v>
      </c>
      <c r="E2335" s="9" t="str">
        <f>VLOOKUP($A2335,referencia!$A$2:$Z$640,9,0)</f>
        <v>Juan Manzur</v>
      </c>
      <c r="F2335" s="9" t="str">
        <f>VLOOKUP($A2335,referencia!$A$2:$Z$640,12,0)</f>
        <v>Frente Justicialista por Tucumán</v>
      </c>
      <c r="G2335" s="9" t="str">
        <f>VLOOKUP($A2335,referencia!$A$2:$Z$640,11,0)</f>
        <v>Gabriel Eduardo Yedlin</v>
      </c>
      <c r="H2335" s="9" t="str">
        <f>VLOOKUP($A2335,referencia!$A$2:$Z$640,21,0)</f>
        <v>M</v>
      </c>
      <c r="I2335" s="9">
        <f>VLOOKUP($A2335,referencia!$A$2:$Z$640,22,0)</f>
        <v>0</v>
      </c>
      <c r="J2335" s="9" t="str">
        <f>VLOOKUP($A2335,referencia!$A$2:$Z$640,23,0)</f>
        <v>Ministerio de Desarrollo Social</v>
      </c>
      <c r="K2335" s="9">
        <f>VLOOKUP($A2335,referencia!$A$2:$Z$640,24,0)</f>
        <v>0</v>
      </c>
    </row>
    <row r="2336" spans="1:11" ht="15.75" customHeight="1">
      <c r="A2336" t="s">
        <v>2990</v>
      </c>
      <c r="B2336" s="9">
        <f>VLOOKUP($A2336,referencia!$A$2:$Z$640,7,0)</f>
        <v>24</v>
      </c>
      <c r="C2336" s="9" t="str">
        <f>VLOOKUP($A2336,referencia!$A$2:$Z$640,8,0)</f>
        <v>Tucumán</v>
      </c>
      <c r="D2336" s="9">
        <f>VLOOKUP($A2336,referencia!$A$2:$Z$640,19,0)</f>
        <v>2020</v>
      </c>
      <c r="E2336" s="9" t="str">
        <f>VLOOKUP($A2336,referencia!$A$2:$Z$640,9,0)</f>
        <v>Juan Manzur</v>
      </c>
      <c r="F2336" s="9" t="str">
        <f>VLOOKUP($A2336,referencia!$A$2:$Z$640,12,0)</f>
        <v>Frente Justicialista por Tucumán</v>
      </c>
      <c r="G2336" s="9" t="str">
        <f>VLOOKUP($A2336,referencia!$A$2:$Z$640,11,0)</f>
        <v>Miguel Ángel Acevedo</v>
      </c>
      <c r="H2336" s="9" t="str">
        <f>VLOOKUP($A2336,referencia!$A$2:$Z$640,21,0)</f>
        <v>M</v>
      </c>
      <c r="I2336" s="9">
        <f>VLOOKUP($A2336,referencia!$A$2:$Z$640,22,0)</f>
        <v>0</v>
      </c>
      <c r="J2336" s="9" t="str">
        <f>VLOOKUP($A2336,referencia!$A$2:$Z$640,23,0)</f>
        <v>Ministerio de Interior</v>
      </c>
      <c r="K2336" s="9">
        <f>VLOOKUP($A2336,referencia!$A$2:$Z$640,24,0)</f>
        <v>0</v>
      </c>
    </row>
    <row r="2337" spans="1:11" ht="15.75" customHeight="1">
      <c r="A2337" t="s">
        <v>2991</v>
      </c>
      <c r="B2337" s="9">
        <f>VLOOKUP($A2337,referencia!$A$2:$Z$640,7,0)</f>
        <v>24</v>
      </c>
      <c r="C2337" s="9" t="str">
        <f>VLOOKUP($A2337,referencia!$A$2:$Z$640,8,0)</f>
        <v>Tucumán</v>
      </c>
      <c r="D2337" s="9">
        <f>VLOOKUP($A2337,referencia!$A$2:$Z$640,19,0)</f>
        <v>2020</v>
      </c>
      <c r="E2337" s="9" t="str">
        <f>VLOOKUP($A2337,referencia!$A$2:$Z$640,9,0)</f>
        <v>Juan Manzur</v>
      </c>
      <c r="F2337" s="9" t="str">
        <f>VLOOKUP($A2337,referencia!$A$2:$Z$640,12,0)</f>
        <v>Frente Justicialista por Tucumán</v>
      </c>
      <c r="G2337" s="9" t="str">
        <f>VLOOKUP($A2337,referencia!$A$2:$Z$640,11,0)</f>
        <v>María Carolina Vargas Aignasse</v>
      </c>
      <c r="H2337" s="9" t="str">
        <f>VLOOKUP($A2337,referencia!$A$2:$Z$640,21,0)</f>
        <v>F</v>
      </c>
      <c r="I2337" s="9">
        <f>VLOOKUP($A2337,referencia!$A$2:$Z$640,22,0)</f>
        <v>1</v>
      </c>
      <c r="J2337" s="9" t="str">
        <f>VLOOKUP($A2337,referencia!$A$2:$Z$640,23,0)</f>
        <v>Ministerio de Gobierno y Justicia</v>
      </c>
      <c r="K2337" s="9">
        <f>VLOOKUP($A2337,referencia!$A$2:$Z$640,24,0)</f>
        <v>0</v>
      </c>
    </row>
    <row r="2338" spans="1:11" ht="15.75" customHeight="1">
      <c r="A2338" t="s">
        <v>2992</v>
      </c>
      <c r="B2338" s="9">
        <f>VLOOKUP($A2338,referencia!$A$2:$Z$640,7,0)</f>
        <v>24</v>
      </c>
      <c r="C2338" s="9" t="str">
        <f>VLOOKUP($A2338,referencia!$A$2:$Z$640,8,0)</f>
        <v>Tucumán</v>
      </c>
      <c r="D2338" s="9">
        <f>VLOOKUP($A2338,referencia!$A$2:$Z$640,19,0)</f>
        <v>2020</v>
      </c>
      <c r="E2338" s="9" t="str">
        <f>VLOOKUP($A2338,referencia!$A$2:$Z$640,9,0)</f>
        <v>Juan Manzur</v>
      </c>
      <c r="F2338" s="9" t="str">
        <f>VLOOKUP($A2338,referencia!$A$2:$Z$640,12,0)</f>
        <v>Frente Justicialista por Tucumán</v>
      </c>
      <c r="G2338" s="9" t="str">
        <f>VLOOKUP($A2338,referencia!$A$2:$Z$640,11,0)</f>
        <v>Juan Pablo Lichtmajer</v>
      </c>
      <c r="H2338" s="9" t="str">
        <f>VLOOKUP($A2338,referencia!$A$2:$Z$640,21,0)</f>
        <v>M</v>
      </c>
      <c r="I2338" s="9">
        <f>VLOOKUP($A2338,referencia!$A$2:$Z$640,22,0)</f>
        <v>0</v>
      </c>
      <c r="J2338" s="9" t="str">
        <f>VLOOKUP($A2338,referencia!$A$2:$Z$640,23,0)</f>
        <v>Ministerio de Educación</v>
      </c>
      <c r="K2338" s="9">
        <f>VLOOKUP($A2338,referencia!$A$2:$Z$640,24,0)</f>
        <v>0</v>
      </c>
    </row>
    <row r="2339" spans="1:11" ht="15.75" customHeight="1">
      <c r="A2339" t="s">
        <v>2993</v>
      </c>
      <c r="B2339" s="9">
        <f>VLOOKUP($A2339,referencia!$A$2:$Z$640,7,0)</f>
        <v>24</v>
      </c>
      <c r="C2339" s="9" t="str">
        <f>VLOOKUP($A2339,referencia!$A$2:$Z$640,8,0)</f>
        <v>Tucumán</v>
      </c>
      <c r="D2339" s="9">
        <f>VLOOKUP($A2339,referencia!$A$2:$Z$640,19,0)</f>
        <v>2020</v>
      </c>
      <c r="E2339" s="9" t="str">
        <f>VLOOKUP($A2339,referencia!$A$2:$Z$640,9,0)</f>
        <v>Juan Manzur</v>
      </c>
      <c r="F2339" s="9" t="str">
        <f>VLOOKUP($A2339,referencia!$A$2:$Z$640,12,0)</f>
        <v>Frente Justicialista por Tucumán</v>
      </c>
      <c r="G2339" s="9" t="str">
        <f>VLOOKUP($A2339,referencia!$A$2:$Z$640,11,0)</f>
        <v>Silvia Laura Pérez</v>
      </c>
      <c r="H2339" s="9" t="str">
        <f>VLOOKUP($A2339,referencia!$A$2:$Z$640,21,0)</f>
        <v>F</v>
      </c>
      <c r="I2339" s="9">
        <f>VLOOKUP($A2339,referencia!$A$2:$Z$640,22,0)</f>
        <v>1</v>
      </c>
      <c r="J2339" s="9" t="str">
        <f>VLOOKUP($A2339,referencia!$A$2:$Z$640,23,0)</f>
        <v>Secretaría General de la Gobernación</v>
      </c>
      <c r="K2339" s="9">
        <f>VLOOKUP($A2339,referencia!$A$2:$Z$640,24,0)</f>
        <v>0</v>
      </c>
    </row>
  </sheetData>
  <autoFilter ref="A1:K894">
    <sortState ref="A2:K2339">
      <sortCondition ref="C1:C89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workbookViewId="0">
      <selection activeCell="C175" sqref="C175"/>
    </sheetView>
  </sheetViews>
  <sheetFormatPr baseColWidth="10" defaultRowHeight="12.75"/>
  <cols>
    <col min="1" max="1" width="58.28515625" customWidth="1"/>
  </cols>
  <sheetData>
    <row r="1" spans="1:8">
      <c r="B1" t="s">
        <v>3034</v>
      </c>
      <c r="C1" t="s">
        <v>3033</v>
      </c>
    </row>
    <row r="2" spans="1:8">
      <c r="A2" t="s">
        <v>27</v>
      </c>
      <c r="B2" s="28" t="s">
        <v>34</v>
      </c>
      <c r="C2" s="28" t="s">
        <v>3038</v>
      </c>
    </row>
    <row r="3" spans="1:8">
      <c r="A3" t="s">
        <v>29</v>
      </c>
      <c r="B3" s="28" t="s">
        <v>3035</v>
      </c>
      <c r="C3" s="28" t="s">
        <v>3038</v>
      </c>
      <c r="H3" s="27"/>
    </row>
    <row r="4" spans="1:8">
      <c r="A4" t="s">
        <v>23</v>
      </c>
      <c r="B4" s="28" t="s">
        <v>18</v>
      </c>
      <c r="C4" s="28" t="s">
        <v>3039</v>
      </c>
    </row>
    <row r="5" spans="1:8">
      <c r="A5" t="s">
        <v>25</v>
      </c>
      <c r="B5" s="28" t="s">
        <v>18</v>
      </c>
      <c r="C5" s="28" t="s">
        <v>3038</v>
      </c>
    </row>
    <row r="6" spans="1:8">
      <c r="A6" t="s">
        <v>41</v>
      </c>
      <c r="B6" s="28" t="s">
        <v>18</v>
      </c>
      <c r="C6" s="28" t="s">
        <v>3039</v>
      </c>
    </row>
    <row r="7" spans="1:8">
      <c r="A7" t="s">
        <v>21</v>
      </c>
      <c r="B7" s="28" t="s">
        <v>18</v>
      </c>
      <c r="C7" s="28" t="s">
        <v>3039</v>
      </c>
    </row>
    <row r="8" spans="1:8">
      <c r="A8" t="s">
        <v>37</v>
      </c>
      <c r="B8" s="28" t="s">
        <v>18</v>
      </c>
      <c r="C8" s="28" t="s">
        <v>3038</v>
      </c>
    </row>
    <row r="9" spans="1:8">
      <c r="A9" t="s">
        <v>30</v>
      </c>
      <c r="B9" s="28" t="s">
        <v>18</v>
      </c>
      <c r="C9" s="28" t="s">
        <v>3038</v>
      </c>
    </row>
    <row r="10" spans="1:8">
      <c r="A10" t="s">
        <v>39</v>
      </c>
      <c r="B10" s="28" t="s">
        <v>18</v>
      </c>
      <c r="C10" s="28" t="s">
        <v>3038</v>
      </c>
    </row>
    <row r="11" spans="1:8">
      <c r="A11" t="s">
        <v>19</v>
      </c>
      <c r="B11" s="28" t="s">
        <v>18</v>
      </c>
      <c r="C11" s="28" t="s">
        <v>3038</v>
      </c>
    </row>
    <row r="12" spans="1:8">
      <c r="A12" t="s">
        <v>32</v>
      </c>
      <c r="B12" s="28" t="s">
        <v>34</v>
      </c>
      <c r="C12" s="28" t="s">
        <v>3040</v>
      </c>
    </row>
    <row r="13" spans="1:8">
      <c r="A13" t="s">
        <v>35</v>
      </c>
      <c r="B13" s="28" t="s">
        <v>34</v>
      </c>
      <c r="C13" s="28" t="s">
        <v>3038</v>
      </c>
    </row>
    <row r="14" spans="1:8">
      <c r="A14" t="s">
        <v>45</v>
      </c>
      <c r="B14" s="28" t="s">
        <v>18</v>
      </c>
      <c r="C14" s="28" t="s">
        <v>3039</v>
      </c>
    </row>
    <row r="15" spans="1:8">
      <c r="A15" t="s">
        <v>51</v>
      </c>
      <c r="B15" s="28" t="s">
        <v>18</v>
      </c>
      <c r="C15" s="28" t="s">
        <v>3038</v>
      </c>
    </row>
    <row r="16" spans="1:8">
      <c r="A16" t="s">
        <v>55</v>
      </c>
      <c r="B16" s="28" t="s">
        <v>34</v>
      </c>
      <c r="C16" s="28" t="s">
        <v>3040</v>
      </c>
    </row>
    <row r="17" spans="1:3">
      <c r="A17" t="s">
        <v>58</v>
      </c>
      <c r="B17" s="28" t="s">
        <v>18</v>
      </c>
      <c r="C17" s="28" t="s">
        <v>3038</v>
      </c>
    </row>
    <row r="18" spans="1:3">
      <c r="A18" t="s">
        <v>59</v>
      </c>
      <c r="B18" s="28" t="s">
        <v>18</v>
      </c>
      <c r="C18" s="28" t="s">
        <v>3039</v>
      </c>
    </row>
    <row r="19" spans="1:3">
      <c r="A19" t="s">
        <v>61</v>
      </c>
      <c r="B19" s="28" t="s">
        <v>3035</v>
      </c>
      <c r="C19" s="28" t="s">
        <v>3038</v>
      </c>
    </row>
    <row r="20" spans="1:3">
      <c r="A20" t="s">
        <v>64</v>
      </c>
      <c r="B20" s="28" t="s">
        <v>3035</v>
      </c>
      <c r="C20" s="28" t="s">
        <v>3038</v>
      </c>
    </row>
    <row r="21" spans="1:3">
      <c r="A21" t="s">
        <v>66</v>
      </c>
      <c r="B21" s="28" t="s">
        <v>3035</v>
      </c>
      <c r="C21" s="28" t="s">
        <v>3040</v>
      </c>
    </row>
    <row r="22" spans="1:3">
      <c r="A22" t="s">
        <v>69</v>
      </c>
      <c r="B22" s="28" t="s">
        <v>34</v>
      </c>
      <c r="C22" s="28" t="s">
        <v>3040</v>
      </c>
    </row>
    <row r="23" spans="1:3">
      <c r="A23" t="s">
        <v>71</v>
      </c>
      <c r="B23" s="28" t="s">
        <v>34</v>
      </c>
      <c r="C23" s="28" t="s">
        <v>3038</v>
      </c>
    </row>
    <row r="24" spans="1:3">
      <c r="A24" t="s">
        <v>89</v>
      </c>
      <c r="B24" s="28" t="s">
        <v>3035</v>
      </c>
      <c r="C24" s="28" t="s">
        <v>3040</v>
      </c>
    </row>
    <row r="25" spans="1:3">
      <c r="A25" t="s">
        <v>83</v>
      </c>
      <c r="B25" s="28" t="s">
        <v>34</v>
      </c>
      <c r="C25" s="28" t="s">
        <v>3040</v>
      </c>
    </row>
    <row r="26" spans="1:3">
      <c r="A26" t="s">
        <v>85</v>
      </c>
      <c r="B26" s="28" t="s">
        <v>3035</v>
      </c>
      <c r="C26" s="28" t="s">
        <v>3040</v>
      </c>
    </row>
    <row r="27" spans="1:3">
      <c r="A27" t="s">
        <v>87</v>
      </c>
      <c r="B27" s="28" t="s">
        <v>18</v>
      </c>
      <c r="C27" s="28" t="s">
        <v>3040</v>
      </c>
    </row>
    <row r="28" spans="1:3">
      <c r="A28" t="s">
        <v>77</v>
      </c>
      <c r="B28" s="28" t="s">
        <v>3035</v>
      </c>
      <c r="C28" s="28" t="s">
        <v>3040</v>
      </c>
    </row>
    <row r="29" spans="1:3">
      <c r="A29" t="s">
        <v>91</v>
      </c>
      <c r="B29" s="28" t="s">
        <v>18</v>
      </c>
      <c r="C29" s="28" t="s">
        <v>3039</v>
      </c>
    </row>
    <row r="30" spans="1:3">
      <c r="A30" t="s">
        <v>81</v>
      </c>
      <c r="B30" s="28" t="s">
        <v>18</v>
      </c>
      <c r="C30" s="28" t="s">
        <v>3039</v>
      </c>
    </row>
    <row r="31" spans="1:3">
      <c r="A31" t="s">
        <v>103</v>
      </c>
      <c r="B31" s="28" t="s">
        <v>18</v>
      </c>
      <c r="C31" s="28" t="s">
        <v>3039</v>
      </c>
    </row>
    <row r="32" spans="1:3">
      <c r="A32" t="s">
        <v>897</v>
      </c>
      <c r="B32" s="28" t="s">
        <v>3035</v>
      </c>
      <c r="C32" s="28" t="s">
        <v>3040</v>
      </c>
    </row>
    <row r="33" spans="1:3">
      <c r="A33" t="s">
        <v>116</v>
      </c>
      <c r="B33" s="28" t="s">
        <v>34</v>
      </c>
      <c r="C33" s="28" t="s">
        <v>3038</v>
      </c>
    </row>
    <row r="34" spans="1:3">
      <c r="A34" t="s">
        <v>122</v>
      </c>
      <c r="B34" s="28" t="s">
        <v>18</v>
      </c>
      <c r="C34" s="28" t="s">
        <v>3038</v>
      </c>
    </row>
    <row r="35" spans="1:3">
      <c r="A35" t="s">
        <v>118</v>
      </c>
      <c r="B35" s="28" t="s">
        <v>18</v>
      </c>
      <c r="C35" s="28" t="s">
        <v>3038</v>
      </c>
    </row>
    <row r="36" spans="1:3">
      <c r="A36" t="s">
        <v>112</v>
      </c>
      <c r="B36" s="28" t="s">
        <v>18</v>
      </c>
      <c r="C36" s="28" t="s">
        <v>3039</v>
      </c>
    </row>
    <row r="37" spans="1:3">
      <c r="A37" t="s">
        <v>120</v>
      </c>
      <c r="B37" s="28" t="s">
        <v>18</v>
      </c>
      <c r="C37" s="28" t="s">
        <v>3038</v>
      </c>
    </row>
    <row r="38" spans="1:3">
      <c r="A38" t="s">
        <v>125</v>
      </c>
      <c r="B38" s="28" t="s">
        <v>18</v>
      </c>
      <c r="C38" s="28" t="s">
        <v>3038</v>
      </c>
    </row>
    <row r="39" spans="1:3">
      <c r="A39" t="s">
        <v>130</v>
      </c>
      <c r="B39" s="28" t="s">
        <v>18</v>
      </c>
      <c r="C39" s="28" t="s">
        <v>3038</v>
      </c>
    </row>
    <row r="40" spans="1:3">
      <c r="A40" t="s">
        <v>132</v>
      </c>
      <c r="B40" s="28" t="s">
        <v>3035</v>
      </c>
      <c r="C40" s="28" t="s">
        <v>3040</v>
      </c>
    </row>
    <row r="41" spans="1:3">
      <c r="A41" s="28" t="s">
        <v>3041</v>
      </c>
      <c r="B41" s="28" t="s">
        <v>3035</v>
      </c>
      <c r="C41" s="28" t="s">
        <v>3040</v>
      </c>
    </row>
    <row r="42" spans="1:3">
      <c r="A42" t="s">
        <v>136</v>
      </c>
      <c r="B42" s="28" t="s">
        <v>3035</v>
      </c>
      <c r="C42" s="28" t="s">
        <v>3040</v>
      </c>
    </row>
    <row r="43" spans="1:3">
      <c r="A43" t="s">
        <v>138</v>
      </c>
      <c r="B43" s="28" t="s">
        <v>34</v>
      </c>
      <c r="C43" s="28" t="s">
        <v>3040</v>
      </c>
    </row>
    <row r="44" spans="1:3">
      <c r="A44" t="s">
        <v>143</v>
      </c>
      <c r="B44" s="28" t="s">
        <v>18</v>
      </c>
      <c r="C44" s="28" t="s">
        <v>3039</v>
      </c>
    </row>
    <row r="45" spans="1:3">
      <c r="A45" t="s">
        <v>145</v>
      </c>
      <c r="B45" s="28" t="s">
        <v>18</v>
      </c>
      <c r="C45" s="28" t="s">
        <v>3039</v>
      </c>
    </row>
    <row r="46" spans="1:3">
      <c r="A46" t="s">
        <v>147</v>
      </c>
      <c r="B46" s="28" t="s">
        <v>18</v>
      </c>
      <c r="C46" s="28" t="s">
        <v>3038</v>
      </c>
    </row>
    <row r="47" spans="1:3">
      <c r="A47" t="s">
        <v>149</v>
      </c>
      <c r="B47" s="28" t="s">
        <v>18</v>
      </c>
      <c r="C47" s="28" t="s">
        <v>3038</v>
      </c>
    </row>
    <row r="48" spans="1:3">
      <c r="A48" t="s">
        <v>151</v>
      </c>
      <c r="B48" s="28" t="s">
        <v>18</v>
      </c>
      <c r="C48" s="28" t="s">
        <v>3038</v>
      </c>
    </row>
    <row r="49" spans="1:3">
      <c r="A49" t="s">
        <v>153</v>
      </c>
      <c r="B49" s="28" t="s">
        <v>18</v>
      </c>
      <c r="C49" s="28" t="s">
        <v>3038</v>
      </c>
    </row>
    <row r="50" spans="1:3">
      <c r="A50" t="s">
        <v>155</v>
      </c>
      <c r="B50" s="28" t="s">
        <v>18</v>
      </c>
      <c r="C50" s="28" t="s">
        <v>3038</v>
      </c>
    </row>
    <row r="51" spans="1:3">
      <c r="A51" t="s">
        <v>161</v>
      </c>
      <c r="B51" s="28" t="s">
        <v>3035</v>
      </c>
      <c r="C51" s="28" t="s">
        <v>3038</v>
      </c>
    </row>
    <row r="52" spans="1:3">
      <c r="A52" t="s">
        <v>139</v>
      </c>
      <c r="B52" s="28" t="s">
        <v>34</v>
      </c>
      <c r="C52" s="28" t="s">
        <v>3040</v>
      </c>
    </row>
    <row r="53" spans="1:3">
      <c r="A53" t="s">
        <v>175</v>
      </c>
      <c r="B53" s="28" t="s">
        <v>18</v>
      </c>
      <c r="C53" s="28" t="s">
        <v>3039</v>
      </c>
    </row>
    <row r="54" spans="1:3">
      <c r="A54" t="s">
        <v>168</v>
      </c>
      <c r="B54" s="28" t="s">
        <v>34</v>
      </c>
      <c r="C54" s="28" t="s">
        <v>3038</v>
      </c>
    </row>
    <row r="55" spans="1:3">
      <c r="A55" t="s">
        <v>179</v>
      </c>
      <c r="B55" s="28" t="s">
        <v>3035</v>
      </c>
      <c r="C55" s="28" t="s">
        <v>3038</v>
      </c>
    </row>
    <row r="56" spans="1:3">
      <c r="A56" t="s">
        <v>177</v>
      </c>
      <c r="B56" s="28" t="s">
        <v>18</v>
      </c>
      <c r="C56" s="28" t="s">
        <v>3038</v>
      </c>
    </row>
    <row r="57" spans="1:3">
      <c r="A57" t="s">
        <v>184</v>
      </c>
      <c r="B57" s="28" t="s">
        <v>18</v>
      </c>
      <c r="C57" s="28" t="s">
        <v>3039</v>
      </c>
    </row>
    <row r="58" spans="1:3">
      <c r="A58" t="s">
        <v>170</v>
      </c>
      <c r="B58" s="28" t="s">
        <v>18</v>
      </c>
      <c r="C58" s="28" t="s">
        <v>3038</v>
      </c>
    </row>
    <row r="59" spans="1:3">
      <c r="A59" t="s">
        <v>166</v>
      </c>
      <c r="B59" s="28" t="s">
        <v>18</v>
      </c>
      <c r="C59" s="28" t="s">
        <v>3039</v>
      </c>
    </row>
    <row r="60" spans="1:3">
      <c r="A60" s="28" t="s">
        <v>3036</v>
      </c>
      <c r="B60" s="28" t="s">
        <v>3035</v>
      </c>
      <c r="C60" s="28" t="s">
        <v>3038</v>
      </c>
    </row>
    <row r="61" spans="1:3">
      <c r="A61" t="s">
        <v>182</v>
      </c>
      <c r="B61" s="28" t="s">
        <v>18</v>
      </c>
      <c r="C61" s="28" t="s">
        <v>3039</v>
      </c>
    </row>
    <row r="62" spans="1:3">
      <c r="A62" t="s">
        <v>196</v>
      </c>
      <c r="B62" s="28" t="s">
        <v>18</v>
      </c>
      <c r="C62" s="28" t="s">
        <v>3038</v>
      </c>
    </row>
    <row r="63" spans="1:3">
      <c r="A63" t="s">
        <v>198</v>
      </c>
      <c r="B63" s="28" t="s">
        <v>18</v>
      </c>
      <c r="C63" s="28" t="s">
        <v>3039</v>
      </c>
    </row>
    <row r="64" spans="1:3">
      <c r="A64" t="s">
        <v>201</v>
      </c>
      <c r="B64" s="28" t="s">
        <v>34</v>
      </c>
      <c r="C64" s="28" t="s">
        <v>3038</v>
      </c>
    </row>
    <row r="65" spans="1:3">
      <c r="A65" t="s">
        <v>203</v>
      </c>
      <c r="B65" s="28" t="s">
        <v>18</v>
      </c>
      <c r="C65" s="28" t="s">
        <v>3039</v>
      </c>
    </row>
    <row r="66" spans="1:3">
      <c r="A66" t="s">
        <v>205</v>
      </c>
      <c r="B66" s="28" t="s">
        <v>18</v>
      </c>
      <c r="C66" s="28" t="s">
        <v>3038</v>
      </c>
    </row>
    <row r="67" spans="1:3">
      <c r="A67" t="s">
        <v>208</v>
      </c>
      <c r="B67" s="28" t="s">
        <v>18</v>
      </c>
      <c r="C67" s="28" t="s">
        <v>3039</v>
      </c>
    </row>
    <row r="68" spans="1:3">
      <c r="A68" t="s">
        <v>227</v>
      </c>
      <c r="B68" s="28" t="s">
        <v>18</v>
      </c>
      <c r="C68" s="28" t="s">
        <v>3038</v>
      </c>
    </row>
    <row r="69" spans="1:3">
      <c r="A69" t="s">
        <v>225</v>
      </c>
      <c r="B69" s="28" t="s">
        <v>3035</v>
      </c>
      <c r="C69" s="28" t="s">
        <v>3040</v>
      </c>
    </row>
    <row r="70" spans="1:3">
      <c r="A70" t="s">
        <v>217</v>
      </c>
      <c r="B70" s="28" t="s">
        <v>18</v>
      </c>
      <c r="C70" s="28" t="s">
        <v>3038</v>
      </c>
    </row>
    <row r="71" spans="1:3">
      <c r="A71" t="s">
        <v>220</v>
      </c>
      <c r="B71" s="28" t="s">
        <v>3035</v>
      </c>
      <c r="C71" s="28" t="s">
        <v>3040</v>
      </c>
    </row>
    <row r="72" spans="1:3">
      <c r="A72" t="s">
        <v>218</v>
      </c>
      <c r="B72" s="28" t="s">
        <v>34</v>
      </c>
      <c r="C72" s="28" t="s">
        <v>3040</v>
      </c>
    </row>
    <row r="73" spans="1:3">
      <c r="A73" t="s">
        <v>229</v>
      </c>
      <c r="B73" s="28" t="s">
        <v>18</v>
      </c>
      <c r="C73" s="28" t="s">
        <v>3039</v>
      </c>
    </row>
    <row r="74" spans="1:3">
      <c r="A74" t="s">
        <v>214</v>
      </c>
      <c r="B74" s="28" t="s">
        <v>18</v>
      </c>
      <c r="C74" s="28" t="s">
        <v>3039</v>
      </c>
    </row>
    <row r="75" spans="1:3">
      <c r="A75" t="s">
        <v>223</v>
      </c>
      <c r="B75" s="28" t="s">
        <v>18</v>
      </c>
      <c r="C75" s="28" t="s">
        <v>3038</v>
      </c>
    </row>
    <row r="76" spans="1:3">
      <c r="A76" t="s">
        <v>903</v>
      </c>
      <c r="B76" s="28" t="s">
        <v>18</v>
      </c>
      <c r="C76" s="28" t="s">
        <v>3039</v>
      </c>
    </row>
    <row r="77" spans="1:3">
      <c r="A77" t="s">
        <v>242</v>
      </c>
      <c r="B77" s="28" t="s">
        <v>3035</v>
      </c>
      <c r="C77" s="28" t="s">
        <v>3040</v>
      </c>
    </row>
    <row r="78" spans="1:3">
      <c r="A78" t="s">
        <v>244</v>
      </c>
      <c r="B78" s="28" t="s">
        <v>18</v>
      </c>
      <c r="C78" s="28" t="s">
        <v>3039</v>
      </c>
    </row>
    <row r="79" spans="1:3">
      <c r="A79" t="s">
        <v>249</v>
      </c>
      <c r="B79" s="28" t="s">
        <v>18</v>
      </c>
      <c r="C79" s="28" t="s">
        <v>3038</v>
      </c>
    </row>
    <row r="80" spans="1:3">
      <c r="A80" t="s">
        <v>251</v>
      </c>
      <c r="B80" s="28" t="s">
        <v>34</v>
      </c>
      <c r="C80" s="28" t="s">
        <v>3040</v>
      </c>
    </row>
    <row r="81" spans="1:3">
      <c r="A81" t="s">
        <v>253</v>
      </c>
      <c r="B81" s="28" t="s">
        <v>18</v>
      </c>
      <c r="C81" s="28" t="s">
        <v>3038</v>
      </c>
    </row>
    <row r="82" spans="1:3">
      <c r="A82" t="s">
        <v>256</v>
      </c>
      <c r="B82" s="28" t="s">
        <v>3035</v>
      </c>
      <c r="C82" s="28" t="s">
        <v>3040</v>
      </c>
    </row>
    <row r="83" spans="1:3">
      <c r="A83" t="s">
        <v>270</v>
      </c>
      <c r="B83" s="28" t="s">
        <v>3035</v>
      </c>
      <c r="C83" s="28" t="s">
        <v>3040</v>
      </c>
    </row>
    <row r="84" spans="1:3">
      <c r="A84" t="s">
        <v>268</v>
      </c>
      <c r="B84" s="28" t="s">
        <v>3035</v>
      </c>
      <c r="C84" s="28" t="s">
        <v>3038</v>
      </c>
    </row>
    <row r="85" spans="1:3">
      <c r="A85" t="s">
        <v>262</v>
      </c>
      <c r="B85" s="28" t="s">
        <v>18</v>
      </c>
      <c r="C85" s="28" t="s">
        <v>3039</v>
      </c>
    </row>
    <row r="86" spans="1:3">
      <c r="A86" t="s">
        <v>280</v>
      </c>
      <c r="B86" s="28" t="s">
        <v>18</v>
      </c>
      <c r="C86" s="28" t="s">
        <v>3039</v>
      </c>
    </row>
    <row r="87" spans="1:3">
      <c r="A87" t="s">
        <v>272</v>
      </c>
      <c r="B87" s="28" t="s">
        <v>18</v>
      </c>
      <c r="C87" s="28" t="s">
        <v>3038</v>
      </c>
    </row>
    <row r="88" spans="1:3">
      <c r="A88" t="s">
        <v>276</v>
      </c>
      <c r="B88" s="28" t="s">
        <v>3035</v>
      </c>
      <c r="C88" s="28" t="s">
        <v>3040</v>
      </c>
    </row>
    <row r="89" spans="1:3">
      <c r="A89" t="s">
        <v>293</v>
      </c>
      <c r="B89" s="28" t="s">
        <v>18</v>
      </c>
      <c r="C89" s="28" t="s">
        <v>3038</v>
      </c>
    </row>
    <row r="90" spans="1:3">
      <c r="A90" t="s">
        <v>295</v>
      </c>
      <c r="B90" s="28" t="s">
        <v>34</v>
      </c>
      <c r="C90" s="28" t="s">
        <v>3040</v>
      </c>
    </row>
    <row r="91" spans="1:3">
      <c r="A91" t="s">
        <v>297</v>
      </c>
      <c r="B91" s="28" t="s">
        <v>3035</v>
      </c>
      <c r="C91" s="28" t="s">
        <v>3038</v>
      </c>
    </row>
    <row r="92" spans="1:3">
      <c r="A92" t="s">
        <v>316</v>
      </c>
      <c r="B92" s="28" t="s">
        <v>18</v>
      </c>
      <c r="C92" s="28" t="s">
        <v>3038</v>
      </c>
    </row>
    <row r="93" spans="1:3">
      <c r="A93" s="28" t="s">
        <v>3042</v>
      </c>
      <c r="B93" s="28" t="s">
        <v>18</v>
      </c>
      <c r="C93" s="28" t="s">
        <v>3038</v>
      </c>
    </row>
    <row r="94" spans="1:3">
      <c r="A94" t="s">
        <v>313</v>
      </c>
      <c r="B94" s="28" t="s">
        <v>18</v>
      </c>
      <c r="C94" s="28" t="s">
        <v>3039</v>
      </c>
    </row>
    <row r="95" spans="1:3">
      <c r="A95" t="s">
        <v>309</v>
      </c>
      <c r="B95" s="28" t="s">
        <v>18</v>
      </c>
      <c r="C95" s="28" t="s">
        <v>3038</v>
      </c>
    </row>
    <row r="96" spans="1:3">
      <c r="A96" t="s">
        <v>304</v>
      </c>
      <c r="B96" s="28" t="s">
        <v>34</v>
      </c>
      <c r="C96" s="28" t="s">
        <v>3038</v>
      </c>
    </row>
    <row r="97" spans="1:3">
      <c r="A97" t="s">
        <v>320</v>
      </c>
      <c r="B97" s="28" t="s">
        <v>18</v>
      </c>
      <c r="C97" s="28" t="s">
        <v>3038</v>
      </c>
    </row>
    <row r="98" spans="1:3">
      <c r="A98" t="s">
        <v>322</v>
      </c>
      <c r="B98" s="28" t="s">
        <v>18</v>
      </c>
      <c r="C98" s="28" t="s">
        <v>3038</v>
      </c>
    </row>
    <row r="99" spans="1:3">
      <c r="A99" t="s">
        <v>328</v>
      </c>
      <c r="B99" s="28" t="s">
        <v>18</v>
      </c>
      <c r="C99" s="28" t="s">
        <v>3038</v>
      </c>
    </row>
    <row r="100" spans="1:3">
      <c r="A100" t="s">
        <v>345</v>
      </c>
      <c r="B100" s="28" t="s">
        <v>18</v>
      </c>
      <c r="C100" s="28" t="s">
        <v>3038</v>
      </c>
    </row>
    <row r="101" spans="1:3">
      <c r="A101" t="s">
        <v>343</v>
      </c>
      <c r="B101" s="28" t="s">
        <v>18</v>
      </c>
      <c r="C101" s="28" t="s">
        <v>3038</v>
      </c>
    </row>
    <row r="102" spans="1:3">
      <c r="A102" t="s">
        <v>351</v>
      </c>
      <c r="B102" s="28" t="s">
        <v>18</v>
      </c>
      <c r="C102" s="28" t="s">
        <v>3039</v>
      </c>
    </row>
    <row r="103" spans="1:3">
      <c r="A103" t="s">
        <v>353</v>
      </c>
      <c r="B103" s="28" t="s">
        <v>18</v>
      </c>
      <c r="C103" s="28" t="s">
        <v>3038</v>
      </c>
    </row>
    <row r="104" spans="1:3">
      <c r="A104" t="s">
        <v>356</v>
      </c>
      <c r="B104" s="28" t="s">
        <v>18</v>
      </c>
      <c r="C104" s="28" t="s">
        <v>3038</v>
      </c>
    </row>
    <row r="105" spans="1:3">
      <c r="A105" s="28" t="s">
        <v>3037</v>
      </c>
      <c r="B105" s="28" t="s">
        <v>34</v>
      </c>
      <c r="C105" s="28" t="s">
        <v>3038</v>
      </c>
    </row>
    <row r="106" spans="1:3">
      <c r="A106" t="s">
        <v>361</v>
      </c>
      <c r="B106" s="28" t="s">
        <v>18</v>
      </c>
      <c r="C106" s="28" t="s">
        <v>3039</v>
      </c>
    </row>
    <row r="107" spans="1:3">
      <c r="A107" t="s">
        <v>365</v>
      </c>
      <c r="B107" s="28" t="s">
        <v>34</v>
      </c>
      <c r="C107" s="28" t="s">
        <v>3040</v>
      </c>
    </row>
    <row r="108" spans="1:3">
      <c r="A108" t="s">
        <v>363</v>
      </c>
      <c r="B108" s="28" t="s">
        <v>18</v>
      </c>
      <c r="C108" s="28" t="s">
        <v>3038</v>
      </c>
    </row>
    <row r="109" spans="1:3">
      <c r="A109" t="s">
        <v>371</v>
      </c>
      <c r="B109" s="28" t="s">
        <v>18</v>
      </c>
      <c r="C109" s="28" t="s">
        <v>3038</v>
      </c>
    </row>
    <row r="110" spans="1:3">
      <c r="A110" t="s">
        <v>372</v>
      </c>
      <c r="B110" s="28" t="s">
        <v>18</v>
      </c>
      <c r="C110" s="28" t="s">
        <v>3039</v>
      </c>
    </row>
    <row r="111" spans="1:3">
      <c r="A111" t="s">
        <v>374</v>
      </c>
      <c r="B111" s="28" t="s">
        <v>18</v>
      </c>
      <c r="C111" s="28" t="s">
        <v>3038</v>
      </c>
    </row>
    <row r="112" spans="1:3">
      <c r="A112" t="s">
        <v>375</v>
      </c>
      <c r="B112" s="28" t="s">
        <v>34</v>
      </c>
      <c r="C112" s="28" t="s">
        <v>3040</v>
      </c>
    </row>
    <row r="113" spans="1:3">
      <c r="A113" t="s">
        <v>378</v>
      </c>
      <c r="B113" s="28" t="s">
        <v>34</v>
      </c>
      <c r="C113" s="28" t="s">
        <v>3038</v>
      </c>
    </row>
    <row r="114" spans="1:3">
      <c r="A114" t="s">
        <v>380</v>
      </c>
      <c r="B114" s="28" t="s">
        <v>18</v>
      </c>
      <c r="C114" s="28" t="s">
        <v>3038</v>
      </c>
    </row>
    <row r="115" spans="1:3">
      <c r="A115" t="s">
        <v>382</v>
      </c>
      <c r="B115" s="28" t="s">
        <v>34</v>
      </c>
      <c r="C115" s="28" t="s">
        <v>3040</v>
      </c>
    </row>
    <row r="116" spans="1:3">
      <c r="A116" t="s">
        <v>422</v>
      </c>
      <c r="B116" s="28" t="s">
        <v>18</v>
      </c>
      <c r="C116" s="28" t="s">
        <v>3039</v>
      </c>
    </row>
    <row r="117" spans="1:3">
      <c r="A117" t="s">
        <v>412</v>
      </c>
      <c r="B117" s="28" t="s">
        <v>18</v>
      </c>
      <c r="C117" s="28" t="s">
        <v>3038</v>
      </c>
    </row>
    <row r="118" spans="1:3">
      <c r="A118" t="s">
        <v>417</v>
      </c>
      <c r="B118" s="28" t="s">
        <v>3035</v>
      </c>
      <c r="C118" s="28" t="s">
        <v>3038</v>
      </c>
    </row>
    <row r="119" spans="1:3">
      <c r="A119" t="s">
        <v>427</v>
      </c>
      <c r="B119" s="28" t="s">
        <v>18</v>
      </c>
      <c r="C119" s="28" t="s">
        <v>3040</v>
      </c>
    </row>
    <row r="120" spans="1:3">
      <c r="A120" t="s">
        <v>429</v>
      </c>
      <c r="B120" s="28" t="s">
        <v>18</v>
      </c>
      <c r="C120" s="28" t="s">
        <v>3038</v>
      </c>
    </row>
    <row r="121" spans="1:3">
      <c r="A121" t="s">
        <v>432</v>
      </c>
      <c r="B121" s="28" t="s">
        <v>3035</v>
      </c>
      <c r="C121" s="28" t="s">
        <v>3040</v>
      </c>
    </row>
    <row r="122" spans="1:3">
      <c r="A122" t="s">
        <v>442</v>
      </c>
      <c r="B122" s="28" t="s">
        <v>3035</v>
      </c>
      <c r="C122" s="28" t="s">
        <v>3040</v>
      </c>
    </row>
    <row r="123" spans="1:3">
      <c r="A123" t="s">
        <v>453</v>
      </c>
      <c r="B123" s="28" t="s">
        <v>3035</v>
      </c>
      <c r="C123" s="28" t="s">
        <v>3038</v>
      </c>
    </row>
    <row r="124" spans="1:3">
      <c r="A124" t="s">
        <v>463</v>
      </c>
      <c r="B124" s="28" t="s">
        <v>18</v>
      </c>
      <c r="C124" s="28" t="s">
        <v>3039</v>
      </c>
    </row>
    <row r="125" spans="1:3">
      <c r="A125" t="s">
        <v>471</v>
      </c>
      <c r="B125" s="28" t="s">
        <v>18</v>
      </c>
      <c r="C125" s="28" t="s">
        <v>3038</v>
      </c>
    </row>
    <row r="126" spans="1:3">
      <c r="A126" s="28" t="s">
        <v>474</v>
      </c>
      <c r="B126" s="28" t="s">
        <v>18</v>
      </c>
      <c r="C126" s="28" t="s">
        <v>3038</v>
      </c>
    </row>
    <row r="127" spans="1:3">
      <c r="A127" t="s">
        <v>469</v>
      </c>
      <c r="B127" s="28" t="s">
        <v>18</v>
      </c>
      <c r="C127" s="28" t="s">
        <v>3038</v>
      </c>
    </row>
    <row r="128" spans="1:3">
      <c r="A128" t="s">
        <v>484</v>
      </c>
      <c r="B128" s="28" t="s">
        <v>18</v>
      </c>
      <c r="C128" s="28" t="s">
        <v>3039</v>
      </c>
    </row>
    <row r="129" spans="1:3">
      <c r="A129" t="s">
        <v>486</v>
      </c>
      <c r="B129" s="28" t="s">
        <v>34</v>
      </c>
      <c r="C129" s="28" t="s">
        <v>3040</v>
      </c>
    </row>
    <row r="130" spans="1:3">
      <c r="A130" t="s">
        <v>488</v>
      </c>
      <c r="B130" s="28" t="s">
        <v>3035</v>
      </c>
      <c r="C130" s="28" t="s">
        <v>3038</v>
      </c>
    </row>
    <row r="131" spans="1:3">
      <c r="A131" t="s">
        <v>490</v>
      </c>
      <c r="B131" s="28" t="s">
        <v>3035</v>
      </c>
      <c r="C131" s="28" t="s">
        <v>3040</v>
      </c>
    </row>
    <row r="132" spans="1:3">
      <c r="A132" t="s">
        <v>492</v>
      </c>
      <c r="B132" s="28" t="s">
        <v>3035</v>
      </c>
      <c r="C132" s="28" t="s">
        <v>3038</v>
      </c>
    </row>
    <row r="133" spans="1:3">
      <c r="A133" t="s">
        <v>494</v>
      </c>
      <c r="B133" s="28" t="s">
        <v>18</v>
      </c>
      <c r="C133" s="28" t="s">
        <v>3038</v>
      </c>
    </row>
    <row r="134" spans="1:3">
      <c r="A134" t="s">
        <v>495</v>
      </c>
      <c r="B134" s="28" t="s">
        <v>18</v>
      </c>
      <c r="C134" s="28" t="s">
        <v>3038</v>
      </c>
    </row>
    <row r="135" spans="1:3">
      <c r="A135" t="s">
        <v>500</v>
      </c>
      <c r="B135" s="28" t="s">
        <v>18</v>
      </c>
      <c r="C135" s="28" t="s">
        <v>3039</v>
      </c>
    </row>
    <row r="136" spans="1:3">
      <c r="A136" t="s">
        <v>506</v>
      </c>
      <c r="B136" s="28" t="s">
        <v>18</v>
      </c>
      <c r="C136" s="28" t="s">
        <v>3039</v>
      </c>
    </row>
    <row r="137" spans="1:3">
      <c r="A137" t="s">
        <v>508</v>
      </c>
      <c r="B137" s="28" t="s">
        <v>34</v>
      </c>
      <c r="C137" s="28" t="s">
        <v>3038</v>
      </c>
    </row>
    <row r="138" spans="1:3">
      <c r="A138" t="s">
        <v>504</v>
      </c>
      <c r="B138" s="28" t="s">
        <v>34</v>
      </c>
      <c r="C138" s="28" t="s">
        <v>3038</v>
      </c>
    </row>
    <row r="139" spans="1:3">
      <c r="A139" t="s">
        <v>511</v>
      </c>
      <c r="B139" s="28" t="s">
        <v>18</v>
      </c>
      <c r="C139" s="28" t="s">
        <v>3039</v>
      </c>
    </row>
    <row r="140" spans="1:3">
      <c r="A140" t="s">
        <v>516</v>
      </c>
      <c r="B140" s="28" t="s">
        <v>3035</v>
      </c>
      <c r="C140" s="28" t="s">
        <v>3040</v>
      </c>
    </row>
    <row r="141" spans="1:3">
      <c r="A141" t="s">
        <v>518</v>
      </c>
      <c r="B141" s="28" t="s">
        <v>18</v>
      </c>
      <c r="C141" s="28" t="s">
        <v>3039</v>
      </c>
    </row>
    <row r="142" spans="1:3">
      <c r="A142" t="s">
        <v>520</v>
      </c>
      <c r="B142" s="28" t="s">
        <v>18</v>
      </c>
      <c r="C142" s="28" t="s">
        <v>3038</v>
      </c>
    </row>
    <row r="143" spans="1:3">
      <c r="A143" t="s">
        <v>526</v>
      </c>
      <c r="B143" s="28" t="s">
        <v>18</v>
      </c>
      <c r="C143" s="28" t="s">
        <v>3039</v>
      </c>
    </row>
    <row r="144" spans="1:3">
      <c r="A144" t="s">
        <v>532</v>
      </c>
      <c r="B144" s="28" t="s">
        <v>34</v>
      </c>
      <c r="C144" s="28" t="s">
        <v>3040</v>
      </c>
    </row>
    <row r="145" spans="1:3">
      <c r="A145" t="s">
        <v>535</v>
      </c>
      <c r="B145" s="28" t="s">
        <v>18</v>
      </c>
      <c r="C145" s="28" t="s">
        <v>3038</v>
      </c>
    </row>
    <row r="146" spans="1:3">
      <c r="A146" t="s">
        <v>539</v>
      </c>
      <c r="B146" s="28" t="s">
        <v>34</v>
      </c>
      <c r="C146" s="28" t="s">
        <v>3040</v>
      </c>
    </row>
    <row r="147" spans="1:3">
      <c r="A147" t="s">
        <v>542</v>
      </c>
      <c r="B147" s="28" t="s">
        <v>3035</v>
      </c>
      <c r="C147" s="28" t="s">
        <v>3040</v>
      </c>
    </row>
    <row r="148" spans="1:3">
      <c r="A148" t="s">
        <v>530</v>
      </c>
      <c r="B148" s="28" t="s">
        <v>3035</v>
      </c>
      <c r="C148" s="28" t="s">
        <v>3040</v>
      </c>
    </row>
    <row r="149" spans="1:3">
      <c r="A149" t="s">
        <v>547</v>
      </c>
      <c r="B149" s="28" t="s">
        <v>34</v>
      </c>
      <c r="C149" s="28" t="s">
        <v>3040</v>
      </c>
    </row>
    <row r="150" spans="1:3">
      <c r="A150" t="s">
        <v>550</v>
      </c>
      <c r="B150" s="28" t="s">
        <v>3035</v>
      </c>
      <c r="C150" s="28" t="s">
        <v>3040</v>
      </c>
    </row>
    <row r="151" spans="1:3">
      <c r="A151" t="s">
        <v>555</v>
      </c>
      <c r="B151" s="28" t="s">
        <v>34</v>
      </c>
      <c r="C151" s="28" t="s">
        <v>3040</v>
      </c>
    </row>
    <row r="152" spans="1:3">
      <c r="A152" t="s">
        <v>556</v>
      </c>
      <c r="B152" s="28" t="s">
        <v>18</v>
      </c>
      <c r="C152" s="28" t="s">
        <v>3039</v>
      </c>
    </row>
    <row r="153" spans="1:3">
      <c r="A153" t="s">
        <v>559</v>
      </c>
      <c r="B153" s="28" t="s">
        <v>3035</v>
      </c>
      <c r="C153" s="28" t="s">
        <v>3040</v>
      </c>
    </row>
    <row r="154" spans="1:3">
      <c r="A154" t="s">
        <v>562</v>
      </c>
      <c r="B154" s="28" t="s">
        <v>18</v>
      </c>
      <c r="C154" s="28" t="s">
        <v>3039</v>
      </c>
    </row>
    <row r="155" spans="1:3">
      <c r="A155" t="s">
        <v>579</v>
      </c>
      <c r="B155" s="28" t="s">
        <v>3035</v>
      </c>
      <c r="C155" s="28" t="s">
        <v>3038</v>
      </c>
    </row>
    <row r="156" spans="1:3">
      <c r="A156" t="s">
        <v>571</v>
      </c>
      <c r="B156" s="28" t="s">
        <v>3035</v>
      </c>
      <c r="C156" s="28" t="s">
        <v>3040</v>
      </c>
    </row>
    <row r="157" spans="1:3">
      <c r="A157" t="s">
        <v>575</v>
      </c>
      <c r="B157" s="28" t="s">
        <v>18</v>
      </c>
      <c r="C157" s="28" t="s">
        <v>3038</v>
      </c>
    </row>
    <row r="158" spans="1:3">
      <c r="A158" t="s">
        <v>568</v>
      </c>
      <c r="B158" s="28" t="s">
        <v>18</v>
      </c>
      <c r="C158" s="28" t="s">
        <v>3039</v>
      </c>
    </row>
    <row r="159" spans="1:3">
      <c r="A159" t="s">
        <v>573</v>
      </c>
      <c r="B159" s="28" t="s">
        <v>18</v>
      </c>
      <c r="C159" s="28" t="s">
        <v>3039</v>
      </c>
    </row>
    <row r="160" spans="1:3">
      <c r="A160" t="s">
        <v>577</v>
      </c>
      <c r="B160" s="28" t="s">
        <v>34</v>
      </c>
      <c r="C160" s="28" t="s">
        <v>3038</v>
      </c>
    </row>
    <row r="161" spans="1:3">
      <c r="A161" t="s">
        <v>582</v>
      </c>
      <c r="B161" s="28" t="s">
        <v>3035</v>
      </c>
      <c r="C161" s="28" t="s">
        <v>3040</v>
      </c>
    </row>
    <row r="162" spans="1:3">
      <c r="A162" t="s">
        <v>586</v>
      </c>
      <c r="B162" s="28" t="s">
        <v>34</v>
      </c>
      <c r="C162" s="28" t="s">
        <v>3040</v>
      </c>
    </row>
    <row r="163" spans="1:3">
      <c r="A163" t="s">
        <v>590</v>
      </c>
      <c r="B163" s="28" t="s">
        <v>3035</v>
      </c>
      <c r="C163" s="28" t="s">
        <v>3040</v>
      </c>
    </row>
    <row r="164" spans="1:3">
      <c r="A164" t="s">
        <v>592</v>
      </c>
      <c r="B164" s="28" t="s">
        <v>34</v>
      </c>
      <c r="C164" s="28" t="s">
        <v>3040</v>
      </c>
    </row>
    <row r="165" spans="1:3">
      <c r="A165" t="s">
        <v>594</v>
      </c>
      <c r="B165" s="28" t="s">
        <v>18</v>
      </c>
      <c r="C165" s="28" t="s">
        <v>3039</v>
      </c>
    </row>
    <row r="166" spans="1:3">
      <c r="A166" t="s">
        <v>599</v>
      </c>
      <c r="B166" s="28" t="s">
        <v>18</v>
      </c>
      <c r="C166" s="28" t="s">
        <v>3038</v>
      </c>
    </row>
    <row r="167" spans="1:3">
      <c r="A167" t="s">
        <v>602</v>
      </c>
      <c r="B167" s="28" t="s">
        <v>3035</v>
      </c>
      <c r="C167" s="28" t="s">
        <v>3040</v>
      </c>
    </row>
    <row r="168" spans="1:3">
      <c r="A168" t="s">
        <v>596</v>
      </c>
      <c r="B168" s="28" t="s">
        <v>34</v>
      </c>
      <c r="C168" s="28" t="s">
        <v>3040</v>
      </c>
    </row>
    <row r="169" spans="1:3">
      <c r="A169" t="s">
        <v>603</v>
      </c>
      <c r="B169" s="28" t="s">
        <v>18</v>
      </c>
      <c r="C169" s="28" t="s">
        <v>3038</v>
      </c>
    </row>
    <row r="170" spans="1:3">
      <c r="A170" t="s">
        <v>616</v>
      </c>
      <c r="B170" s="28" t="s">
        <v>18</v>
      </c>
      <c r="C170" s="28" t="s">
        <v>3038</v>
      </c>
    </row>
    <row r="171" spans="1:3">
      <c r="A171" t="s">
        <v>612</v>
      </c>
      <c r="B171" s="28" t="s">
        <v>34</v>
      </c>
      <c r="C171" s="28" t="s">
        <v>3038</v>
      </c>
    </row>
    <row r="172" spans="1:3">
      <c r="A172" t="s">
        <v>618</v>
      </c>
      <c r="B172" s="28" t="s">
        <v>3035</v>
      </c>
      <c r="C172" s="28" t="s">
        <v>3040</v>
      </c>
    </row>
    <row r="173" spans="1:3">
      <c r="A173" t="s">
        <v>626</v>
      </c>
      <c r="B173" s="28" t="s">
        <v>18</v>
      </c>
      <c r="C173" s="28" t="s">
        <v>3038</v>
      </c>
    </row>
    <row r="174" spans="1:3">
      <c r="A174" t="s">
        <v>627</v>
      </c>
      <c r="B174" s="28" t="s">
        <v>18</v>
      </c>
      <c r="C174" s="28" t="s">
        <v>3039</v>
      </c>
    </row>
    <row r="175" spans="1:3">
      <c r="A175" t="s">
        <v>631</v>
      </c>
      <c r="B175" s="28" t="s">
        <v>34</v>
      </c>
    </row>
    <row r="176" spans="1:3">
      <c r="A176" t="s">
        <v>634</v>
      </c>
      <c r="B176" s="28" t="s">
        <v>18</v>
      </c>
    </row>
    <row r="177" spans="1:2">
      <c r="A177" t="s">
        <v>636</v>
      </c>
      <c r="B177" s="28" t="s">
        <v>3035</v>
      </c>
    </row>
    <row r="178" spans="1:2">
      <c r="A178" t="s">
        <v>659</v>
      </c>
      <c r="B178" s="28" t="s">
        <v>18</v>
      </c>
    </row>
    <row r="179" spans="1:2">
      <c r="A179" t="s">
        <v>646</v>
      </c>
      <c r="B179" s="28" t="s">
        <v>34</v>
      </c>
    </row>
    <row r="180" spans="1:2">
      <c r="A180" t="s">
        <v>641</v>
      </c>
      <c r="B180" s="28" t="s">
        <v>18</v>
      </c>
    </row>
    <row r="181" spans="1:2">
      <c r="A181" t="s">
        <v>656</v>
      </c>
      <c r="B181" s="28" t="s">
        <v>3035</v>
      </c>
    </row>
    <row r="182" spans="1:2">
      <c r="A182" t="s">
        <v>648</v>
      </c>
      <c r="B182" s="28" t="s">
        <v>34</v>
      </c>
    </row>
    <row r="183" spans="1:2">
      <c r="A183" t="s">
        <v>644</v>
      </c>
      <c r="B183" s="28" t="s">
        <v>3035</v>
      </c>
    </row>
    <row r="184" spans="1:2">
      <c r="A184" t="s">
        <v>662</v>
      </c>
      <c r="B184" s="28" t="s">
        <v>18</v>
      </c>
    </row>
    <row r="185" spans="1:2">
      <c r="A185" t="s">
        <v>665</v>
      </c>
      <c r="B185" s="28" t="s">
        <v>18</v>
      </c>
    </row>
    <row r="186" spans="1:2">
      <c r="A186" t="s">
        <v>667</v>
      </c>
      <c r="B186" s="28" t="s">
        <v>3035</v>
      </c>
    </row>
    <row r="187" spans="1:2">
      <c r="A187" t="s">
        <v>669</v>
      </c>
      <c r="B187" s="28" t="s">
        <v>18</v>
      </c>
    </row>
    <row r="188" spans="1:2">
      <c r="A188" t="s">
        <v>671</v>
      </c>
      <c r="B188" s="28" t="s">
        <v>34</v>
      </c>
    </row>
    <row r="189" spans="1:2">
      <c r="A189" t="s">
        <v>677</v>
      </c>
      <c r="B189" s="28" t="s">
        <v>18</v>
      </c>
    </row>
    <row r="190" spans="1:2">
      <c r="A190" t="s">
        <v>680</v>
      </c>
      <c r="B190" s="28" t="s">
        <v>18</v>
      </c>
    </row>
    <row r="191" spans="1:2">
      <c r="A191" t="s">
        <v>683</v>
      </c>
      <c r="B191" s="28" t="s">
        <v>3035</v>
      </c>
    </row>
    <row r="192" spans="1:2">
      <c r="A192" t="s">
        <v>684</v>
      </c>
      <c r="B192" s="28" t="s">
        <v>18</v>
      </c>
    </row>
    <row r="193" spans="1:2">
      <c r="A193" t="s">
        <v>681</v>
      </c>
      <c r="B193" s="28" t="s">
        <v>18</v>
      </c>
    </row>
    <row r="194" spans="1:2">
      <c r="A194" t="s">
        <v>700</v>
      </c>
      <c r="B194" s="28" t="s">
        <v>34</v>
      </c>
    </row>
    <row r="195" spans="1:2">
      <c r="A195" t="s">
        <v>705</v>
      </c>
      <c r="B195" s="28" t="s">
        <v>3035</v>
      </c>
    </row>
    <row r="196" spans="1:2">
      <c r="A196" t="s">
        <v>717</v>
      </c>
      <c r="B196" s="28" t="s">
        <v>18</v>
      </c>
    </row>
    <row r="197" spans="1:2">
      <c r="A197" t="s">
        <v>734</v>
      </c>
      <c r="B197" s="28" t="s">
        <v>18</v>
      </c>
    </row>
    <row r="198" spans="1:2">
      <c r="A198" t="s">
        <v>732</v>
      </c>
      <c r="B198" s="28" t="s">
        <v>18</v>
      </c>
    </row>
    <row r="199" spans="1:2">
      <c r="A199" t="s">
        <v>740</v>
      </c>
      <c r="B199" s="28" t="s">
        <v>18</v>
      </c>
    </row>
    <row r="200" spans="1:2">
      <c r="A200" t="s">
        <v>742</v>
      </c>
      <c r="B200" s="28" t="s">
        <v>18</v>
      </c>
    </row>
    <row r="201" spans="1:2">
      <c r="A201" t="s">
        <v>744</v>
      </c>
      <c r="B201" s="28" t="s">
        <v>18</v>
      </c>
    </row>
    <row r="202" spans="1:2">
      <c r="A202" t="s">
        <v>754</v>
      </c>
      <c r="B202" s="28" t="s">
        <v>34</v>
      </c>
    </row>
    <row r="203" spans="1:2">
      <c r="A203" t="s">
        <v>751</v>
      </c>
      <c r="B203" s="28" t="s">
        <v>18</v>
      </c>
    </row>
    <row r="204" spans="1:2">
      <c r="A204" t="s">
        <v>927</v>
      </c>
      <c r="B204" s="28" t="s">
        <v>18</v>
      </c>
    </row>
    <row r="205" spans="1:2">
      <c r="A205" t="s">
        <v>760</v>
      </c>
      <c r="B205" s="28" t="s">
        <v>18</v>
      </c>
    </row>
    <row r="206" spans="1:2">
      <c r="A206" t="s">
        <v>762</v>
      </c>
      <c r="B206" s="28" t="s">
        <v>34</v>
      </c>
    </row>
    <row r="207" spans="1:2">
      <c r="A207" t="s">
        <v>928</v>
      </c>
      <c r="B207" s="28" t="s">
        <v>18</v>
      </c>
    </row>
    <row r="208" spans="1:2">
      <c r="A208" t="s">
        <v>766</v>
      </c>
      <c r="B208" s="28" t="s">
        <v>18</v>
      </c>
    </row>
    <row r="209" spans="1:2">
      <c r="A209" t="s">
        <v>789</v>
      </c>
      <c r="B209" s="28" t="s">
        <v>3035</v>
      </c>
    </row>
    <row r="210" spans="1:2">
      <c r="A210" t="s">
        <v>785</v>
      </c>
      <c r="B210" s="28" t="s">
        <v>18</v>
      </c>
    </row>
    <row r="211" spans="1:2">
      <c r="A211" t="s">
        <v>780</v>
      </c>
      <c r="B211" s="28" t="s">
        <v>18</v>
      </c>
    </row>
    <row r="212" spans="1:2">
      <c r="A212" t="s">
        <v>787</v>
      </c>
      <c r="B212" s="28" t="s">
        <v>34</v>
      </c>
    </row>
    <row r="213" spans="1:2">
      <c r="A213" t="s">
        <v>773</v>
      </c>
      <c r="B213" s="28" t="s">
        <v>18</v>
      </c>
    </row>
    <row r="214" spans="1:2">
      <c r="A214" t="s">
        <v>795</v>
      </c>
      <c r="B214" s="28" t="s">
        <v>3035</v>
      </c>
    </row>
    <row r="215" spans="1:2">
      <c r="A215" t="s">
        <v>798</v>
      </c>
      <c r="B215" s="28" t="s">
        <v>18</v>
      </c>
    </row>
    <row r="216" spans="1:2">
      <c r="A216" t="s">
        <v>800</v>
      </c>
      <c r="B216" s="28" t="s">
        <v>18</v>
      </c>
    </row>
    <row r="217" spans="1:2">
      <c r="A217" t="s">
        <v>929</v>
      </c>
      <c r="B217" s="28" t="s">
        <v>18</v>
      </c>
    </row>
    <row r="218" spans="1:2">
      <c r="A218" t="s">
        <v>930</v>
      </c>
      <c r="B218" s="28" t="s">
        <v>18</v>
      </c>
    </row>
    <row r="219" spans="1:2">
      <c r="A219" t="s">
        <v>931</v>
      </c>
      <c r="B219" s="28" t="s">
        <v>18</v>
      </c>
    </row>
    <row r="220" spans="1:2">
      <c r="A220" t="s">
        <v>932</v>
      </c>
      <c r="B220" s="28" t="s">
        <v>3035</v>
      </c>
    </row>
    <row r="221" spans="1:2">
      <c r="A221" t="s">
        <v>828</v>
      </c>
      <c r="B221" s="28" t="s">
        <v>3035</v>
      </c>
    </row>
    <row r="222" spans="1:2">
      <c r="A222" t="s">
        <v>826</v>
      </c>
      <c r="B222" s="28" t="s">
        <v>34</v>
      </c>
    </row>
    <row r="223" spans="1:2">
      <c r="A223" t="s">
        <v>820</v>
      </c>
      <c r="B223" s="28" t="s">
        <v>18</v>
      </c>
    </row>
    <row r="224" spans="1:2">
      <c r="A224" t="s">
        <v>831</v>
      </c>
      <c r="B224" s="28" t="s">
        <v>18</v>
      </c>
    </row>
    <row r="225" spans="1:2">
      <c r="A225" t="s">
        <v>834</v>
      </c>
      <c r="B225" s="28" t="s">
        <v>34</v>
      </c>
    </row>
    <row r="226" spans="1:2">
      <c r="A226" t="s">
        <v>836</v>
      </c>
      <c r="B226" s="28" t="s">
        <v>18</v>
      </c>
    </row>
    <row r="227" spans="1:2">
      <c r="A227" t="s">
        <v>840</v>
      </c>
      <c r="B227" s="28" t="s">
        <v>18</v>
      </c>
    </row>
    <row r="228" spans="1:2">
      <c r="A228" t="s">
        <v>845</v>
      </c>
      <c r="B228" s="28" t="s">
        <v>18</v>
      </c>
    </row>
    <row r="229" spans="1:2">
      <c r="A229" t="s">
        <v>861</v>
      </c>
      <c r="B229" s="28" t="s">
        <v>18</v>
      </c>
    </row>
    <row r="230" spans="1:2">
      <c r="A230" t="s">
        <v>864</v>
      </c>
      <c r="B230" s="28" t="s">
        <v>18</v>
      </c>
    </row>
    <row r="231" spans="1:2">
      <c r="A231" t="s">
        <v>877</v>
      </c>
      <c r="B231" s="28" t="s">
        <v>18</v>
      </c>
    </row>
    <row r="232" spans="1:2">
      <c r="A232" t="s">
        <v>874</v>
      </c>
      <c r="B232" s="28" t="s">
        <v>18</v>
      </c>
    </row>
    <row r="233" spans="1:2">
      <c r="A233" t="s">
        <v>884</v>
      </c>
      <c r="B233" s="28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referencia</vt:lpstr>
      <vt:lpstr>por_anio</vt:lpstr>
      <vt:lpstr>clasif_gabinetes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kenny</dc:creator>
  <cp:lastModifiedBy>hanna kenny</cp:lastModifiedBy>
  <dcterms:created xsi:type="dcterms:W3CDTF">2020-10-10T16:34:53Z</dcterms:created>
  <dcterms:modified xsi:type="dcterms:W3CDTF">2020-10-13T01:19:29Z</dcterms:modified>
</cp:coreProperties>
</file>