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<sst xmlns="http://schemas.openxmlformats.org/spreadsheetml/2006/main" count="574" uniqueCount="574">
  <si>
    <r>
      <rPr>
        <rFont val="sans-serif"/>
        <color rgb="FF1155CC"/>
        <sz val="15.0"/>
        <u/>
      </rPr>
      <t>نابود</t>
    </r>
  </si>
  <si>
    <r>
      <rPr>
        <rFont val="sans-serif"/>
        <color rgb="FF1155CC"/>
        <sz val="15.0"/>
        <u/>
      </rPr>
      <t>طباطبایی</t>
    </r>
  </si>
  <si>
    <r>
      <rPr>
        <rFont val="sans-serif"/>
        <color rgb="FF1155CC"/>
        <sz val="15.0"/>
        <u/>
      </rPr>
      <t>اردن</t>
    </r>
  </si>
  <si>
    <r>
      <rPr>
        <rFont val="sans-serif"/>
        <color rgb="FF1155CC"/>
        <sz val="15.0"/>
        <u/>
      </rPr>
      <t>متوقف</t>
    </r>
  </si>
  <si>
    <r>
      <rPr>
        <rFont val="sans-serif"/>
        <color rgb="FF1155CC"/>
        <sz val="15.0"/>
        <u/>
      </rPr>
      <t>تحریک</t>
    </r>
  </si>
  <si>
    <r>
      <rPr>
        <rFont val="sans-serif"/>
        <color rgb="FF1155CC"/>
        <sz val="15.0"/>
        <u/>
      </rPr>
      <t>والتوزیع</t>
    </r>
  </si>
  <si>
    <r>
      <rPr>
        <rFont val="sans-serif"/>
        <color rgb="FF1155CC"/>
        <sz val="15.0"/>
        <u/>
      </rPr>
      <t>مخفی</t>
    </r>
  </si>
  <si>
    <r>
      <rPr>
        <rFont val="sans-serif"/>
        <color rgb="FF1155CC"/>
        <sz val="15.0"/>
        <u/>
      </rPr>
      <t>نر</t>
    </r>
  </si>
  <si>
    <r>
      <rPr>
        <rFont val="sans-serif"/>
        <color rgb="FF1155CC"/>
        <sz val="15.0"/>
        <u/>
      </rPr>
      <t>جلسه</t>
    </r>
  </si>
  <si>
    <r>
      <rPr>
        <rFont val="sans-serif"/>
        <color rgb="FF1155CC"/>
        <sz val="15.0"/>
        <u/>
      </rPr>
      <t>کمبود</t>
    </r>
  </si>
  <si>
    <r>
      <rPr>
        <rFont val="sans-serif"/>
        <color rgb="FF1155CC"/>
        <sz val="15.0"/>
        <u/>
      </rPr>
      <t>دفاعی</t>
    </r>
  </si>
  <si>
    <r>
      <rPr>
        <rFont val="sans-serif"/>
        <color rgb="FF1155CC"/>
        <sz val="15.0"/>
        <u/>
      </rPr>
      <t>پایهٔ</t>
    </r>
  </si>
  <si>
    <r>
      <rPr>
        <rFont val="sans-serif"/>
        <color rgb="FF1155CC"/>
        <sz val="15.0"/>
        <u/>
      </rPr>
      <t>بستگی</t>
    </r>
  </si>
  <si>
    <r>
      <rPr>
        <rFont val="sans-serif"/>
        <color rgb="FF1155CC"/>
        <sz val="15.0"/>
        <u/>
      </rPr>
      <t>جنگ‌های</t>
    </r>
  </si>
  <si>
    <r>
      <rPr>
        <rFont val="sans-serif"/>
        <color rgb="FF1155CC"/>
        <sz val="15.0"/>
        <u/>
      </rPr>
      <t>کودتای</t>
    </r>
  </si>
  <si>
    <r>
      <rPr>
        <rFont val="sans-serif"/>
        <color rgb="FF1155CC"/>
        <sz val="15.0"/>
        <u/>
      </rPr>
      <t>اصغر</t>
    </r>
  </si>
  <si>
    <r>
      <rPr>
        <rFont val="sans-serif"/>
        <color rgb="FF1155CC"/>
        <sz val="15.0"/>
        <u/>
      </rPr>
      <t>تواند</t>
    </r>
  </si>
  <si>
    <r>
      <rPr>
        <rFont val="sans-serif"/>
        <color rgb="FF1155CC"/>
        <sz val="15.0"/>
        <u/>
      </rPr>
      <t>کمدی</t>
    </r>
  </si>
  <si>
    <r>
      <rPr>
        <rFont val="sans-serif"/>
        <color rgb="FF1155CC"/>
        <sz val="15.0"/>
        <u/>
      </rPr>
      <t>شرط</t>
    </r>
  </si>
  <si>
    <r>
      <rPr>
        <rFont val="sans-serif"/>
        <color rgb="FF1155CC"/>
        <sz val="15.0"/>
        <u/>
      </rPr>
      <t>حرفه</t>
    </r>
  </si>
  <si>
    <r>
      <rPr>
        <rFont val="sans-serif"/>
        <color rgb="FF1155CC"/>
        <sz val="15.0"/>
        <u/>
      </rPr>
      <t>قهرمانان</t>
    </r>
  </si>
  <si>
    <r>
      <rPr>
        <rFont val="sans-serif"/>
        <color rgb="FF1155CC"/>
        <sz val="15.0"/>
        <u/>
      </rPr>
      <t>علمیه</t>
    </r>
  </si>
  <si>
    <r>
      <rPr>
        <rFont val="sans-serif"/>
        <color rgb="FF1155CC"/>
        <sz val="15.0"/>
        <u/>
      </rPr>
      <t>امتداد</t>
    </r>
  </si>
  <si>
    <r>
      <rPr>
        <rFont val="sans-serif"/>
        <color rgb="FF1155CC"/>
        <sz val="15.0"/>
        <u/>
      </rPr>
      <t>مستقر</t>
    </r>
  </si>
  <si>
    <r>
      <rPr>
        <rFont val="sans-serif"/>
        <color rgb="FF1155CC"/>
        <sz val="15.0"/>
        <u/>
      </rPr>
      <t>فرمانروایی</t>
    </r>
  </si>
  <si>
    <r>
      <rPr>
        <rFont val="sans-serif"/>
        <color rgb="FF1155CC"/>
        <sz val="15.0"/>
        <u/>
      </rPr>
      <t>گذر</t>
    </r>
  </si>
  <si>
    <r>
      <rPr>
        <rFont val="sans-serif"/>
        <color rgb="FF1155CC"/>
        <sz val="15.0"/>
        <u/>
      </rPr>
      <t>ختم</t>
    </r>
  </si>
  <si>
    <r>
      <rPr>
        <rFont val="sans-serif"/>
        <color rgb="FF1155CC"/>
        <sz val="15.0"/>
        <u/>
      </rPr>
      <t>آگوست</t>
    </r>
  </si>
  <si>
    <r>
      <rPr>
        <rFont val="sans-serif"/>
        <color rgb="FF1155CC"/>
        <sz val="15.0"/>
        <u/>
      </rPr>
      <t>کنسرت</t>
    </r>
  </si>
  <si>
    <r>
      <rPr>
        <rFont val="sans-serif"/>
        <color rgb="FF1155CC"/>
        <sz val="15.0"/>
        <u/>
      </rPr>
      <t>ترانه‌های</t>
    </r>
  </si>
  <si>
    <r>
      <rPr>
        <rFont val="sans-serif"/>
        <color rgb="FF1155CC"/>
        <sz val="15.0"/>
        <u/>
      </rPr>
      <t>فقیه</t>
    </r>
  </si>
  <si>
    <r>
      <rPr>
        <rFont val="sans-serif"/>
        <color rgb="FF1155CC"/>
        <sz val="15.0"/>
        <u/>
      </rPr>
      <t>کشید</t>
    </r>
  </si>
  <si>
    <r>
      <rPr>
        <rFont val="sans-serif"/>
        <color rgb="FF1155CC"/>
        <sz val="15.0"/>
        <u/>
      </rPr>
      <t>آثاری</t>
    </r>
  </si>
  <si>
    <r>
      <rPr>
        <rFont val="sans-serif"/>
        <color rgb="FF1155CC"/>
        <sz val="15.0"/>
        <u/>
      </rPr>
      <t>بال</t>
    </r>
  </si>
  <si>
    <r>
      <rPr>
        <rFont val="sans-serif"/>
        <color rgb="FF1155CC"/>
        <sz val="15.0"/>
        <u/>
      </rPr>
      <t>گرجستان</t>
    </r>
  </si>
  <si>
    <r>
      <rPr>
        <rFont val="sans-serif"/>
        <color rgb="FF1155CC"/>
        <sz val="15.0"/>
        <u/>
      </rPr>
      <t>قلبی</t>
    </r>
  </si>
  <si>
    <r>
      <rPr>
        <rFont val="sans-serif"/>
        <color rgb="FF1155CC"/>
        <sz val="15.0"/>
        <u/>
      </rPr>
      <t>محاسبات</t>
    </r>
  </si>
  <si>
    <r>
      <rPr>
        <rFont val="sans-serif"/>
        <color rgb="FF1155CC"/>
        <sz val="15.0"/>
        <u/>
      </rPr>
      <t>درونی</t>
    </r>
  </si>
  <si>
    <r>
      <rPr>
        <rFont val="sans-serif"/>
        <color rgb="FF1155CC"/>
        <sz val="15.0"/>
        <u/>
      </rPr>
      <t>هفتمین</t>
    </r>
  </si>
  <si>
    <r>
      <rPr>
        <rFont val="sans-serif"/>
        <color rgb="FF1155CC"/>
        <sz val="15.0"/>
        <u/>
      </rPr>
      <t>نفتی</t>
    </r>
  </si>
  <si>
    <r>
      <rPr>
        <rFont val="sans-serif"/>
        <color rgb="FF1155CC"/>
        <sz val="15.0"/>
        <u/>
      </rPr>
      <t>هکتار</t>
    </r>
  </si>
  <si>
    <r>
      <rPr>
        <rFont val="sans-serif"/>
        <color rgb="FF1155CC"/>
        <sz val="15.0"/>
        <u/>
      </rPr>
      <t>محبوب</t>
    </r>
  </si>
  <si>
    <r>
      <rPr>
        <rFont val="sans-serif"/>
        <color rgb="FF1155CC"/>
        <sz val="15.0"/>
        <u/>
      </rPr>
      <t>قدس</t>
    </r>
  </si>
  <si>
    <r>
      <rPr>
        <rFont val="sans-serif"/>
        <color rgb="FF1155CC"/>
        <sz val="15.0"/>
        <u/>
      </rPr>
      <t>خاکستری</t>
    </r>
  </si>
  <si>
    <r>
      <rPr>
        <rFont val="sans-serif"/>
        <color rgb="FF1155CC"/>
        <sz val="15.0"/>
        <u/>
      </rPr>
      <t>سیما</t>
    </r>
  </si>
  <si>
    <r>
      <rPr>
        <rFont val="sans-serif"/>
        <color rgb="FF1155CC"/>
        <sz val="15.0"/>
        <u/>
      </rPr>
      <t>اینگونه</t>
    </r>
  </si>
  <si>
    <r>
      <rPr>
        <rFont val="sans-serif"/>
        <color rgb="FF1155CC"/>
        <sz val="15.0"/>
        <u/>
      </rPr>
      <t>تور</t>
    </r>
  </si>
  <si>
    <r>
      <rPr>
        <rFont val="sans-serif"/>
        <color rgb="FF1155CC"/>
        <sz val="15.0"/>
        <u/>
      </rPr>
      <t>تأثیرات</t>
    </r>
  </si>
  <si>
    <r>
      <rPr>
        <rFont val="sans-serif"/>
        <color rgb="FF1155CC"/>
        <sz val="15.0"/>
        <u/>
      </rPr>
      <t>سرچشمه</t>
    </r>
  </si>
  <si>
    <r>
      <rPr>
        <rFont val="sans-serif"/>
        <color rgb="FF1155CC"/>
        <sz val="15.0"/>
        <u/>
      </rPr>
      <t>قبیله</t>
    </r>
  </si>
  <si>
    <r>
      <rPr>
        <rFont val="sans-serif"/>
        <color rgb="FF1155CC"/>
        <sz val="15.0"/>
        <u/>
      </rPr>
      <t>رمز</t>
    </r>
  </si>
  <si>
    <r>
      <rPr>
        <rFont val="sans-serif"/>
        <color rgb="FF1155CC"/>
        <sz val="15.0"/>
        <u/>
      </rPr>
      <t>قنات</t>
    </r>
  </si>
  <si>
    <r>
      <rPr>
        <rFont val="sans-serif"/>
        <color rgb="FF1155CC"/>
        <sz val="15.0"/>
        <u/>
      </rPr>
      <t>تصحیح</t>
    </r>
  </si>
  <si>
    <r>
      <rPr>
        <rFont val="sans-serif"/>
        <color rgb="FF1155CC"/>
        <sz val="15.0"/>
        <u/>
      </rPr>
      <t>می‌دادند</t>
    </r>
  </si>
  <si>
    <r>
      <rPr>
        <rFont val="sans-serif"/>
        <color rgb="FF1155CC"/>
        <sz val="15.0"/>
        <u/>
      </rPr>
      <t>لهستان</t>
    </r>
  </si>
  <si>
    <r>
      <rPr>
        <rFont val="sans-serif"/>
        <color rgb="FF1155CC"/>
        <sz val="15.0"/>
        <u/>
      </rPr>
      <t>سازد</t>
    </r>
  </si>
  <si>
    <r>
      <rPr>
        <rFont val="sans-serif"/>
        <color rgb="FF1155CC"/>
        <sz val="15.0"/>
        <u/>
      </rPr>
      <t>تاريخ</t>
    </r>
  </si>
  <si>
    <r>
      <rPr>
        <rFont val="sans-serif"/>
        <color rgb="FF1155CC"/>
        <sz val="15.0"/>
        <u/>
      </rPr>
      <t>پرتو</t>
    </r>
  </si>
  <si>
    <r>
      <rPr>
        <rFont val="sans-serif"/>
        <color rgb="FF1155CC"/>
        <sz val="15.0"/>
        <u/>
      </rPr>
      <t>سنندج</t>
    </r>
  </si>
  <si>
    <r>
      <rPr>
        <rFont val="sans-serif"/>
        <color rgb="FF1155CC"/>
        <sz val="15.0"/>
        <u/>
      </rPr>
      <t>آذربایجانی</t>
    </r>
  </si>
  <si>
    <r>
      <rPr>
        <rFont val="sans-serif"/>
        <color rgb="FF1155CC"/>
        <sz val="15.0"/>
        <u/>
      </rPr>
      <t>افسانه</t>
    </r>
  </si>
  <si>
    <r>
      <rPr>
        <rFont val="sans-serif"/>
        <color rgb="FF1155CC"/>
        <sz val="15.0"/>
        <u/>
      </rPr>
      <t>زرتشت</t>
    </r>
  </si>
  <si>
    <r>
      <rPr>
        <rFont val="sans-serif"/>
        <color rgb="FF1155CC"/>
        <sz val="15.0"/>
        <u/>
      </rPr>
      <t>تربت</t>
    </r>
  </si>
  <si>
    <r>
      <rPr>
        <rFont val="sans-serif"/>
        <color rgb="FF1155CC"/>
        <sz val="15.0"/>
        <u/>
      </rPr>
      <t>کارگر</t>
    </r>
  </si>
  <si>
    <r>
      <rPr>
        <rFont val="sans-serif"/>
        <color rgb="FF1155CC"/>
        <sz val="15.0"/>
        <u/>
      </rPr>
      <t>جلوی</t>
    </r>
  </si>
  <si>
    <r>
      <rPr>
        <rFont val="sans-serif"/>
        <color rgb="FF1155CC"/>
        <sz val="15.0"/>
        <u/>
      </rPr>
      <t>می‌خورد</t>
    </r>
  </si>
  <si>
    <r>
      <rPr>
        <rFont val="sans-serif"/>
        <color rgb="FF1155CC"/>
        <sz val="15.0"/>
        <u/>
      </rPr>
      <t>نوجوانی</t>
    </r>
  </si>
  <si>
    <r>
      <rPr>
        <rFont val="sans-serif"/>
        <color rgb="FF1155CC"/>
        <sz val="15.0"/>
        <u/>
      </rPr>
      <t>مدفن</t>
    </r>
  </si>
  <si>
    <r>
      <rPr>
        <rFont val="sans-serif"/>
        <color rgb="FF1155CC"/>
        <sz val="15.0"/>
        <u/>
      </rPr>
      <t>تحقیقاتی</t>
    </r>
  </si>
  <si>
    <r>
      <rPr>
        <rFont val="sans-serif"/>
        <color rgb="FF1155CC"/>
        <sz val="15.0"/>
        <u/>
      </rPr>
      <t>الکترون</t>
    </r>
  </si>
  <si>
    <r>
      <rPr>
        <rFont val="sans-serif"/>
        <color rgb="FF1155CC"/>
        <sz val="15.0"/>
        <u/>
      </rPr>
      <t>تار</t>
    </r>
  </si>
  <si>
    <r>
      <rPr>
        <rFont val="sans-serif"/>
        <color rgb="FF1155CC"/>
        <sz val="15.0"/>
        <u/>
      </rPr>
      <t>نوشتهٔ</t>
    </r>
  </si>
  <si>
    <r>
      <rPr>
        <rFont val="sans-serif"/>
        <color rgb="FF1155CC"/>
        <sz val="15.0"/>
        <u/>
      </rPr>
      <t>متشکل</t>
    </r>
  </si>
  <si>
    <r>
      <rPr>
        <rFont val="sans-serif"/>
        <color rgb="FF1155CC"/>
        <sz val="15.0"/>
        <u/>
      </rPr>
      <t>معمار</t>
    </r>
  </si>
  <si>
    <r>
      <rPr>
        <rFont val="sans-serif"/>
        <color rgb="FF1155CC"/>
        <sz val="15.0"/>
        <u/>
      </rPr>
      <t>برنج</t>
    </r>
  </si>
  <si>
    <r>
      <rPr>
        <rFont val="sans-serif"/>
        <color rgb="FF1155CC"/>
        <sz val="15.0"/>
        <u/>
      </rPr>
      <t>میانی</t>
    </r>
  </si>
  <si>
    <r>
      <rPr>
        <rFont val="sans-serif"/>
        <color rgb="FF1155CC"/>
        <sz val="15.0"/>
        <u/>
      </rPr>
      <t>ماموریت</t>
    </r>
  </si>
  <si>
    <r>
      <rPr>
        <rFont val="sans-serif"/>
        <color rgb="FF1155CC"/>
        <sz val="15.0"/>
        <u/>
      </rPr>
      <t>مانده‌است</t>
    </r>
  </si>
  <si>
    <r>
      <rPr>
        <rFont val="sans-serif"/>
        <color rgb="FF1155CC"/>
        <sz val="15.0"/>
        <u/>
      </rPr>
      <t>مجوز</t>
    </r>
  </si>
  <si>
    <r>
      <rPr>
        <rFont val="sans-serif"/>
        <color rgb="FF1155CC"/>
        <sz val="15.0"/>
        <u/>
      </rPr>
      <t>فلز</t>
    </r>
  </si>
  <si>
    <r>
      <rPr>
        <rFont val="sans-serif"/>
        <color rgb="FF1155CC"/>
        <sz val="15.0"/>
        <u/>
      </rPr>
      <t>بلژیک</t>
    </r>
  </si>
  <si>
    <r>
      <rPr>
        <rFont val="sans-serif"/>
        <color rgb="FF1155CC"/>
        <sz val="15.0"/>
        <u/>
      </rPr>
      <t>آوردند</t>
    </r>
  </si>
  <si>
    <r>
      <rPr>
        <rFont val="sans-serif"/>
        <color rgb="FF1155CC"/>
        <sz val="15.0"/>
        <u/>
      </rPr>
      <t>مارک</t>
    </r>
  </si>
  <si>
    <r>
      <rPr>
        <rFont val="sans-serif"/>
        <color rgb="FF1155CC"/>
        <sz val="15.0"/>
        <u/>
      </rPr>
      <t>آرتور</t>
    </r>
  </si>
  <si>
    <r>
      <rPr>
        <rFont val="sans-serif"/>
        <color rgb="FF1155CC"/>
        <sz val="15.0"/>
        <u/>
      </rPr>
      <t>میرحسین</t>
    </r>
  </si>
  <si>
    <r>
      <rPr>
        <rFont val="sans-serif"/>
        <color rgb="FF1155CC"/>
        <sz val="15.0"/>
        <u/>
      </rPr>
      <t>شور</t>
    </r>
  </si>
  <si>
    <r>
      <rPr>
        <rFont val="sans-serif"/>
        <color rgb="FF1155CC"/>
        <sz val="15.0"/>
        <u/>
      </rPr>
      <t>نقره</t>
    </r>
  </si>
  <si>
    <r>
      <rPr>
        <rFont val="sans-serif"/>
        <color rgb="FF1155CC"/>
        <sz val="15.0"/>
        <u/>
      </rPr>
      <t>موقع</t>
    </r>
  </si>
  <si>
    <r>
      <rPr>
        <rFont val="sans-serif"/>
        <color rgb="FF1155CC"/>
        <sz val="15.0"/>
        <u/>
      </rPr>
      <t>نیک</t>
    </r>
  </si>
  <si>
    <r>
      <rPr>
        <rFont val="sans-serif"/>
        <color rgb="FF1155CC"/>
        <sz val="15.0"/>
        <u/>
      </rPr>
      <t>خشونت</t>
    </r>
  </si>
  <si>
    <r>
      <rPr>
        <rFont val="sans-serif"/>
        <color rgb="FF1155CC"/>
        <sz val="15.0"/>
        <u/>
      </rPr>
      <t>چوبی</t>
    </r>
  </si>
  <si>
    <r>
      <rPr>
        <rFont val="sans-serif"/>
        <color rgb="FF1155CC"/>
        <sz val="15.0"/>
        <u/>
      </rPr>
      <t>ویتامین</t>
    </r>
  </si>
  <si>
    <r>
      <rPr>
        <rFont val="sans-serif"/>
        <color rgb="FF1155CC"/>
        <sz val="15.0"/>
        <u/>
      </rPr>
      <t>نامه‌ای</t>
    </r>
  </si>
  <si>
    <r>
      <rPr>
        <rFont val="sans-serif"/>
        <color rgb="FF1155CC"/>
        <sz val="15.0"/>
        <u/>
      </rPr>
      <t>رفسنجانی</t>
    </r>
  </si>
  <si>
    <r>
      <rPr>
        <rFont val="sans-serif"/>
        <color rgb="FF1155CC"/>
        <sz val="15.0"/>
        <u/>
      </rPr>
      <t>سکه</t>
    </r>
  </si>
  <si>
    <r>
      <rPr>
        <rFont val="sans-serif"/>
        <color rgb="FF1155CC"/>
        <sz val="15.0"/>
        <u/>
      </rPr>
      <t>حبیب</t>
    </r>
  </si>
  <si>
    <r>
      <rPr>
        <rFont val="sans-serif"/>
        <color rgb="FF1155CC"/>
        <sz val="15.0"/>
        <u/>
      </rPr>
      <t>اتم</t>
    </r>
  </si>
  <si>
    <r>
      <rPr>
        <rFont val="sans-serif"/>
        <color rgb="FF1155CC"/>
        <sz val="15.0"/>
        <u/>
      </rPr>
      <t>همراهی</t>
    </r>
  </si>
  <si>
    <r>
      <rPr>
        <rFont val="sans-serif"/>
        <color rgb="FF1155CC"/>
        <sz val="15.0"/>
        <u/>
      </rPr>
      <t>رسم</t>
    </r>
  </si>
  <si>
    <r>
      <rPr>
        <rFont val="sans-serif"/>
        <color rgb="FF1155CC"/>
        <sz val="15.0"/>
        <u/>
      </rPr>
      <t>انجیل</t>
    </r>
  </si>
  <si>
    <r>
      <rPr>
        <rFont val="sans-serif"/>
        <color rgb="FF1155CC"/>
        <sz val="15.0"/>
        <u/>
      </rPr>
      <t>چارلز</t>
    </r>
  </si>
  <si>
    <r>
      <rPr>
        <rFont val="sans-serif"/>
        <color rgb="FF1155CC"/>
        <sz val="15.0"/>
        <u/>
      </rPr>
      <t>سانتی</t>
    </r>
  </si>
  <si>
    <r>
      <rPr>
        <rFont val="sans-serif"/>
        <color rgb="FF1155CC"/>
        <sz val="15.0"/>
        <u/>
      </rPr>
      <t>هزاره</t>
    </r>
  </si>
  <si>
    <r>
      <rPr>
        <rFont val="sans-serif"/>
        <color rgb="FF1155CC"/>
        <sz val="15.0"/>
        <u/>
      </rPr>
      <t>ابوالقاسم</t>
    </r>
  </si>
  <si>
    <r>
      <rPr>
        <rFont val="sans-serif"/>
        <color rgb="FF1155CC"/>
        <sz val="15.0"/>
        <u/>
      </rPr>
      <t>مدرس</t>
    </r>
  </si>
  <si>
    <r>
      <rPr>
        <rFont val="sans-serif"/>
        <color rgb="FF1155CC"/>
        <sz val="15.0"/>
        <u/>
      </rPr>
      <t>مراغه</t>
    </r>
  </si>
  <si>
    <r>
      <rPr>
        <rFont val="sans-serif"/>
        <color rgb="FF1155CC"/>
        <sz val="15.0"/>
        <u/>
      </rPr>
      <t>موجودات</t>
    </r>
  </si>
  <si>
    <r>
      <rPr>
        <rFont val="sans-serif"/>
        <color rgb="FF1155CC"/>
        <sz val="15.0"/>
        <u/>
      </rPr>
      <t>خلافت</t>
    </r>
  </si>
  <si>
    <r>
      <rPr>
        <rFont val="sans-serif"/>
        <color rgb="FF1155CC"/>
        <sz val="15.0"/>
        <u/>
      </rPr>
      <t>خانه‌های</t>
    </r>
  </si>
  <si>
    <r>
      <rPr>
        <rFont val="sans-serif"/>
        <color rgb="FF1155CC"/>
        <sz val="15.0"/>
        <u/>
      </rPr>
      <t>برعهده</t>
    </r>
  </si>
  <si>
    <r>
      <rPr>
        <rFont val="sans-serif"/>
        <color rgb="FF1155CC"/>
        <sz val="15.0"/>
        <u/>
      </rPr>
      <t>مجسمه</t>
    </r>
  </si>
  <si>
    <r>
      <rPr>
        <rFont val="sans-serif"/>
        <color rgb="FF1155CC"/>
        <sz val="15.0"/>
        <u/>
      </rPr>
      <t>منتهی</t>
    </r>
  </si>
  <si>
    <r>
      <rPr>
        <rFont val="sans-serif"/>
        <color rgb="FF1155CC"/>
        <sz val="15.0"/>
        <u/>
      </rPr>
      <t>نگهبان</t>
    </r>
  </si>
  <si>
    <r>
      <rPr>
        <rFont val="sans-serif"/>
        <color rgb="FF1155CC"/>
        <sz val="15.0"/>
        <u/>
      </rPr>
      <t>مقدماتی</t>
    </r>
  </si>
  <si>
    <r>
      <rPr>
        <rFont val="sans-serif"/>
        <color rgb="FF1155CC"/>
        <sz val="15.0"/>
        <u/>
      </rPr>
      <t>زاویه</t>
    </r>
  </si>
  <si>
    <r>
      <rPr>
        <rFont val="sans-serif"/>
        <color rgb="FF1155CC"/>
        <sz val="15.0"/>
        <u/>
      </rPr>
      <t>مربی</t>
    </r>
  </si>
  <si>
    <r>
      <rPr>
        <rFont val="sans-serif"/>
        <color rgb="FF1155CC"/>
        <sz val="15.0"/>
        <u/>
      </rPr>
      <t>وسیعی</t>
    </r>
  </si>
  <si>
    <r>
      <rPr>
        <rFont val="sans-serif"/>
        <color rgb="FF1155CC"/>
        <sz val="15.0"/>
        <u/>
      </rPr>
      <t>سعدی</t>
    </r>
  </si>
  <si>
    <r>
      <rPr>
        <rFont val="sans-serif"/>
        <color rgb="FF1155CC"/>
        <sz val="15.0"/>
        <u/>
      </rPr>
      <t>مالک</t>
    </r>
  </si>
  <si>
    <r>
      <rPr>
        <rFont val="sans-serif"/>
        <color rgb="FF1155CC"/>
        <sz val="15.0"/>
        <u/>
      </rPr>
      <t>مُعجَم</t>
    </r>
  </si>
  <si>
    <r>
      <rPr>
        <rFont val="sans-serif"/>
        <color rgb="FF1155CC"/>
        <sz val="15.0"/>
        <u/>
      </rPr>
      <t>آکادمی</t>
    </r>
  </si>
  <si>
    <r>
      <rPr>
        <rFont val="sans-serif"/>
        <color rgb="FF1155CC"/>
        <sz val="15.0"/>
        <u/>
      </rPr>
      <t>یونسکو</t>
    </r>
  </si>
  <si>
    <r>
      <rPr>
        <rFont val="sans-serif"/>
        <color rgb="FF1155CC"/>
        <sz val="15.0"/>
        <u/>
      </rPr>
      <t>متفاوتی</t>
    </r>
  </si>
  <si>
    <r>
      <rPr>
        <rFont val="sans-serif"/>
        <color rgb="FF1155CC"/>
        <sz val="15.0"/>
        <u/>
      </rPr>
      <t>مساله</t>
    </r>
  </si>
  <si>
    <r>
      <rPr>
        <rFont val="sans-serif"/>
        <color rgb="FF1155CC"/>
        <sz val="15.0"/>
        <u/>
      </rPr>
      <t>خدایان</t>
    </r>
  </si>
  <si>
    <r>
      <rPr>
        <rFont val="sans-serif"/>
        <color rgb="FF1155CC"/>
        <sz val="15.0"/>
        <u/>
      </rPr>
      <t>گردش</t>
    </r>
  </si>
  <si>
    <r>
      <rPr>
        <rFont val="sans-serif"/>
        <color rgb="FF1155CC"/>
        <sz val="15.0"/>
        <u/>
      </rPr>
      <t>بخصوص</t>
    </r>
  </si>
  <si>
    <r>
      <rPr>
        <rFont val="sans-serif"/>
        <color rgb="FF1155CC"/>
        <sz val="15.0"/>
        <u/>
      </rPr>
      <t>مکمل</t>
    </r>
  </si>
  <si>
    <r>
      <rPr>
        <rFont val="sans-serif"/>
        <color rgb="FF1155CC"/>
        <sz val="15.0"/>
        <u/>
      </rPr>
      <t>هوشنگ</t>
    </r>
  </si>
  <si>
    <r>
      <rPr>
        <rFont val="sans-serif"/>
        <color rgb="FF1155CC"/>
        <sz val="15.0"/>
        <u/>
      </rPr>
      <t>حالیکه</t>
    </r>
  </si>
  <si>
    <r>
      <rPr>
        <rFont val="sans-serif"/>
        <color rgb="FF1155CC"/>
        <sz val="15.0"/>
        <u/>
      </rPr>
      <t>لوگو</t>
    </r>
  </si>
  <si>
    <r>
      <rPr>
        <rFont val="sans-serif"/>
        <color rgb="FF1155CC"/>
        <sz val="15.0"/>
        <u/>
      </rPr>
      <t>معانی</t>
    </r>
  </si>
  <si>
    <r>
      <rPr>
        <rFont val="sans-serif"/>
        <color rgb="FF1155CC"/>
        <sz val="15.0"/>
        <u/>
      </rPr>
      <t>یزدی</t>
    </r>
  </si>
  <si>
    <r>
      <rPr>
        <rFont val="sans-serif"/>
        <color rgb="FF1155CC"/>
        <sz val="15.0"/>
        <u/>
      </rPr>
      <t>خودکار</t>
    </r>
  </si>
  <si>
    <r>
      <rPr>
        <rFont val="sans-serif"/>
        <color rgb="FF1155CC"/>
        <sz val="15.0"/>
        <u/>
      </rPr>
      <t>ایمنی</t>
    </r>
  </si>
  <si>
    <r>
      <rPr>
        <rFont val="sans-serif"/>
        <color rgb="FF1155CC"/>
        <sz val="15.0"/>
        <u/>
      </rPr>
      <t>همت</t>
    </r>
  </si>
  <si>
    <r>
      <rPr>
        <rFont val="sans-serif"/>
        <color rgb="FF1155CC"/>
        <sz val="15.0"/>
        <u/>
      </rPr>
      <t>خاور</t>
    </r>
  </si>
  <si>
    <r>
      <rPr>
        <rFont val="sans-serif"/>
        <color rgb="FF1155CC"/>
        <sz val="15.0"/>
        <u/>
      </rPr>
      <t>آبیلا</t>
    </r>
  </si>
  <si>
    <r>
      <rPr>
        <rFont val="sans-serif"/>
        <color rgb="FF1155CC"/>
        <sz val="15.0"/>
        <u/>
      </rPr>
      <t>نیروگاه</t>
    </r>
  </si>
  <si>
    <r>
      <rPr>
        <rFont val="sans-serif"/>
        <color rgb="FF1155CC"/>
        <sz val="15.0"/>
        <u/>
      </rPr>
      <t>دانشنامهٔ</t>
    </r>
  </si>
  <si>
    <r>
      <rPr>
        <rFont val="sans-serif"/>
        <color rgb="FF1155CC"/>
        <sz val="15.0"/>
        <u/>
      </rPr>
      <t>نمایشنامه</t>
    </r>
  </si>
  <si>
    <r>
      <rPr>
        <rFont val="sans-serif"/>
        <color rgb="FF1155CC"/>
        <sz val="15.0"/>
        <u/>
      </rPr>
      <t>بدان</t>
    </r>
  </si>
  <si>
    <r>
      <rPr>
        <rFont val="sans-serif"/>
        <color rgb="FF1155CC"/>
        <sz val="15.0"/>
        <u/>
      </rPr>
      <t>می‌گرفت</t>
    </r>
  </si>
  <si>
    <r>
      <rPr>
        <rFont val="sans-serif"/>
        <color rgb="FF1155CC"/>
        <sz val="15.0"/>
        <u/>
      </rPr>
      <t>به‌وسیله</t>
    </r>
  </si>
  <si>
    <r>
      <rPr>
        <rFont val="sans-serif"/>
        <color rgb="FF1155CC"/>
        <sz val="15.0"/>
        <u/>
      </rPr>
      <t>محیطی</t>
    </r>
  </si>
  <si>
    <r>
      <rPr>
        <rFont val="sans-serif"/>
        <color rgb="FF1155CC"/>
        <sz val="15.0"/>
        <u/>
      </rPr>
      <t>الحکمة</t>
    </r>
  </si>
  <si>
    <r>
      <rPr>
        <rFont val="sans-serif"/>
        <color rgb="FF1155CC"/>
        <sz val="15.0"/>
        <u/>
      </rPr>
      <t>جوامع</t>
    </r>
  </si>
  <si>
    <r>
      <rPr>
        <rFont val="sans-serif"/>
        <color rgb="FF1155CC"/>
        <sz val="15.0"/>
        <u/>
      </rPr>
      <t>کندی</t>
    </r>
  </si>
  <si>
    <r>
      <rPr>
        <rFont val="sans-serif"/>
        <color rgb="FF1155CC"/>
        <sz val="15.0"/>
        <u/>
      </rPr>
      <t>زند</t>
    </r>
  </si>
  <si>
    <r>
      <rPr>
        <rFont val="sans-serif"/>
        <color rgb="FF1155CC"/>
        <sz val="15.0"/>
        <u/>
      </rPr>
      <t>شاخه‌های</t>
    </r>
  </si>
  <si>
    <r>
      <rPr>
        <rFont val="sans-serif"/>
        <color rgb="FF1155CC"/>
        <sz val="15.0"/>
        <u/>
      </rPr>
      <t>کوهی</t>
    </r>
  </si>
  <si>
    <r>
      <rPr>
        <rFont val="sans-serif"/>
        <color rgb="FF1155CC"/>
        <sz val="15.0"/>
        <u/>
      </rPr>
      <t>روشهای</t>
    </r>
  </si>
  <si>
    <r>
      <rPr>
        <rFont val="sans-serif"/>
        <color rgb="FF1155CC"/>
        <sz val="15.0"/>
        <u/>
      </rPr>
      <t>اماکن</t>
    </r>
  </si>
  <si>
    <r>
      <rPr>
        <rFont val="sans-serif"/>
        <color rgb="FF1155CC"/>
        <sz val="15.0"/>
        <u/>
      </rPr>
      <t>درگیر</t>
    </r>
  </si>
  <si>
    <r>
      <rPr>
        <rFont val="sans-serif"/>
        <color rgb="FF1155CC"/>
        <sz val="15.0"/>
        <u/>
      </rPr>
      <t>سوئیس</t>
    </r>
  </si>
  <si>
    <r>
      <rPr>
        <rFont val="sans-serif"/>
        <color rgb="FF1155CC"/>
        <sz val="15.0"/>
        <u/>
      </rPr>
      <t>سیاست‌مداران</t>
    </r>
  </si>
  <si>
    <r>
      <rPr>
        <rFont val="sans-serif"/>
        <color rgb="FF1155CC"/>
        <sz val="15.0"/>
        <u/>
      </rPr>
      <t>ویژه‌ای</t>
    </r>
  </si>
  <si>
    <r>
      <rPr>
        <rFont val="sans-serif"/>
        <color rgb="FF1155CC"/>
        <sz val="15.0"/>
        <u/>
      </rPr>
      <t>دندان</t>
    </r>
  </si>
  <si>
    <r>
      <rPr>
        <rFont val="sans-serif"/>
        <color rgb="FF1155CC"/>
        <sz val="15.0"/>
        <u/>
      </rPr>
      <t>ک</t>
    </r>
  </si>
  <si>
    <r>
      <rPr>
        <rFont val="sans-serif"/>
        <color rgb="FF1155CC"/>
        <sz val="15.0"/>
        <u/>
      </rPr>
      <t>آلن</t>
    </r>
  </si>
  <si>
    <r>
      <rPr>
        <rFont val="sans-serif"/>
        <color rgb="FF1155CC"/>
        <sz val="15.0"/>
        <u/>
      </rPr>
      <t>سرور</t>
    </r>
  </si>
  <si>
    <r>
      <rPr>
        <rFont val="sans-serif"/>
        <color rgb="FF1155CC"/>
        <sz val="15.0"/>
        <u/>
      </rPr>
      <t>روایات</t>
    </r>
  </si>
  <si>
    <r>
      <rPr>
        <rFont val="sans-serif"/>
        <color rgb="FF1155CC"/>
        <sz val="15.0"/>
        <u/>
      </rPr>
      <t>ناصرالدین</t>
    </r>
  </si>
  <si>
    <r>
      <rPr>
        <rFont val="sans-serif"/>
        <color rgb="FF1155CC"/>
        <sz val="15.0"/>
        <u/>
      </rPr>
      <t>ایده</t>
    </r>
  </si>
  <si>
    <r>
      <rPr>
        <rFont val="sans-serif"/>
        <color rgb="FF1155CC"/>
        <sz val="15.0"/>
        <u/>
      </rPr>
      <t>بیل</t>
    </r>
  </si>
  <si>
    <r>
      <rPr>
        <rFont val="sans-serif"/>
        <color rgb="FF1155CC"/>
        <sz val="15.0"/>
        <u/>
      </rPr>
      <t>ولتاژ</t>
    </r>
  </si>
  <si>
    <r>
      <rPr>
        <rFont val="sans-serif"/>
        <color rgb="FF1155CC"/>
        <sz val="15.0"/>
        <u/>
      </rPr>
      <t>كرده</t>
    </r>
  </si>
  <si>
    <r>
      <rPr>
        <rFont val="sans-serif"/>
        <color rgb="FF1155CC"/>
        <sz val="15.0"/>
        <u/>
      </rPr>
      <t>حرکات</t>
    </r>
  </si>
  <si>
    <r>
      <rPr>
        <rFont val="sans-serif"/>
        <color rgb="FF1155CC"/>
        <sz val="15.0"/>
        <u/>
      </rPr>
      <t>شیشه</t>
    </r>
  </si>
  <si>
    <r>
      <rPr>
        <rFont val="sans-serif"/>
        <color rgb="FF1155CC"/>
        <sz val="15.0"/>
        <u/>
      </rPr>
      <t>درگذشته</t>
    </r>
  </si>
  <si>
    <r>
      <rPr>
        <rFont val="sans-serif"/>
        <color rgb="FF1155CC"/>
        <sz val="15.0"/>
        <u/>
      </rPr>
      <t>تسلیم</t>
    </r>
  </si>
  <si>
    <r>
      <rPr>
        <rFont val="sans-serif"/>
        <color rgb="FF1155CC"/>
        <sz val="15.0"/>
        <u/>
      </rPr>
      <t>فرقه</t>
    </r>
  </si>
  <si>
    <r>
      <rPr>
        <rFont val="sans-serif"/>
        <color rgb="FF1155CC"/>
        <sz val="15.0"/>
        <u/>
      </rPr>
      <t>تعلق</t>
    </r>
  </si>
  <si>
    <r>
      <rPr>
        <rFont val="sans-serif"/>
        <color rgb="FF1155CC"/>
        <sz val="15.0"/>
        <u/>
      </rPr>
      <t>هشتمین</t>
    </r>
  </si>
  <si>
    <r>
      <rPr>
        <rFont val="sans-serif"/>
        <color rgb="FF1155CC"/>
        <sz val="15.0"/>
        <u/>
      </rPr>
      <t>قفقاز</t>
    </r>
  </si>
  <si>
    <r>
      <rPr>
        <rFont val="sans-serif"/>
        <color rgb="FF1155CC"/>
        <sz val="15.0"/>
        <u/>
      </rPr>
      <t>اتهام</t>
    </r>
  </si>
  <si>
    <r>
      <rPr>
        <rFont val="sans-serif"/>
        <color rgb="FF1155CC"/>
        <sz val="15.0"/>
        <u/>
      </rPr>
      <t>اساتید</t>
    </r>
  </si>
  <si>
    <r>
      <rPr>
        <rFont val="sans-serif"/>
        <color rgb="FF1155CC"/>
        <sz val="15.0"/>
        <u/>
      </rPr>
      <t>تفکر</t>
    </r>
  </si>
  <si>
    <r>
      <rPr>
        <rFont val="sans-serif"/>
        <color rgb="FF1155CC"/>
        <sz val="15.0"/>
        <u/>
      </rPr>
      <t>ر</t>
    </r>
  </si>
  <si>
    <r>
      <rPr>
        <rFont val="sans-serif"/>
        <color rgb="FF1155CC"/>
        <sz val="15.0"/>
        <u/>
      </rPr>
      <t>سایه</t>
    </r>
  </si>
  <si>
    <r>
      <rPr>
        <rFont val="sans-serif"/>
        <color rgb="FF1155CC"/>
        <sz val="15.0"/>
        <u/>
      </rPr>
      <t>سیب</t>
    </r>
  </si>
  <si>
    <r>
      <rPr>
        <rFont val="sans-serif"/>
        <color rgb="FF1155CC"/>
        <sz val="15.0"/>
        <u/>
      </rPr>
      <t>جدایی</t>
    </r>
  </si>
  <si>
    <r>
      <rPr>
        <rFont val="sans-serif"/>
        <color rgb="FF1155CC"/>
        <sz val="15.0"/>
        <u/>
      </rPr>
      <t>گردن</t>
    </r>
  </si>
  <si>
    <r>
      <rPr>
        <rFont val="sans-serif"/>
        <color rgb="FF1155CC"/>
        <sz val="15.0"/>
        <u/>
      </rPr>
      <t>قبایل</t>
    </r>
  </si>
  <si>
    <r>
      <rPr>
        <rFont val="sans-serif"/>
        <color rgb="FF1155CC"/>
        <sz val="15.0"/>
        <u/>
      </rPr>
      <t>رایگان</t>
    </r>
  </si>
  <si>
    <r>
      <rPr>
        <rFont val="sans-serif"/>
        <color rgb="FF1155CC"/>
        <sz val="15.0"/>
        <u/>
      </rPr>
      <t>تکیه</t>
    </r>
  </si>
  <si>
    <r>
      <rPr>
        <rFont val="sans-serif"/>
        <color rgb="FF1155CC"/>
        <sz val="15.0"/>
        <u/>
      </rPr>
      <t>پاییز</t>
    </r>
  </si>
  <si>
    <r>
      <rPr>
        <rFont val="sans-serif"/>
        <color rgb="FF1155CC"/>
        <sz val="15.0"/>
        <u/>
      </rPr>
      <t>فیلمنامه</t>
    </r>
  </si>
  <si>
    <r>
      <rPr>
        <rFont val="sans-serif"/>
        <color rgb="FF1155CC"/>
        <sz val="15.0"/>
        <u/>
      </rPr>
      <t>حس</t>
    </r>
  </si>
  <si>
    <r>
      <rPr>
        <rFont val="sans-serif"/>
        <color rgb="FF1155CC"/>
        <sz val="15.0"/>
        <u/>
      </rPr>
      <t>آمدند</t>
    </r>
  </si>
  <si>
    <r>
      <rPr>
        <rFont val="sans-serif"/>
        <color rgb="FF1155CC"/>
        <sz val="15.0"/>
        <u/>
      </rPr>
      <t>صحرای</t>
    </r>
  </si>
  <si>
    <r>
      <rPr>
        <rFont val="sans-serif"/>
        <color rgb="FF1155CC"/>
        <sz val="15.0"/>
        <u/>
      </rPr>
      <t>بزرگتر</t>
    </r>
  </si>
  <si>
    <r>
      <rPr>
        <rFont val="sans-serif"/>
        <color rgb="FF1155CC"/>
        <sz val="15.0"/>
        <u/>
      </rPr>
      <t>علمای</t>
    </r>
  </si>
  <si>
    <r>
      <rPr>
        <rFont val="sans-serif"/>
        <color rgb="FF1155CC"/>
        <sz val="15.0"/>
        <u/>
      </rPr>
      <t>جنگلی</t>
    </r>
  </si>
  <si>
    <r>
      <rPr>
        <rFont val="sans-serif"/>
        <color rgb="FF1155CC"/>
        <sz val="15.0"/>
        <u/>
      </rPr>
      <t>المُدُن</t>
    </r>
  </si>
  <si>
    <r>
      <rPr>
        <rFont val="sans-serif"/>
        <color rgb="FF1155CC"/>
        <sz val="15.0"/>
        <u/>
      </rPr>
      <t>وَالقَبائِل</t>
    </r>
  </si>
  <si>
    <r>
      <rPr>
        <rFont val="sans-serif"/>
        <color rgb="FF1155CC"/>
        <sz val="15.0"/>
        <u/>
      </rPr>
      <t>الیَمَنِیَة</t>
    </r>
  </si>
  <si>
    <r>
      <rPr>
        <rFont val="sans-serif"/>
        <color rgb="FF1155CC"/>
        <sz val="15.0"/>
        <u/>
      </rPr>
      <t>المقحفی</t>
    </r>
  </si>
  <si>
    <r>
      <rPr>
        <rFont val="sans-serif"/>
        <color rgb="FF1155CC"/>
        <sz val="15.0"/>
        <u/>
      </rPr>
      <t>واگذار</t>
    </r>
  </si>
  <si>
    <r>
      <rPr>
        <rFont val="sans-serif"/>
        <color rgb="FF1155CC"/>
        <sz val="15.0"/>
        <u/>
      </rPr>
      <t>شنبه</t>
    </r>
  </si>
  <si>
    <r>
      <rPr>
        <rFont val="sans-serif"/>
        <color rgb="FF1155CC"/>
        <sz val="15.0"/>
        <u/>
      </rPr>
      <t>مدعی</t>
    </r>
  </si>
  <si>
    <r>
      <rPr>
        <rFont val="sans-serif"/>
        <color rgb="FF1155CC"/>
        <sz val="15.0"/>
        <u/>
      </rPr>
      <t>عقل</t>
    </r>
  </si>
  <si>
    <r>
      <rPr>
        <rFont val="sans-serif"/>
        <color rgb="FF1155CC"/>
        <sz val="15.0"/>
        <u/>
      </rPr>
      <t>زمانه</t>
    </r>
  </si>
  <si>
    <r>
      <rPr>
        <rFont val="sans-serif"/>
        <color rgb="FF1155CC"/>
        <sz val="15.0"/>
        <u/>
      </rPr>
      <t>جین</t>
    </r>
  </si>
  <si>
    <r>
      <rPr>
        <rFont val="sans-serif"/>
        <color rgb="FF1155CC"/>
        <sz val="15.0"/>
        <u/>
      </rPr>
      <t>تبار</t>
    </r>
  </si>
  <si>
    <r>
      <rPr>
        <rFont val="sans-serif"/>
        <color rgb="FF1155CC"/>
        <sz val="15.0"/>
        <u/>
      </rPr>
      <t>رعایت</t>
    </r>
  </si>
  <si>
    <r>
      <rPr>
        <rFont val="sans-serif"/>
        <color rgb="FF1155CC"/>
        <sz val="15.0"/>
        <u/>
      </rPr>
      <t>کوهستان</t>
    </r>
  </si>
  <si>
    <r>
      <rPr>
        <rFont val="sans-serif"/>
        <color rgb="FF1155CC"/>
        <sz val="15.0"/>
        <u/>
      </rPr>
      <t>الهام</t>
    </r>
  </si>
  <si>
    <r>
      <rPr>
        <rFont val="sans-serif"/>
        <color rgb="FF1155CC"/>
        <sz val="15.0"/>
        <u/>
      </rPr>
      <t>ضلع</t>
    </r>
  </si>
  <si>
    <r>
      <rPr>
        <rFont val="sans-serif"/>
        <color rgb="FF1155CC"/>
        <sz val="15.0"/>
        <u/>
      </rPr>
      <t>سقف</t>
    </r>
  </si>
  <si>
    <r>
      <rPr>
        <rFont val="sans-serif"/>
        <color rgb="FF1155CC"/>
        <sz val="15.0"/>
        <u/>
      </rPr>
      <t>دهی</t>
    </r>
  </si>
  <si>
    <r>
      <rPr>
        <rFont val="sans-serif"/>
        <color rgb="FF1155CC"/>
        <sz val="15.0"/>
        <u/>
      </rPr>
      <t>خرد</t>
    </r>
  </si>
  <si>
    <r>
      <rPr>
        <rFont val="sans-serif"/>
        <color rgb="FF1155CC"/>
        <sz val="15.0"/>
        <u/>
      </rPr>
      <t>قراردادی</t>
    </r>
  </si>
  <si>
    <r>
      <rPr>
        <rFont val="sans-serif"/>
        <color rgb="FF1155CC"/>
        <sz val="15.0"/>
        <u/>
      </rPr>
      <t>پسران</t>
    </r>
  </si>
  <si>
    <r>
      <rPr>
        <rFont val="sans-serif"/>
        <color rgb="FF1155CC"/>
        <sz val="15.0"/>
        <u/>
      </rPr>
      <t>مهران</t>
    </r>
  </si>
  <si>
    <r>
      <rPr>
        <rFont val="sans-serif"/>
        <color rgb="FF1155CC"/>
        <sz val="15.0"/>
        <u/>
      </rPr>
      <t>مرزی</t>
    </r>
  </si>
  <si>
    <r>
      <rPr>
        <rFont val="sans-serif"/>
        <color rgb="FF1155CC"/>
        <sz val="15.0"/>
        <u/>
      </rPr>
      <t>گورستان</t>
    </r>
  </si>
  <si>
    <r>
      <rPr>
        <rFont val="sans-serif"/>
        <color rgb="FF1155CC"/>
        <sz val="15.0"/>
        <u/>
      </rPr>
      <t>تجاوز</t>
    </r>
  </si>
  <si>
    <r>
      <rPr>
        <rFont val="sans-serif"/>
        <color rgb="FF1155CC"/>
        <sz val="15.0"/>
        <u/>
      </rPr>
      <t>الگوی</t>
    </r>
  </si>
  <si>
    <r>
      <rPr>
        <rFont val="sans-serif"/>
        <color rgb="FF1155CC"/>
        <sz val="15.0"/>
        <u/>
      </rPr>
      <t>شکسته</t>
    </r>
  </si>
  <si>
    <r>
      <rPr>
        <rFont val="sans-serif"/>
        <color rgb="FF1155CC"/>
        <sz val="15.0"/>
        <u/>
      </rPr>
      <t>شکنجه</t>
    </r>
  </si>
  <si>
    <r>
      <rPr>
        <rFont val="sans-serif"/>
        <color rgb="FF1155CC"/>
        <sz val="15.0"/>
        <u/>
      </rPr>
      <t>آنجلس</t>
    </r>
  </si>
  <si>
    <r>
      <rPr>
        <rFont val="sans-serif"/>
        <color rgb="FF1155CC"/>
        <sz val="15.0"/>
        <u/>
      </rPr>
      <t>جهاد</t>
    </r>
  </si>
  <si>
    <r>
      <rPr>
        <rFont val="sans-serif"/>
        <color rgb="FF1155CC"/>
        <sz val="15.0"/>
        <u/>
      </rPr>
      <t>تحویل</t>
    </r>
  </si>
  <si>
    <r>
      <rPr>
        <rFont val="sans-serif"/>
        <color rgb="FF1155CC"/>
        <sz val="15.0"/>
        <u/>
      </rPr>
      <t>انجامید</t>
    </r>
  </si>
  <si>
    <r>
      <rPr>
        <rFont val="sans-serif"/>
        <color rgb="FF1155CC"/>
        <sz val="15.0"/>
        <u/>
      </rPr>
      <t>شهریار</t>
    </r>
  </si>
  <si>
    <r>
      <rPr>
        <rFont val="sans-serif"/>
        <color rgb="FF1155CC"/>
        <sz val="15.0"/>
        <u/>
      </rPr>
      <t>مالکیت</t>
    </r>
  </si>
  <si>
    <r>
      <rPr>
        <rFont val="sans-serif"/>
        <color rgb="FF1155CC"/>
        <sz val="15.0"/>
        <u/>
      </rPr>
      <t>صفویه</t>
    </r>
  </si>
  <si>
    <r>
      <rPr>
        <rFont val="sans-serif"/>
        <color rgb="FF1155CC"/>
        <sz val="15.0"/>
        <u/>
      </rPr>
      <t>مواردی</t>
    </r>
  </si>
  <si>
    <r>
      <rPr>
        <rFont val="sans-serif"/>
        <color rgb="FF1155CC"/>
        <sz val="15.0"/>
        <u/>
      </rPr>
      <t>گسترده‌ای</t>
    </r>
  </si>
  <si>
    <r>
      <rPr>
        <rFont val="sans-serif"/>
        <color rgb="FF1155CC"/>
        <sz val="15.0"/>
        <u/>
      </rPr>
      <t>پراکنده</t>
    </r>
  </si>
  <si>
    <r>
      <rPr>
        <rFont val="sans-serif"/>
        <color rgb="FF1155CC"/>
        <sz val="15.0"/>
        <u/>
      </rPr>
      <t>تونی</t>
    </r>
  </si>
  <si>
    <r>
      <rPr>
        <rFont val="sans-serif"/>
        <color rgb="FF1155CC"/>
        <sz val="15.0"/>
        <u/>
      </rPr>
      <t>البرز</t>
    </r>
  </si>
  <si>
    <r>
      <rPr>
        <rFont val="sans-serif"/>
        <color rgb="FF1155CC"/>
        <sz val="15.0"/>
        <u/>
      </rPr>
      <t>فرماندهان</t>
    </r>
  </si>
  <si>
    <r>
      <rPr>
        <rFont val="sans-serif"/>
        <color rgb="FF1155CC"/>
        <sz val="15.0"/>
        <u/>
      </rPr>
      <t>نمونه‌های</t>
    </r>
  </si>
  <si>
    <r>
      <rPr>
        <rFont val="sans-serif"/>
        <color rgb="FF1155CC"/>
        <sz val="15.0"/>
        <u/>
      </rPr>
      <t>مقداری</t>
    </r>
  </si>
  <si>
    <r>
      <rPr>
        <rFont val="sans-serif"/>
        <color rgb="FF1155CC"/>
        <sz val="15.0"/>
        <u/>
      </rPr>
      <t>بازیابی</t>
    </r>
  </si>
  <si>
    <r>
      <rPr>
        <rFont val="sans-serif"/>
        <color rgb="FF1155CC"/>
        <sz val="15.0"/>
        <u/>
      </rPr>
      <t>آگاه</t>
    </r>
  </si>
  <si>
    <r>
      <rPr>
        <rFont val="sans-serif"/>
        <color rgb="FF1155CC"/>
        <sz val="15.0"/>
        <u/>
      </rPr>
      <t>سطحی</t>
    </r>
  </si>
  <si>
    <r>
      <rPr>
        <rFont val="sans-serif"/>
        <color rgb="FF1155CC"/>
        <sz val="15.0"/>
        <u/>
      </rPr>
      <t>حرکتی</t>
    </r>
  </si>
  <si>
    <r>
      <rPr>
        <rFont val="sans-serif"/>
        <color rgb="FF1155CC"/>
        <sz val="15.0"/>
        <u/>
      </rPr>
      <t>فروند</t>
    </r>
  </si>
  <si>
    <r>
      <rPr>
        <rFont val="sans-serif"/>
        <color rgb="FF1155CC"/>
        <sz val="15.0"/>
        <u/>
      </rPr>
      <t>مراکش</t>
    </r>
  </si>
  <si>
    <r>
      <rPr>
        <rFont val="sans-serif"/>
        <color rgb="FF1155CC"/>
        <sz val="15.0"/>
        <u/>
      </rPr>
      <t>غلامحسین</t>
    </r>
  </si>
  <si>
    <r>
      <rPr>
        <rFont val="sans-serif"/>
        <color rgb="FF1155CC"/>
        <sz val="15.0"/>
        <u/>
      </rPr>
      <t>هزاران</t>
    </r>
  </si>
  <si>
    <r>
      <rPr>
        <rFont val="sans-serif"/>
        <color rgb="FF1155CC"/>
        <sz val="15.0"/>
        <u/>
      </rPr>
      <t>ویروس</t>
    </r>
  </si>
  <si>
    <r>
      <rPr>
        <rFont val="sans-serif"/>
        <color rgb="FF1155CC"/>
        <sz val="15.0"/>
        <u/>
      </rPr>
      <t>حیوان</t>
    </r>
  </si>
  <si>
    <r>
      <rPr>
        <rFont val="sans-serif"/>
        <color rgb="FF1155CC"/>
        <sz val="15.0"/>
        <u/>
      </rPr>
      <t>واقعیت</t>
    </r>
  </si>
  <si>
    <r>
      <rPr>
        <rFont val="sans-serif"/>
        <color rgb="FF1155CC"/>
        <sz val="15.0"/>
        <u/>
      </rPr>
      <t>پائین</t>
    </r>
  </si>
  <si>
    <r>
      <rPr>
        <rFont val="sans-serif"/>
        <color rgb="FF1155CC"/>
        <sz val="15.0"/>
        <u/>
      </rPr>
      <t>عددی</t>
    </r>
  </si>
  <si>
    <r>
      <rPr>
        <rFont val="sans-serif"/>
        <color rgb="FF1155CC"/>
        <sz val="15.0"/>
        <u/>
      </rPr>
      <t>معرض</t>
    </r>
  </si>
  <si>
    <r>
      <rPr>
        <rFont val="sans-serif"/>
        <color rgb="FF1155CC"/>
        <sz val="15.0"/>
        <u/>
      </rPr>
      <t>هوش</t>
    </r>
  </si>
  <si>
    <r>
      <rPr>
        <rFont val="sans-serif"/>
        <color rgb="FF1155CC"/>
        <sz val="15.0"/>
        <u/>
      </rPr>
      <t>توصیه</t>
    </r>
  </si>
  <si>
    <r>
      <rPr>
        <rFont val="sans-serif"/>
        <color rgb="FF1155CC"/>
        <sz val="15.0"/>
        <u/>
      </rPr>
      <t>توزیع‌کننده</t>
    </r>
  </si>
  <si>
    <r>
      <rPr>
        <rFont val="sans-serif"/>
        <color rgb="FF1155CC"/>
        <sz val="15.0"/>
        <u/>
      </rPr>
      <t>نشین</t>
    </r>
  </si>
  <si>
    <r>
      <rPr>
        <rFont val="sans-serif"/>
        <color rgb="FF1155CC"/>
        <sz val="15.0"/>
        <u/>
      </rPr>
      <t>هستی</t>
    </r>
  </si>
  <si>
    <r>
      <rPr>
        <rFont val="sans-serif"/>
        <color rgb="FF1155CC"/>
        <sz val="15.0"/>
        <u/>
      </rPr>
      <t>گرافیک</t>
    </r>
  </si>
  <si>
    <r>
      <rPr>
        <rFont val="sans-serif"/>
        <color rgb="FF1155CC"/>
        <sz val="15.0"/>
        <u/>
      </rPr>
      <t>تنهایی</t>
    </r>
  </si>
  <si>
    <r>
      <rPr>
        <rFont val="sans-serif"/>
        <color rgb="FF1155CC"/>
        <sz val="15.0"/>
        <u/>
      </rPr>
      <t>کارگردانان</t>
    </r>
  </si>
  <si>
    <r>
      <rPr>
        <rFont val="sans-serif"/>
        <color rgb="FF1155CC"/>
        <sz val="15.0"/>
        <u/>
      </rPr>
      <t>اکسیژن</t>
    </r>
  </si>
  <si>
    <r>
      <rPr>
        <rFont val="sans-serif"/>
        <color rgb="FF1155CC"/>
        <sz val="15.0"/>
        <u/>
      </rPr>
      <t>فرکانس</t>
    </r>
  </si>
  <si>
    <r>
      <rPr>
        <rFont val="sans-serif"/>
        <color rgb="FF1155CC"/>
        <sz val="15.0"/>
        <u/>
      </rPr>
      <t>حدی</t>
    </r>
  </si>
  <si>
    <r>
      <rPr>
        <rFont val="sans-serif"/>
        <color rgb="FF1155CC"/>
        <sz val="15.0"/>
        <u/>
      </rPr>
      <t>قومی</t>
    </r>
  </si>
  <si>
    <r>
      <rPr>
        <rFont val="sans-serif"/>
        <color rgb="FF1155CC"/>
        <sz val="15.0"/>
        <u/>
      </rPr>
      <t>کابینه</t>
    </r>
  </si>
  <si>
    <r>
      <rPr>
        <rFont val="sans-serif"/>
        <color rgb="FF1155CC"/>
        <sz val="15.0"/>
        <u/>
      </rPr>
      <t>جمعیتی</t>
    </r>
  </si>
  <si>
    <r>
      <rPr>
        <rFont val="sans-serif"/>
        <color rgb="FF1155CC"/>
        <sz val="15.0"/>
        <u/>
      </rPr>
      <t>رسانه‌های</t>
    </r>
  </si>
  <si>
    <r>
      <rPr>
        <rFont val="sans-serif"/>
        <color rgb="FF1155CC"/>
        <sz val="15.0"/>
        <u/>
      </rPr>
      <t>شبانه</t>
    </r>
  </si>
  <si>
    <r>
      <rPr>
        <rFont val="sans-serif"/>
        <color rgb="FF1155CC"/>
        <sz val="15.0"/>
        <u/>
      </rPr>
      <t>وین</t>
    </r>
  </si>
  <si>
    <r>
      <rPr>
        <rFont val="sans-serif"/>
        <color rgb="FF1155CC"/>
        <sz val="15.0"/>
        <u/>
      </rPr>
      <t>حاکمان</t>
    </r>
  </si>
  <si>
    <r>
      <rPr>
        <rFont val="sans-serif"/>
        <color rgb="FF1155CC"/>
        <sz val="15.0"/>
        <u/>
      </rPr>
      <t>مى</t>
    </r>
  </si>
  <si>
    <r>
      <rPr>
        <rFont val="sans-serif"/>
        <color rgb="FF1155CC"/>
        <sz val="15.0"/>
        <u/>
      </rPr>
      <t>ارتفاعات</t>
    </r>
  </si>
  <si>
    <r>
      <rPr>
        <rFont val="sans-serif"/>
        <color rgb="FF1155CC"/>
        <sz val="15.0"/>
        <u/>
      </rPr>
      <t>نشریات</t>
    </r>
  </si>
  <si>
    <r>
      <rPr>
        <rFont val="sans-serif"/>
        <color rgb="FF1155CC"/>
        <sz val="15.0"/>
        <u/>
      </rPr>
      <t>دما</t>
    </r>
  </si>
  <si>
    <r>
      <rPr>
        <rFont val="sans-serif"/>
        <color rgb="FF1155CC"/>
        <sz val="15.0"/>
        <u/>
      </rPr>
      <t>ویران</t>
    </r>
  </si>
  <si>
    <r>
      <rPr>
        <rFont val="sans-serif"/>
        <color rgb="FF1155CC"/>
        <sz val="15.0"/>
        <u/>
      </rPr>
      <t>خوشنویسی</t>
    </r>
  </si>
  <si>
    <r>
      <rPr>
        <rFont val="sans-serif"/>
        <color rgb="FF1155CC"/>
        <sz val="15.0"/>
        <u/>
      </rPr>
      <t>گذراند</t>
    </r>
  </si>
  <si>
    <r>
      <rPr>
        <rFont val="sans-serif"/>
        <color rgb="FF1155CC"/>
        <sz val="15.0"/>
        <u/>
      </rPr>
      <t>رسیده‌است</t>
    </r>
  </si>
  <si>
    <r>
      <rPr>
        <rFont val="sans-serif"/>
        <color rgb="FF1155CC"/>
        <sz val="15.0"/>
        <u/>
      </rPr>
      <t>معدن</t>
    </r>
  </si>
  <si>
    <r>
      <rPr>
        <rFont val="sans-serif"/>
        <color rgb="FF1155CC"/>
        <sz val="15.0"/>
        <u/>
      </rPr>
      <t>انسان‌ها</t>
    </r>
  </si>
  <si>
    <r>
      <rPr>
        <rFont val="sans-serif"/>
        <color rgb="FF1155CC"/>
        <sz val="15.0"/>
        <u/>
      </rPr>
      <t>آیات</t>
    </r>
  </si>
  <si>
    <r>
      <rPr>
        <rFont val="sans-serif"/>
        <color rgb="FF1155CC"/>
        <sz val="15.0"/>
        <u/>
      </rPr>
      <t>قوه</t>
    </r>
  </si>
  <si>
    <r>
      <rPr>
        <rFont val="sans-serif"/>
        <color rgb="FF1155CC"/>
        <sz val="15.0"/>
        <u/>
      </rPr>
      <t>نسبی</t>
    </r>
  </si>
  <si>
    <r>
      <rPr>
        <rFont val="sans-serif"/>
        <color rgb="FF1155CC"/>
        <sz val="15.0"/>
        <u/>
      </rPr>
      <t>عرفان</t>
    </r>
  </si>
  <si>
    <r>
      <rPr>
        <rFont val="sans-serif"/>
        <color rgb="FF1155CC"/>
        <sz val="15.0"/>
        <u/>
      </rPr>
      <t>لهجه</t>
    </r>
  </si>
  <si>
    <r>
      <rPr>
        <rFont val="sans-serif"/>
        <color rgb="FF1155CC"/>
        <sz val="15.0"/>
        <u/>
      </rPr>
      <t>فردا</t>
    </r>
  </si>
  <si>
    <r>
      <rPr>
        <rFont val="sans-serif"/>
        <color rgb="FF1155CC"/>
        <sz val="15.0"/>
        <u/>
      </rPr>
      <t>ایام</t>
    </r>
  </si>
  <si>
    <r>
      <rPr>
        <rFont val="sans-serif"/>
        <color rgb="FF1155CC"/>
        <sz val="15.0"/>
        <u/>
      </rPr>
      <t>عدالت</t>
    </r>
  </si>
  <si>
    <r>
      <rPr>
        <rFont val="sans-serif"/>
        <color rgb="FF1155CC"/>
        <sz val="15.0"/>
        <u/>
      </rPr>
      <t>طیف</t>
    </r>
  </si>
  <si>
    <r>
      <rPr>
        <rFont val="sans-serif"/>
        <color rgb="FF1155CC"/>
        <sz val="15.0"/>
        <u/>
      </rPr>
      <t>کاشانی</t>
    </r>
  </si>
  <si>
    <r>
      <rPr>
        <rFont val="sans-serif"/>
        <color rgb="FF1155CC"/>
        <sz val="15.0"/>
        <u/>
      </rPr>
      <t>حسب</t>
    </r>
  </si>
  <si>
    <r>
      <rPr>
        <rFont val="sans-serif"/>
        <color rgb="FF1155CC"/>
        <sz val="15.0"/>
        <u/>
      </rPr>
      <t>زندانیان</t>
    </r>
  </si>
  <si>
    <r>
      <rPr>
        <rFont val="sans-serif"/>
        <color rgb="FF1155CC"/>
        <sz val="15.0"/>
        <u/>
      </rPr>
      <t>مجاز</t>
    </r>
  </si>
  <si>
    <r>
      <rPr>
        <rFont val="sans-serif"/>
        <color rgb="FF1155CC"/>
        <sz val="15.0"/>
        <u/>
      </rPr>
      <t>هیتلر</t>
    </r>
  </si>
  <si>
    <r>
      <rPr>
        <rFont val="sans-serif"/>
        <color rgb="FF1155CC"/>
        <sz val="15.0"/>
        <u/>
      </rPr>
      <t>جایزهٔ</t>
    </r>
  </si>
  <si>
    <r>
      <rPr>
        <rFont val="sans-serif"/>
        <color rgb="FF1155CC"/>
        <sz val="15.0"/>
        <u/>
      </rPr>
      <t>زادروز</t>
    </r>
  </si>
  <si>
    <r>
      <rPr>
        <rFont val="sans-serif"/>
        <color rgb="FF1155CC"/>
        <sz val="15.0"/>
        <u/>
      </rPr>
      <t>درام</t>
    </r>
  </si>
  <si>
    <r>
      <rPr>
        <rFont val="sans-serif"/>
        <color rgb="FF1155CC"/>
        <sz val="15.0"/>
        <u/>
      </rPr>
      <t>گرفته‌اند</t>
    </r>
  </si>
  <si>
    <r>
      <rPr>
        <rFont val="sans-serif"/>
        <color rgb="FF1155CC"/>
        <sz val="15.0"/>
        <u/>
      </rPr>
      <t>پروتئین</t>
    </r>
  </si>
  <si>
    <r>
      <rPr>
        <rFont val="sans-serif"/>
        <color rgb="FF1155CC"/>
        <sz val="15.0"/>
        <u/>
      </rPr>
      <t>نمایندگی</t>
    </r>
  </si>
  <si>
    <r>
      <rPr>
        <rFont val="sans-serif"/>
        <color rgb="FF1155CC"/>
        <sz val="15.0"/>
        <u/>
      </rPr>
      <t>سران</t>
    </r>
  </si>
  <si>
    <r>
      <rPr>
        <rFont val="sans-serif"/>
        <color rgb="FF1155CC"/>
        <sz val="15.0"/>
        <u/>
      </rPr>
      <t>خودمختار</t>
    </r>
  </si>
  <si>
    <r>
      <rPr>
        <rFont val="sans-serif"/>
        <color rgb="FF1155CC"/>
        <sz val="15.0"/>
        <u/>
      </rPr>
      <t>سوار</t>
    </r>
  </si>
  <si>
    <r>
      <rPr>
        <rFont val="sans-serif"/>
        <color rgb="FF1155CC"/>
        <sz val="15.0"/>
        <u/>
      </rPr>
      <t>مرور</t>
    </r>
  </si>
  <si>
    <r>
      <rPr>
        <rFont val="sans-serif"/>
        <color rgb="FF1155CC"/>
        <sz val="15.0"/>
        <u/>
      </rPr>
      <t>عبدالحسین</t>
    </r>
  </si>
  <si>
    <r>
      <rPr>
        <rFont val="sans-serif"/>
        <color rgb="FF1155CC"/>
        <sz val="15.0"/>
        <u/>
      </rPr>
      <t>کوههای</t>
    </r>
  </si>
  <si>
    <r>
      <rPr>
        <rFont val="sans-serif"/>
        <color rgb="FF1155CC"/>
        <sz val="15.0"/>
        <u/>
      </rPr>
      <t>کیش</t>
    </r>
  </si>
  <si>
    <r>
      <rPr>
        <rFont val="sans-serif"/>
        <color rgb="FF1155CC"/>
        <sz val="15.0"/>
        <u/>
      </rPr>
      <t>روزه</t>
    </r>
  </si>
  <si>
    <r>
      <rPr>
        <rFont val="sans-serif"/>
        <color rgb="FF1155CC"/>
        <sz val="15.0"/>
        <u/>
      </rPr>
      <t>مربوطه</t>
    </r>
  </si>
  <si>
    <r>
      <rPr>
        <rFont val="sans-serif"/>
        <color rgb="FF1155CC"/>
        <sz val="15.0"/>
        <u/>
      </rPr>
      <t>فیلسوفان</t>
    </r>
  </si>
  <si>
    <r>
      <rPr>
        <rFont val="sans-serif"/>
        <color rgb="FF1155CC"/>
        <sz val="15.0"/>
        <u/>
      </rPr>
      <t>نگار</t>
    </r>
  </si>
  <si>
    <r>
      <rPr>
        <rFont val="sans-serif"/>
        <color rgb="FF1155CC"/>
        <sz val="15.0"/>
        <u/>
      </rPr>
      <t>سیصد</t>
    </r>
  </si>
  <si>
    <r>
      <rPr>
        <rFont val="sans-serif"/>
        <color rgb="FF1155CC"/>
        <sz val="15.0"/>
        <u/>
      </rPr>
      <t>مهرداد</t>
    </r>
  </si>
  <si>
    <r>
      <rPr>
        <rFont val="sans-serif"/>
        <color rgb="FF1155CC"/>
        <sz val="15.0"/>
        <u/>
      </rPr>
      <t>مرزهای</t>
    </r>
  </si>
  <si>
    <r>
      <rPr>
        <rFont val="sans-serif"/>
        <color rgb="FF1155CC"/>
        <sz val="15.0"/>
        <u/>
      </rPr>
      <t>آدرس</t>
    </r>
  </si>
  <si>
    <r>
      <rPr>
        <rFont val="sans-serif"/>
        <color rgb="FF1155CC"/>
        <sz val="15.0"/>
        <u/>
      </rPr>
      <t>نمک</t>
    </r>
  </si>
  <si>
    <r>
      <rPr>
        <rFont val="sans-serif"/>
        <color rgb="FF1155CC"/>
        <sz val="15.0"/>
        <u/>
      </rPr>
      <t>رویداد</t>
    </r>
  </si>
  <si>
    <r>
      <rPr>
        <rFont val="sans-serif"/>
        <color rgb="FF1155CC"/>
        <sz val="15.0"/>
        <u/>
      </rPr>
      <t>محاکمه</t>
    </r>
  </si>
  <si>
    <r>
      <rPr>
        <rFont val="sans-serif"/>
        <color rgb="FF1155CC"/>
        <sz val="15.0"/>
        <u/>
      </rPr>
      <t>راز</t>
    </r>
  </si>
  <si>
    <r>
      <rPr>
        <rFont val="sans-serif"/>
        <color rgb="FF1155CC"/>
        <sz val="15.0"/>
        <u/>
      </rPr>
      <t>نوجوانان</t>
    </r>
  </si>
  <si>
    <r>
      <rPr>
        <rFont val="sans-serif"/>
        <color rgb="FF1155CC"/>
        <sz val="15.0"/>
        <u/>
      </rPr>
      <t>عمیق</t>
    </r>
  </si>
  <si>
    <r>
      <rPr>
        <rFont val="sans-serif"/>
        <color rgb="FF1155CC"/>
        <sz val="15.0"/>
        <u/>
      </rPr>
      <t>آزمون</t>
    </r>
  </si>
  <si>
    <r>
      <rPr>
        <rFont val="sans-serif"/>
        <color rgb="FF1155CC"/>
        <sz val="15.0"/>
        <u/>
      </rPr>
      <t>تابش</t>
    </r>
  </si>
  <si>
    <r>
      <rPr>
        <rFont val="sans-serif"/>
        <color rgb="FF1155CC"/>
        <sz val="15.0"/>
        <u/>
      </rPr>
      <t>پیروی</t>
    </r>
  </si>
  <si>
    <r>
      <rPr>
        <rFont val="sans-serif"/>
        <color rgb="FF1155CC"/>
        <sz val="15.0"/>
        <u/>
      </rPr>
      <t>نکرد</t>
    </r>
  </si>
  <si>
    <r>
      <rPr>
        <rFont val="sans-serif"/>
        <color rgb="FF1155CC"/>
        <sz val="15.0"/>
        <u/>
      </rPr>
      <t>ساری</t>
    </r>
  </si>
  <si>
    <r>
      <rPr>
        <rFont val="sans-serif"/>
        <color rgb="FF1155CC"/>
        <sz val="15.0"/>
        <u/>
      </rPr>
      <t>رسانه</t>
    </r>
  </si>
  <si>
    <r>
      <rPr>
        <rFont val="sans-serif"/>
        <color rgb="FF1155CC"/>
        <sz val="15.0"/>
        <u/>
      </rPr>
      <t>مسیحیان</t>
    </r>
  </si>
  <si>
    <r>
      <rPr>
        <rFont val="sans-serif"/>
        <color rgb="FF1155CC"/>
        <sz val="15.0"/>
        <u/>
      </rPr>
      <t>یافتند</t>
    </r>
  </si>
  <si>
    <r>
      <rPr>
        <rFont val="sans-serif"/>
        <color rgb="FF1155CC"/>
        <sz val="15.0"/>
        <u/>
      </rPr>
      <t>ساختمانی</t>
    </r>
  </si>
  <si>
    <r>
      <rPr>
        <rFont val="sans-serif"/>
        <color rgb="FF1155CC"/>
        <sz val="15.0"/>
        <u/>
      </rPr>
      <t>تنگ</t>
    </r>
  </si>
  <si>
    <r>
      <rPr>
        <rFont val="sans-serif"/>
        <color rgb="FF1155CC"/>
        <sz val="15.0"/>
        <u/>
      </rPr>
      <t>ریز</t>
    </r>
  </si>
  <si>
    <r>
      <rPr>
        <rFont val="sans-serif"/>
        <color rgb="FF1155CC"/>
        <sz val="15.0"/>
        <u/>
      </rPr>
      <t>کالا</t>
    </r>
  </si>
  <si>
    <r>
      <rPr>
        <rFont val="sans-serif"/>
        <color rgb="FF1155CC"/>
        <sz val="15.0"/>
        <u/>
      </rPr>
      <t>منظم</t>
    </r>
  </si>
  <si>
    <r>
      <rPr>
        <rFont val="sans-serif"/>
        <color rgb="FF1155CC"/>
        <sz val="15.0"/>
        <u/>
      </rPr>
      <t>خاموش</t>
    </r>
  </si>
  <si>
    <r>
      <rPr>
        <rFont val="sans-serif"/>
        <color rgb="FF1155CC"/>
        <sz val="15.0"/>
        <u/>
      </rPr>
      <t>گیرنده</t>
    </r>
  </si>
  <si>
    <r>
      <rPr>
        <rFont val="sans-serif"/>
        <color rgb="FF1155CC"/>
        <sz val="15.0"/>
        <u/>
      </rPr>
      <t>آسیایی</t>
    </r>
  </si>
  <si>
    <r>
      <rPr>
        <rFont val="sans-serif"/>
        <color rgb="FF1155CC"/>
        <sz val="15.0"/>
        <u/>
      </rPr>
      <t>استانبول</t>
    </r>
  </si>
  <si>
    <r>
      <rPr>
        <rFont val="sans-serif"/>
        <color rgb="FF1155CC"/>
        <sz val="15.0"/>
        <u/>
      </rPr>
      <t>آمیز</t>
    </r>
  </si>
  <si>
    <r>
      <rPr>
        <rFont val="sans-serif"/>
        <color rgb="FF1155CC"/>
        <sz val="15.0"/>
        <u/>
      </rPr>
      <t>صالح</t>
    </r>
  </si>
  <si>
    <r>
      <rPr>
        <rFont val="sans-serif"/>
        <color rgb="FF1155CC"/>
        <sz val="15.0"/>
        <u/>
      </rPr>
      <t>کوی</t>
    </r>
  </si>
  <si>
    <r>
      <rPr>
        <rFont val="sans-serif"/>
        <color rgb="FF1155CC"/>
        <sz val="15.0"/>
        <u/>
      </rPr>
      <t>استوار</t>
    </r>
  </si>
  <si>
    <r>
      <rPr>
        <rFont val="sans-serif"/>
        <color rgb="FF1155CC"/>
        <sz val="15.0"/>
        <u/>
      </rPr>
      <t>بدنه</t>
    </r>
  </si>
  <si>
    <r>
      <rPr>
        <rFont val="sans-serif"/>
        <color rgb="FF1155CC"/>
        <sz val="15.0"/>
        <u/>
      </rPr>
      <t>ایفا</t>
    </r>
  </si>
  <si>
    <r>
      <rPr>
        <rFont val="sans-serif"/>
        <color rgb="FF1155CC"/>
        <sz val="15.0"/>
        <u/>
      </rPr>
      <t>خیر</t>
    </r>
  </si>
  <si>
    <r>
      <rPr>
        <rFont val="sans-serif"/>
        <color rgb="FF1155CC"/>
        <sz val="15.0"/>
        <u/>
      </rPr>
      <t>عموماً</t>
    </r>
  </si>
  <si>
    <r>
      <rPr>
        <rFont val="sans-serif"/>
        <color rgb="FF1155CC"/>
        <sz val="15.0"/>
        <u/>
      </rPr>
      <t>تجمع</t>
    </r>
  </si>
  <si>
    <r>
      <rPr>
        <rFont val="sans-serif"/>
        <color rgb="FF1155CC"/>
        <sz val="15.0"/>
        <u/>
      </rPr>
      <t>بسیج</t>
    </r>
  </si>
  <si>
    <r>
      <rPr>
        <rFont val="sans-serif"/>
        <color rgb="FF1155CC"/>
        <sz val="15.0"/>
        <u/>
      </rPr>
      <t>اخراج</t>
    </r>
  </si>
  <si>
    <r>
      <rPr>
        <rFont val="sans-serif"/>
        <color rgb="FF1155CC"/>
        <sz val="15.0"/>
        <u/>
      </rPr>
      <t>سهم</t>
    </r>
  </si>
  <si>
    <r>
      <rPr>
        <rFont val="sans-serif"/>
        <color rgb="FF1155CC"/>
        <sz val="15.0"/>
        <u/>
      </rPr>
      <t>طرز</t>
    </r>
  </si>
  <si>
    <r>
      <rPr>
        <rFont val="sans-serif"/>
        <color rgb="FF1155CC"/>
        <sz val="15.0"/>
        <u/>
      </rPr>
      <t>عروس</t>
    </r>
  </si>
  <si>
    <r>
      <rPr>
        <rFont val="sans-serif"/>
        <color rgb="FF1155CC"/>
        <sz val="15.0"/>
        <u/>
      </rPr>
      <t>ز</t>
    </r>
  </si>
  <si>
    <r>
      <rPr>
        <rFont val="sans-serif"/>
        <color rgb="FF1155CC"/>
        <sz val="15.0"/>
        <u/>
      </rPr>
      <t>استدلال</t>
    </r>
  </si>
  <si>
    <r>
      <rPr>
        <rFont val="sans-serif"/>
        <color rgb="FF1155CC"/>
        <sz val="15.0"/>
        <u/>
      </rPr>
      <t>مطلب</t>
    </r>
  </si>
  <si>
    <r>
      <rPr>
        <rFont val="sans-serif"/>
        <color rgb="FF1155CC"/>
        <sz val="15.0"/>
        <u/>
      </rPr>
      <t>فرود</t>
    </r>
  </si>
  <si>
    <r>
      <rPr>
        <rFont val="sans-serif"/>
        <color rgb="FF1155CC"/>
        <sz val="15.0"/>
        <u/>
      </rPr>
      <t>برکه</t>
    </r>
  </si>
  <si>
    <r>
      <rPr>
        <rFont val="sans-serif"/>
        <color rgb="FF1155CC"/>
        <sz val="15.0"/>
        <u/>
      </rPr>
      <t>راحتی</t>
    </r>
  </si>
  <si>
    <r>
      <rPr>
        <rFont val="sans-serif"/>
        <color rgb="FF1155CC"/>
        <sz val="15.0"/>
        <u/>
      </rPr>
      <t>زمینهٔ</t>
    </r>
  </si>
  <si>
    <r>
      <rPr>
        <rFont val="sans-serif"/>
        <color rgb="FF1155CC"/>
        <sz val="15.0"/>
        <u/>
      </rPr>
      <t>ببینید</t>
    </r>
  </si>
  <si>
    <r>
      <rPr>
        <rFont val="sans-serif"/>
        <color rgb="FF1155CC"/>
        <sz val="15.0"/>
        <u/>
      </rPr>
      <t>اختصاصی</t>
    </r>
  </si>
  <si>
    <r>
      <rPr>
        <rFont val="sans-serif"/>
        <color rgb="FF1155CC"/>
        <sz val="15.0"/>
        <u/>
      </rPr>
      <t>داغ</t>
    </r>
  </si>
  <si>
    <r>
      <rPr>
        <rFont val="sans-serif"/>
        <color rgb="FF1155CC"/>
        <sz val="15.0"/>
        <u/>
      </rPr>
      <t>لارستان</t>
    </r>
  </si>
  <si>
    <r>
      <rPr>
        <rFont val="sans-serif"/>
        <color rgb="FF1155CC"/>
        <sz val="15.0"/>
        <u/>
      </rPr>
      <t>ماری</t>
    </r>
  </si>
  <si>
    <r>
      <rPr>
        <rFont val="sans-serif"/>
        <color rgb="FF1155CC"/>
        <sz val="15.0"/>
        <u/>
      </rPr>
      <t>روحانیون</t>
    </r>
  </si>
  <si>
    <r>
      <rPr>
        <rFont val="sans-serif"/>
        <color rgb="FF1155CC"/>
        <sz val="15.0"/>
        <u/>
      </rPr>
      <t>پروانه</t>
    </r>
  </si>
  <si>
    <r>
      <rPr>
        <rFont val="sans-serif"/>
        <color rgb="FF1155CC"/>
        <sz val="15.0"/>
        <u/>
      </rPr>
      <t>بیروت</t>
    </r>
  </si>
  <si>
    <r>
      <rPr>
        <rFont val="sans-serif"/>
        <color rgb="FF1155CC"/>
        <sz val="15.0"/>
        <u/>
      </rPr>
      <t>تمرکز</t>
    </r>
  </si>
  <si>
    <r>
      <rPr>
        <rFont val="sans-serif"/>
        <color rgb="FF1155CC"/>
        <sz val="15.0"/>
        <u/>
      </rPr>
      <t>قهوه‌ای</t>
    </r>
  </si>
  <si>
    <r>
      <rPr>
        <rFont val="sans-serif"/>
        <color rgb="FF1155CC"/>
        <sz val="15.0"/>
        <u/>
      </rPr>
      <t>گشته</t>
    </r>
  </si>
  <si>
    <r>
      <rPr>
        <rFont val="sans-serif"/>
        <color rgb="FF1155CC"/>
        <sz val="15.0"/>
        <u/>
      </rPr>
      <t>معاونت</t>
    </r>
  </si>
  <si>
    <r>
      <rPr>
        <rFont val="sans-serif"/>
        <color rgb="FF1155CC"/>
        <sz val="15.0"/>
        <u/>
      </rPr>
      <t>فرصت</t>
    </r>
  </si>
  <si>
    <r>
      <rPr>
        <rFont val="sans-serif"/>
        <color rgb="FF1155CC"/>
        <sz val="15.0"/>
        <u/>
      </rPr>
      <t>افتاده</t>
    </r>
  </si>
  <si>
    <r>
      <rPr>
        <rFont val="sans-serif"/>
        <color rgb="FF1155CC"/>
        <sz val="15.0"/>
        <u/>
      </rPr>
      <t>سروش</t>
    </r>
  </si>
  <si>
    <r>
      <rPr>
        <rFont val="sans-serif"/>
        <color rgb="FF1155CC"/>
        <sz val="15.0"/>
        <u/>
      </rPr>
      <t>نهاده</t>
    </r>
  </si>
  <si>
    <r>
      <rPr>
        <rFont val="sans-serif"/>
        <color rgb="FF1155CC"/>
        <sz val="15.0"/>
        <u/>
      </rPr>
      <t>اطمینان</t>
    </r>
  </si>
  <si>
    <r>
      <rPr>
        <rFont val="sans-serif"/>
        <color rgb="FF1155CC"/>
        <sz val="15.0"/>
        <u/>
      </rPr>
      <t>گفتار</t>
    </r>
  </si>
  <si>
    <r>
      <rPr>
        <rFont val="sans-serif"/>
        <color rgb="FF1155CC"/>
        <sz val="15.0"/>
        <u/>
      </rPr>
      <t>دستیابی</t>
    </r>
  </si>
  <si>
    <r>
      <rPr>
        <rFont val="sans-serif"/>
        <color rgb="FF1155CC"/>
        <sz val="15.0"/>
        <u/>
      </rPr>
      <t>راس</t>
    </r>
  </si>
  <si>
    <r>
      <rPr>
        <rFont val="sans-serif"/>
        <color rgb="FF1155CC"/>
        <sz val="15.0"/>
        <u/>
      </rPr>
      <t>برهان</t>
    </r>
  </si>
  <si>
    <r>
      <rPr>
        <rFont val="sans-serif"/>
        <color rgb="FF1155CC"/>
        <sz val="15.0"/>
        <u/>
      </rPr>
      <t>کشتن</t>
    </r>
  </si>
  <si>
    <r>
      <rPr>
        <rFont val="sans-serif"/>
        <color rgb="FF1155CC"/>
        <sz val="15.0"/>
        <u/>
      </rPr>
      <t>لوح</t>
    </r>
  </si>
  <si>
    <r>
      <rPr>
        <rFont val="sans-serif"/>
        <color rgb="FF1155CC"/>
        <sz val="15.0"/>
        <u/>
      </rPr>
      <t>تلسکوپ</t>
    </r>
  </si>
  <si>
    <r>
      <rPr>
        <rFont val="sans-serif"/>
        <color rgb="FF1155CC"/>
        <sz val="15.0"/>
        <u/>
      </rPr>
      <t>نایب</t>
    </r>
  </si>
  <si>
    <r>
      <rPr>
        <rFont val="sans-serif"/>
        <color rgb="FF1155CC"/>
        <sz val="15.0"/>
        <u/>
      </rPr>
      <t>پاس</t>
    </r>
  </si>
  <si>
    <r>
      <rPr>
        <rFont val="sans-serif"/>
        <color rgb="FF1155CC"/>
        <sz val="15.0"/>
        <u/>
      </rPr>
      <t>شیکاگو</t>
    </r>
  </si>
  <si>
    <r>
      <rPr>
        <rFont val="sans-serif"/>
        <color rgb="FF1155CC"/>
        <sz val="15.0"/>
        <u/>
      </rPr>
      <t>ابو</t>
    </r>
  </si>
  <si>
    <r>
      <rPr>
        <rFont val="sans-serif"/>
        <color rgb="FF1155CC"/>
        <sz val="15.0"/>
        <u/>
      </rPr>
      <t>روانشناسی</t>
    </r>
  </si>
  <si>
    <r>
      <rPr>
        <rFont val="sans-serif"/>
        <color rgb="FF1155CC"/>
        <sz val="15.0"/>
        <u/>
      </rPr>
      <t>خانوادهٔ</t>
    </r>
  </si>
  <si>
    <r>
      <rPr>
        <rFont val="sans-serif"/>
        <color rgb="FF1155CC"/>
        <sz val="15.0"/>
        <u/>
      </rPr>
      <t>کلام</t>
    </r>
  </si>
  <si>
    <r>
      <rPr>
        <rFont val="sans-serif"/>
        <color rgb="FF1155CC"/>
        <sz val="15.0"/>
        <u/>
      </rPr>
      <t>سلولی</t>
    </r>
  </si>
  <si>
    <r>
      <rPr>
        <rFont val="sans-serif"/>
        <color rgb="FF1155CC"/>
        <sz val="15.0"/>
        <u/>
      </rPr>
      <t>مجازی</t>
    </r>
  </si>
  <si>
    <r>
      <rPr>
        <rFont val="sans-serif"/>
        <color rgb="FF1155CC"/>
        <sz val="15.0"/>
        <u/>
      </rPr>
      <t>استقرار</t>
    </r>
  </si>
  <si>
    <r>
      <rPr>
        <rFont val="sans-serif"/>
        <color rgb="FF1155CC"/>
        <sz val="15.0"/>
        <u/>
      </rPr>
      <t>دانشگاه‌ها</t>
    </r>
  </si>
  <si>
    <r>
      <rPr>
        <rFont val="sans-serif"/>
        <color rgb="FF1155CC"/>
        <sz val="15.0"/>
        <u/>
      </rPr>
      <t>اعضا</t>
    </r>
  </si>
  <si>
    <r>
      <rPr>
        <rFont val="sans-serif"/>
        <color rgb="FF1155CC"/>
        <sz val="15.0"/>
        <u/>
      </rPr>
      <t>بسيار</t>
    </r>
  </si>
  <si>
    <r>
      <rPr>
        <rFont val="sans-serif"/>
        <color rgb="FF1155CC"/>
        <sz val="15.0"/>
        <u/>
      </rPr>
      <t>ابداع</t>
    </r>
  </si>
  <si>
    <r>
      <rPr>
        <rFont val="sans-serif"/>
        <color rgb="FF1155CC"/>
        <sz val="15.0"/>
        <u/>
      </rPr>
      <t>پروفسور</t>
    </r>
  </si>
  <si>
    <r>
      <rPr>
        <rFont val="sans-serif"/>
        <color rgb="FF1155CC"/>
        <sz val="15.0"/>
        <u/>
      </rPr>
      <t>شباهت</t>
    </r>
  </si>
  <si>
    <r>
      <rPr>
        <rFont val="sans-serif"/>
        <color rgb="FF1155CC"/>
        <sz val="15.0"/>
        <u/>
      </rPr>
      <t>محاصره</t>
    </r>
  </si>
  <si>
    <r>
      <rPr>
        <rFont val="sans-serif"/>
        <color rgb="FF1155CC"/>
        <sz val="15.0"/>
        <u/>
      </rPr>
      <t>اثری</t>
    </r>
  </si>
  <si>
    <r>
      <rPr>
        <rFont val="sans-serif"/>
        <color rgb="FF1155CC"/>
        <sz val="15.0"/>
        <u/>
      </rPr>
      <t>حکیم</t>
    </r>
  </si>
  <si>
    <r>
      <rPr>
        <rFont val="sans-serif"/>
        <color rgb="FF1155CC"/>
        <sz val="15.0"/>
        <u/>
      </rPr>
      <t>روح‌الله</t>
    </r>
  </si>
  <si>
    <r>
      <rPr>
        <rFont val="sans-serif"/>
        <color rgb="FF1155CC"/>
        <sz val="15.0"/>
        <u/>
      </rPr>
      <t>توقیف</t>
    </r>
  </si>
  <si>
    <r>
      <rPr>
        <rFont val="sans-serif"/>
        <color rgb="FF1155CC"/>
        <sz val="15.0"/>
        <u/>
      </rPr>
      <t>اکسید</t>
    </r>
  </si>
  <si>
    <r>
      <rPr>
        <rFont val="sans-serif"/>
        <color rgb="FF1155CC"/>
        <sz val="15.0"/>
        <u/>
      </rPr>
      <t>درسی</t>
    </r>
  </si>
  <si>
    <r>
      <rPr>
        <rFont val="sans-serif"/>
        <color rgb="FF1155CC"/>
        <sz val="15.0"/>
        <u/>
      </rPr>
      <t>کاروانسرای</t>
    </r>
  </si>
  <si>
    <r>
      <rPr>
        <rFont val="sans-serif"/>
        <color rgb="FF1155CC"/>
        <sz val="15.0"/>
        <u/>
      </rPr>
      <t>وزیران</t>
    </r>
  </si>
  <si>
    <r>
      <rPr>
        <rFont val="sans-serif"/>
        <color rgb="FF1155CC"/>
        <sz val="15.0"/>
        <u/>
      </rPr>
      <t>هواداران</t>
    </r>
  </si>
  <si>
    <r>
      <rPr>
        <rFont val="sans-serif"/>
        <color rgb="FF1155CC"/>
        <sz val="15.0"/>
        <u/>
      </rPr>
      <t>صعود</t>
    </r>
  </si>
  <si>
    <r>
      <rPr>
        <rFont val="sans-serif"/>
        <color rgb="FF1155CC"/>
        <sz val="15.0"/>
        <u/>
      </rPr>
      <t>خزر</t>
    </r>
  </si>
  <si>
    <r>
      <rPr>
        <rFont val="sans-serif"/>
        <color rgb="FF1155CC"/>
        <sz val="15.0"/>
        <u/>
      </rPr>
      <t>سواحل</t>
    </r>
  </si>
  <si>
    <r>
      <rPr>
        <rFont val="sans-serif"/>
        <color rgb="FF1155CC"/>
        <sz val="15.0"/>
        <u/>
      </rPr>
      <t>قاهره</t>
    </r>
  </si>
  <si>
    <r>
      <rPr>
        <rFont val="sans-serif"/>
        <color rgb="FF1155CC"/>
        <sz val="15.0"/>
        <u/>
      </rPr>
      <t>صدام</t>
    </r>
  </si>
  <si>
    <r>
      <rPr>
        <rFont val="sans-serif"/>
        <color rgb="FF1155CC"/>
        <sz val="15.0"/>
        <u/>
      </rPr>
      <t>درخشان</t>
    </r>
  </si>
  <si>
    <r>
      <rPr>
        <rFont val="sans-serif"/>
        <color rgb="FF1155CC"/>
        <sz val="15.0"/>
        <u/>
      </rPr>
      <t>بابا</t>
    </r>
  </si>
  <si>
    <r>
      <rPr>
        <rFont val="sans-serif"/>
        <color rgb="FF1155CC"/>
        <sz val="15.0"/>
        <u/>
      </rPr>
      <t>عموم</t>
    </r>
  </si>
  <si>
    <r>
      <rPr>
        <rFont val="sans-serif"/>
        <color rgb="FF1155CC"/>
        <sz val="15.0"/>
        <u/>
      </rPr>
      <t>نسخه‌های</t>
    </r>
  </si>
  <si>
    <r>
      <rPr>
        <rFont val="sans-serif"/>
        <color rgb="FF1155CC"/>
        <sz val="15.0"/>
        <u/>
      </rPr>
      <t>قربانی</t>
    </r>
  </si>
  <si>
    <r>
      <rPr>
        <rFont val="sans-serif"/>
        <color rgb="FF1155CC"/>
        <sz val="15.0"/>
        <u/>
      </rPr>
      <t>جک</t>
    </r>
  </si>
  <si>
    <r>
      <rPr>
        <rFont val="sans-serif"/>
        <color rgb="FF1155CC"/>
        <sz val="15.0"/>
        <u/>
      </rPr>
      <t>مکانی</t>
    </r>
  </si>
  <si>
    <r>
      <rPr>
        <rFont val="sans-serif"/>
        <color rgb="FF1155CC"/>
        <sz val="15.0"/>
        <u/>
      </rPr>
      <t>دخالت</t>
    </r>
  </si>
  <si>
    <r>
      <rPr>
        <rFont val="sans-serif"/>
        <color rgb="FF1155CC"/>
        <sz val="15.0"/>
        <u/>
      </rPr>
      <t>علائم</t>
    </r>
  </si>
  <si>
    <r>
      <rPr>
        <rFont val="sans-serif"/>
        <color rgb="FF1155CC"/>
        <sz val="15.0"/>
        <u/>
      </rPr>
      <t>دانش‌آموختگان</t>
    </r>
  </si>
  <si>
    <r>
      <rPr>
        <rFont val="sans-serif"/>
        <color rgb="FF1155CC"/>
        <sz val="15.0"/>
        <u/>
      </rPr>
      <t>حین</t>
    </r>
  </si>
  <si>
    <r>
      <rPr>
        <rFont val="sans-serif"/>
        <color rgb="FF1155CC"/>
        <sz val="15.0"/>
        <u/>
      </rPr>
      <t>برف</t>
    </r>
  </si>
  <si>
    <r>
      <rPr>
        <rFont val="sans-serif"/>
        <color rgb="FF1155CC"/>
        <sz val="15.0"/>
        <u/>
      </rPr>
      <t>دامداری</t>
    </r>
  </si>
  <si>
    <r>
      <rPr>
        <rFont val="sans-serif"/>
        <color rgb="FF1155CC"/>
        <sz val="15.0"/>
        <u/>
      </rPr>
      <t>ژنرال</t>
    </r>
  </si>
  <si>
    <r>
      <rPr>
        <rFont val="sans-serif"/>
        <color rgb="FF1155CC"/>
        <sz val="15.0"/>
        <u/>
      </rPr>
      <t>این‌</t>
    </r>
  </si>
  <si>
    <r>
      <rPr>
        <rFont val="sans-serif"/>
        <color rgb="FF1155CC"/>
        <sz val="15.0"/>
        <u/>
      </rPr>
      <t>دکتری</t>
    </r>
  </si>
  <si>
    <r>
      <rPr>
        <rFont val="sans-serif"/>
        <color rgb="FF1155CC"/>
        <sz val="15.0"/>
        <u/>
      </rPr>
      <t>تحمل</t>
    </r>
  </si>
  <si>
    <r>
      <rPr>
        <rFont val="sans-serif"/>
        <color rgb="FF1155CC"/>
        <sz val="15.0"/>
        <u/>
      </rPr>
      <t>معنا</t>
    </r>
  </si>
  <si>
    <r>
      <rPr>
        <rFont val="sans-serif"/>
        <color rgb="FF1155CC"/>
        <sz val="15.0"/>
        <u/>
      </rPr>
      <t>کامپیوتری</t>
    </r>
  </si>
  <si>
    <r>
      <rPr>
        <rFont val="sans-serif"/>
        <color rgb="FF1155CC"/>
        <sz val="15.0"/>
        <u/>
      </rPr>
      <t>ابزارهای</t>
    </r>
  </si>
  <si>
    <r>
      <rPr>
        <rFont val="sans-serif"/>
        <color rgb="FF1155CC"/>
        <sz val="15.0"/>
        <u/>
      </rPr>
      <t>مرده</t>
    </r>
  </si>
  <si>
    <r>
      <rPr>
        <rFont val="sans-serif"/>
        <color rgb="FF1155CC"/>
        <sz val="15.0"/>
        <u/>
      </rPr>
      <t>مجازات</t>
    </r>
  </si>
  <si>
    <r>
      <rPr>
        <rFont val="sans-serif"/>
        <color rgb="FF1155CC"/>
        <sz val="15.0"/>
        <u/>
      </rPr>
      <t>آینه</t>
    </r>
  </si>
  <si>
    <r>
      <rPr>
        <rFont val="sans-serif"/>
        <color rgb="FF1155CC"/>
        <sz val="15.0"/>
        <u/>
      </rPr>
      <t>شابک</t>
    </r>
  </si>
  <si>
    <r>
      <rPr>
        <rFont val="sans-serif"/>
        <color rgb="FF1155CC"/>
        <sz val="15.0"/>
        <u/>
      </rPr>
      <t>اواسط</t>
    </r>
  </si>
  <si>
    <r>
      <rPr>
        <rFont val="sans-serif"/>
        <color rgb="FF1155CC"/>
        <sz val="15.0"/>
        <u/>
      </rPr>
      <t>برقراری</t>
    </r>
  </si>
  <si>
    <r>
      <rPr>
        <rFont val="sans-serif"/>
        <color rgb="FF1155CC"/>
        <sz val="15.0"/>
        <u/>
      </rPr>
      <t>مادی</t>
    </r>
  </si>
  <si>
    <r>
      <rPr>
        <rFont val="sans-serif"/>
        <color rgb="FF1155CC"/>
        <sz val="15.0"/>
        <u/>
      </rPr>
      <t>رشتهٔ</t>
    </r>
  </si>
  <si>
    <r>
      <rPr>
        <rFont val="sans-serif"/>
        <color rgb="FF1155CC"/>
        <sz val="15.0"/>
        <u/>
      </rPr>
      <t>ضعف</t>
    </r>
  </si>
  <si>
    <r>
      <rPr>
        <rFont val="sans-serif"/>
        <color rgb="FF1155CC"/>
        <sz val="15.0"/>
        <u/>
      </rPr>
      <t>تسلط</t>
    </r>
  </si>
  <si>
    <r>
      <rPr>
        <rFont val="sans-serif"/>
        <color rgb="FF1155CC"/>
        <sz val="15.0"/>
        <u/>
      </rPr>
      <t>موسسات</t>
    </r>
  </si>
  <si>
    <r>
      <rPr>
        <rFont val="sans-serif"/>
        <color rgb="FF1155CC"/>
        <sz val="15.0"/>
        <u/>
      </rPr>
      <t>دبستان</t>
    </r>
  </si>
  <si>
    <r>
      <rPr>
        <rFont val="sans-serif"/>
        <color rgb="FF1155CC"/>
        <sz val="15.0"/>
        <u/>
      </rPr>
      <t>می‌گردند</t>
    </r>
  </si>
  <si>
    <r>
      <rPr>
        <rFont val="sans-serif"/>
        <color rgb="FF1155CC"/>
        <sz val="15.0"/>
        <u/>
      </rPr>
      <t>اشرف</t>
    </r>
  </si>
  <si>
    <r>
      <rPr>
        <rFont val="sans-serif"/>
        <color rgb="FF1155CC"/>
        <sz val="15.0"/>
        <u/>
      </rPr>
      <t>چهره‌های</t>
    </r>
  </si>
  <si>
    <r>
      <rPr>
        <rFont val="sans-serif"/>
        <color rgb="FF1155CC"/>
        <sz val="15.0"/>
        <u/>
      </rPr>
      <t>محافظت</t>
    </r>
  </si>
  <si>
    <r>
      <rPr>
        <rFont val="sans-serif"/>
        <color rgb="FF1155CC"/>
        <sz val="15.0"/>
        <u/>
      </rPr>
      <t>خاصیت</t>
    </r>
  </si>
  <si>
    <r>
      <rPr>
        <rFont val="sans-serif"/>
        <color rgb="FF1155CC"/>
        <sz val="15.0"/>
        <u/>
      </rPr>
      <t>کویر</t>
    </r>
  </si>
  <si>
    <r>
      <rPr>
        <rFont val="sans-serif"/>
        <color rgb="FF1155CC"/>
        <sz val="15.0"/>
        <u/>
      </rPr>
      <t>ارباب</t>
    </r>
  </si>
  <si>
    <r>
      <rPr>
        <rFont val="sans-serif"/>
        <color rgb="FF1155CC"/>
        <sz val="15.0"/>
        <u/>
      </rPr>
      <t>وسیلهٔ</t>
    </r>
  </si>
  <si>
    <r>
      <rPr>
        <rFont val="sans-serif"/>
        <color rgb="FF1155CC"/>
        <sz val="15.0"/>
        <u/>
      </rPr>
      <t>وکیل</t>
    </r>
  </si>
  <si>
    <r>
      <rPr>
        <rFont val="sans-serif"/>
        <color rgb="FF1155CC"/>
        <sz val="15.0"/>
        <u/>
      </rPr>
      <t>آیوی</t>
    </r>
  </si>
  <si>
    <r>
      <rPr>
        <rFont val="sans-serif"/>
        <color rgb="FF1155CC"/>
        <sz val="15.0"/>
        <u/>
      </rPr>
      <t>عاشق</t>
    </r>
  </si>
  <si>
    <r>
      <rPr>
        <rFont val="sans-serif"/>
        <color rgb="FF1155CC"/>
        <sz val="15.0"/>
        <u/>
      </rPr>
      <t>بوش</t>
    </r>
  </si>
  <si>
    <r>
      <rPr>
        <rFont val="sans-serif"/>
        <color rgb="FF1155CC"/>
        <sz val="15.0"/>
        <u/>
      </rPr>
      <t>قبر</t>
    </r>
  </si>
  <si>
    <r>
      <rPr>
        <rFont val="sans-serif"/>
        <color rgb="FF1155CC"/>
        <sz val="15.0"/>
        <u/>
      </rPr>
      <t>فیلیپ</t>
    </r>
  </si>
  <si>
    <r>
      <rPr>
        <rFont val="sans-serif"/>
        <color rgb="FF1155CC"/>
        <sz val="15.0"/>
        <u/>
      </rPr>
      <t>افکار</t>
    </r>
  </si>
  <si>
    <r>
      <rPr>
        <rFont val="sans-serif"/>
        <color rgb="FF1155CC"/>
        <sz val="15.0"/>
        <u/>
      </rPr>
      <t>هم‌اکنون</t>
    </r>
  </si>
  <si>
    <r>
      <rPr>
        <rFont val="sans-serif"/>
        <color rgb="FF1155CC"/>
        <sz val="15.0"/>
        <u/>
      </rPr>
      <t>داوود</t>
    </r>
  </si>
  <si>
    <r>
      <rPr>
        <rFont val="sans-serif"/>
        <color rgb="FF1155CC"/>
        <sz val="15.0"/>
        <u/>
      </rPr>
      <t>دوستی</t>
    </r>
  </si>
  <si>
    <r>
      <rPr>
        <rFont val="sans-serif"/>
        <color rgb="FF1155CC"/>
        <sz val="15.0"/>
        <u/>
      </rPr>
      <t>نبوده</t>
    </r>
  </si>
  <si>
    <r>
      <rPr>
        <rFont val="sans-serif"/>
        <color rgb="FF1155CC"/>
        <sz val="15.0"/>
        <u/>
      </rPr>
      <t>مونیخ</t>
    </r>
  </si>
  <si>
    <r>
      <rPr>
        <rFont val="sans-serif"/>
        <color rgb="FF1155CC"/>
        <sz val="15.0"/>
        <u/>
      </rPr>
      <t>نگاهی</t>
    </r>
  </si>
  <si>
    <r>
      <rPr>
        <rFont val="sans-serif"/>
        <color rgb="FF1155CC"/>
        <sz val="15.0"/>
        <u/>
      </rPr>
      <t>جامد</t>
    </r>
  </si>
  <si>
    <r>
      <rPr>
        <rFont val="sans-serif"/>
        <color rgb="FF1155CC"/>
        <sz val="15.0"/>
        <u/>
      </rPr>
      <t>پیکر</t>
    </r>
  </si>
  <si>
    <r>
      <rPr>
        <rFont val="sans-serif"/>
        <color rgb="FF1155CC"/>
        <sz val="15.0"/>
        <u/>
      </rPr>
      <t>ضروری</t>
    </r>
  </si>
  <si>
    <r>
      <rPr>
        <rFont val="sans-serif"/>
        <color rgb="FF1155CC"/>
        <sz val="15.0"/>
        <u/>
      </rPr>
      <t>غالب</t>
    </r>
  </si>
  <si>
    <r>
      <rPr>
        <rFont val="sans-serif"/>
        <color rgb="FF1155CC"/>
        <sz val="15.0"/>
        <u/>
      </rPr>
      <t>تشویق</t>
    </r>
  </si>
  <si>
    <r>
      <rPr>
        <rFont val="sans-serif"/>
        <color rgb="FF1155CC"/>
        <sz val="15.0"/>
        <u/>
      </rPr>
      <t>چنانچه</t>
    </r>
  </si>
  <si>
    <r>
      <rPr>
        <rFont val="sans-serif"/>
        <color rgb="FF1155CC"/>
        <sz val="15.0"/>
        <u/>
      </rPr>
      <t>قطار</t>
    </r>
  </si>
  <si>
    <r>
      <rPr>
        <rFont val="sans-serif"/>
        <color rgb="FF1155CC"/>
        <sz val="15.0"/>
        <u/>
      </rPr>
      <t>چاراویماق</t>
    </r>
  </si>
  <si>
    <r>
      <rPr>
        <rFont val="sans-serif"/>
        <color rgb="FF1155CC"/>
        <sz val="15.0"/>
        <u/>
      </rPr>
      <t>الجزایر</t>
    </r>
  </si>
  <si>
    <r>
      <rPr>
        <rFont val="sans-serif"/>
        <color rgb="FF1155CC"/>
        <sz val="15.0"/>
        <u/>
      </rPr>
      <t>جُستارهای</t>
    </r>
  </si>
  <si>
    <r>
      <rPr>
        <rFont val="sans-serif"/>
        <color rgb="FF1155CC"/>
        <sz val="15.0"/>
        <u/>
      </rPr>
      <t>ماجرای</t>
    </r>
  </si>
  <si>
    <r>
      <rPr>
        <rFont val="sans-serif"/>
        <color rgb="FF1155CC"/>
        <sz val="15.0"/>
        <u/>
      </rPr>
      <t>یعقوب</t>
    </r>
  </si>
  <si>
    <r>
      <rPr>
        <rFont val="sans-serif"/>
        <color rgb="FF1155CC"/>
        <sz val="15.0"/>
        <u/>
      </rPr>
      <t>گیر</t>
    </r>
  </si>
  <si>
    <r>
      <rPr>
        <rFont val="sans-serif"/>
        <color rgb="FF1155CC"/>
        <sz val="15.0"/>
        <u/>
      </rPr>
      <t>دراین</t>
    </r>
  </si>
  <si>
    <r>
      <rPr>
        <rFont val="sans-serif"/>
        <color rgb="FF1155CC"/>
        <sz val="15.0"/>
        <u/>
      </rPr>
      <t>مشتریان</t>
    </r>
  </si>
  <si>
    <r>
      <rPr>
        <rFont val="sans-serif"/>
        <color rgb="FF1155CC"/>
        <sz val="15.0"/>
        <u/>
      </rPr>
      <t>مدیران</t>
    </r>
  </si>
  <si>
    <r>
      <rPr>
        <rFont val="sans-serif"/>
        <color rgb="FF1155CC"/>
        <sz val="15.0"/>
        <u/>
      </rPr>
      <t>خودشان</t>
    </r>
  </si>
  <si>
    <r>
      <rPr>
        <rFont val="sans-serif"/>
        <color rgb="FF1155CC"/>
        <sz val="15.0"/>
        <u/>
      </rPr>
      <t>به‌کار</t>
    </r>
  </si>
  <si>
    <r>
      <rPr>
        <rFont val="sans-serif"/>
        <color rgb="FF1155CC"/>
        <sz val="15.0"/>
        <u/>
      </rPr>
      <t>نان</t>
    </r>
  </si>
  <si>
    <r>
      <rPr>
        <rFont val="sans-serif"/>
        <color rgb="FF1155CC"/>
        <sz val="15.0"/>
        <u/>
      </rPr>
      <t>مورخ</t>
    </r>
  </si>
  <si>
    <r>
      <rPr>
        <rFont val="sans-serif"/>
        <color rgb="FF1155CC"/>
        <sz val="15.0"/>
        <u/>
      </rPr>
      <t>عارف</t>
    </r>
  </si>
  <si>
    <r>
      <rPr>
        <rFont val="sans-serif"/>
        <color rgb="FF1155CC"/>
        <sz val="15.0"/>
        <u/>
      </rPr>
      <t>تصادفی</t>
    </r>
  </si>
  <si>
    <r>
      <rPr>
        <rFont val="sans-serif"/>
        <color rgb="FF1155CC"/>
        <sz val="15.0"/>
        <u/>
      </rPr>
      <t>عمدتاً</t>
    </r>
  </si>
  <si>
    <r>
      <rPr>
        <rFont val="sans-serif"/>
        <color rgb="FF1155CC"/>
        <sz val="15.0"/>
        <u/>
      </rPr>
      <t>سرپرستی</t>
    </r>
  </si>
  <si>
    <r>
      <rPr>
        <rFont val="sans-serif"/>
        <color rgb="FF1155CC"/>
        <sz val="15.0"/>
        <u/>
      </rPr>
      <t>بابک</t>
    </r>
  </si>
  <si>
    <r>
      <rPr>
        <rFont val="sans-serif"/>
        <color rgb="FF1155CC"/>
        <sz val="15.0"/>
        <u/>
      </rPr>
      <t>ملقب</t>
    </r>
  </si>
  <si>
    <r>
      <rPr>
        <rFont val="sans-serif"/>
        <color rgb="FF1155CC"/>
        <sz val="15.0"/>
        <u/>
      </rPr>
      <t>می‌آورند</t>
    </r>
  </si>
  <si>
    <r>
      <rPr>
        <rFont val="sans-serif"/>
        <color rgb="FF1155CC"/>
        <sz val="15.0"/>
        <u/>
      </rPr>
      <t>تکنیک</t>
    </r>
  </si>
  <si>
    <r>
      <rPr>
        <rFont val="sans-serif"/>
        <color rgb="FF1155CC"/>
        <sz val="15.0"/>
        <u/>
      </rPr>
      <t>خور</t>
    </r>
  </si>
  <si>
    <r>
      <rPr>
        <rFont val="sans-serif"/>
        <color rgb="FF1155CC"/>
        <sz val="15.0"/>
        <u/>
      </rPr>
      <t>سفیر</t>
    </r>
  </si>
  <si>
    <r>
      <rPr>
        <rFont val="sans-serif"/>
        <color rgb="FF1155CC"/>
        <sz val="15.0"/>
        <u/>
      </rPr>
      <t>خرم</t>
    </r>
  </si>
  <si>
    <r>
      <rPr>
        <rFont val="sans-serif"/>
        <color rgb="FF1155CC"/>
        <sz val="15.0"/>
        <u/>
      </rPr>
      <t>اشخاص</t>
    </r>
  </si>
  <si>
    <r>
      <rPr>
        <rFont val="sans-serif"/>
        <color rgb="FF1155CC"/>
        <sz val="15.0"/>
        <u/>
      </rPr>
      <t>الکساندر</t>
    </r>
  </si>
  <si>
    <r>
      <rPr>
        <rFont val="sans-serif"/>
        <color rgb="FF1155CC"/>
        <sz val="15.0"/>
        <u/>
      </rPr>
      <t>اقبال</t>
    </r>
  </si>
  <si>
    <r>
      <rPr>
        <rFont val="sans-serif"/>
        <color rgb="FF1155CC"/>
        <sz val="15.0"/>
        <u/>
      </rPr>
      <t>چرخ</t>
    </r>
  </si>
  <si>
    <r>
      <rPr>
        <rFont val="sans-serif"/>
        <color rgb="FF1155CC"/>
        <sz val="15.0"/>
        <u/>
      </rPr>
      <t>اراضی</t>
    </r>
  </si>
  <si>
    <r>
      <rPr>
        <rFont val="sans-serif"/>
        <color rgb="FF1155CC"/>
        <sz val="15.0"/>
        <u/>
      </rPr>
      <t>مکانیکی</t>
    </r>
  </si>
  <si>
    <r>
      <rPr>
        <rFont val="sans-serif"/>
        <color rgb="FF1155CC"/>
        <sz val="15.0"/>
        <u/>
      </rPr>
      <t>میباشد</t>
    </r>
  </si>
  <si>
    <r>
      <rPr>
        <rFont val="sans-serif"/>
        <color rgb="FF1155CC"/>
        <sz val="15.0"/>
        <u/>
      </rPr>
      <t>دموکراسی</t>
    </r>
  </si>
  <si>
    <r>
      <rPr>
        <rFont val="sans-serif"/>
        <color rgb="FF1155CC"/>
        <sz val="15.0"/>
        <u/>
      </rPr>
      <t>المعارف</t>
    </r>
  </si>
  <si>
    <r>
      <rPr>
        <rFont val="sans-serif"/>
        <color rgb="FF1155CC"/>
        <sz val="15.0"/>
        <u/>
      </rPr>
      <t>افغان</t>
    </r>
  </si>
  <si>
    <r>
      <rPr>
        <rFont val="sans-serif"/>
        <color rgb="FF1155CC"/>
        <sz val="15.0"/>
        <u/>
      </rPr>
      <t>مرگ‌ها</t>
    </r>
  </si>
  <si>
    <r>
      <rPr>
        <rFont val="sans-serif"/>
        <color rgb="FF1155CC"/>
        <sz val="15.0"/>
        <u/>
      </rPr>
      <t>پس‌زمینه</t>
    </r>
  </si>
  <si>
    <r>
      <rPr>
        <rFont val="sans-serif"/>
        <color rgb="FF1155CC"/>
        <sz val="15.0"/>
        <u/>
      </rPr>
      <t>آلوده</t>
    </r>
  </si>
  <si>
    <r>
      <rPr>
        <rFont val="sans-serif"/>
        <color rgb="FF1155CC"/>
        <sz val="15.0"/>
        <u/>
      </rPr>
      <t>صدها</t>
    </r>
  </si>
  <si>
    <r>
      <rPr>
        <rFont val="sans-serif"/>
        <color rgb="FF1155CC"/>
        <sz val="15.0"/>
        <u/>
      </rPr>
      <t>کوانتومی</t>
    </r>
  </si>
  <si>
    <r>
      <rPr>
        <rFont val="sans-serif"/>
        <color rgb="FF1155CC"/>
        <sz val="15.0"/>
        <u/>
      </rPr>
      <t>جاذبه‌های</t>
    </r>
  </si>
  <si>
    <r>
      <rPr>
        <rFont val="sans-serif"/>
        <color rgb="FF1155CC"/>
        <sz val="15.0"/>
        <u/>
      </rPr>
      <t>نهمین</t>
    </r>
  </si>
  <si>
    <r>
      <rPr>
        <rFont val="sans-serif"/>
        <color rgb="FF1155CC"/>
        <sz val="15.0"/>
        <u/>
      </rPr>
      <t>بالاخره</t>
    </r>
  </si>
  <si>
    <r>
      <rPr>
        <rFont val="sans-serif"/>
        <color rgb="FF1155CC"/>
        <sz val="15.0"/>
        <u/>
      </rPr>
      <t>مقدم</t>
    </r>
  </si>
  <si>
    <r>
      <rPr>
        <rFont val="sans-serif"/>
        <color rgb="FF1155CC"/>
        <sz val="15.0"/>
        <u/>
      </rPr>
      <t>هماهنگی</t>
    </r>
  </si>
  <si>
    <r>
      <rPr>
        <rFont val="sans-serif"/>
        <color rgb="FF1155CC"/>
        <sz val="15.0"/>
        <u/>
      </rPr>
      <t>مجهز</t>
    </r>
  </si>
  <si>
    <r>
      <rPr>
        <rFont val="sans-serif"/>
        <color rgb="FF1155CC"/>
        <sz val="15.0"/>
        <u/>
      </rPr>
      <t>سردشت</t>
    </r>
  </si>
  <si>
    <r>
      <rPr>
        <rFont val="sans-serif"/>
        <color rgb="FF1155CC"/>
        <sz val="15.0"/>
        <u/>
      </rPr>
      <t>تعقیب</t>
    </r>
  </si>
  <si>
    <r>
      <rPr>
        <rFont val="sans-serif"/>
        <color rgb="FF1155CC"/>
        <sz val="15.0"/>
        <u/>
      </rPr>
      <t>ادعای</t>
    </r>
  </si>
  <si>
    <r>
      <rPr>
        <rFont val="sans-serif"/>
        <color rgb="FF1155CC"/>
        <sz val="15.0"/>
        <u/>
      </rPr>
      <t>کتیبه</t>
    </r>
  </si>
  <si>
    <r>
      <rPr>
        <rFont val="sans-serif"/>
        <color rgb="FF1155CC"/>
        <sz val="15.0"/>
        <u/>
      </rPr>
      <t>راه‌های</t>
    </r>
  </si>
  <si>
    <r>
      <rPr>
        <rFont val="sans-serif"/>
        <color rgb="FF1155CC"/>
        <sz val="15.0"/>
        <u/>
      </rPr>
      <t>پناه</t>
    </r>
  </si>
  <si>
    <r>
      <rPr>
        <rFont val="sans-serif"/>
        <color rgb="FF1155CC"/>
        <sz val="15.0"/>
        <u/>
      </rPr>
      <t>طنز</t>
    </r>
  </si>
  <si>
    <r>
      <rPr>
        <rFont val="sans-serif"/>
        <color rgb="FF1155CC"/>
        <sz val="15.0"/>
        <u/>
      </rPr>
      <t>احکام</t>
    </r>
  </si>
  <si>
    <r>
      <rPr>
        <rFont val="sans-serif"/>
        <color rgb="FF1155CC"/>
        <sz val="15.0"/>
        <u/>
      </rPr>
      <t>آرامی</t>
    </r>
  </si>
  <si>
    <r>
      <rPr>
        <rFont val="sans-serif"/>
        <color rgb="FF1155CC"/>
        <sz val="15.0"/>
        <u/>
      </rPr>
      <t>مار</t>
    </r>
  </si>
  <si>
    <r>
      <rPr>
        <rFont val="sans-serif"/>
        <color rgb="FF1155CC"/>
        <sz val="15.0"/>
        <u/>
      </rPr>
      <t>نشود</t>
    </r>
  </si>
  <si>
    <r>
      <rPr>
        <rFont val="sans-serif"/>
        <color rgb="FF1155CC"/>
        <sz val="15.0"/>
        <u/>
      </rPr>
      <t>کلیدی</t>
    </r>
  </si>
  <si>
    <r>
      <rPr>
        <rFont val="sans-serif"/>
        <color rgb="FF1155CC"/>
        <sz val="15.0"/>
        <u/>
      </rPr>
      <t>بنیادی</t>
    </r>
  </si>
  <si>
    <r>
      <rPr>
        <rFont val="sans-serif"/>
        <color rgb="FF1155CC"/>
        <sz val="15.0"/>
        <u/>
      </rPr>
      <t>آسان</t>
    </r>
  </si>
  <si>
    <r>
      <rPr>
        <rFont val="sans-serif"/>
        <color rgb="FF1155CC"/>
        <sz val="15.0"/>
        <u/>
      </rPr>
      <t>بهداشتی</t>
    </r>
  </si>
  <si>
    <r>
      <rPr>
        <rFont val="sans-serif"/>
        <color rgb="FF1155CC"/>
        <sz val="15.0"/>
        <u/>
      </rPr>
      <t>شیلی</t>
    </r>
  </si>
  <si>
    <r>
      <rPr>
        <rFont val="sans-serif"/>
        <color rgb="FF1155CC"/>
        <sz val="15.0"/>
        <u/>
      </rPr>
      <t>خورده</t>
    </r>
  </si>
  <si>
    <r>
      <rPr>
        <rFont val="sans-serif"/>
        <color rgb="FF1155CC"/>
        <sz val="15.0"/>
        <u/>
      </rPr>
      <t>ون</t>
    </r>
  </si>
  <si>
    <r>
      <rPr>
        <rFont val="sans-serif"/>
        <color rgb="FF1155CC"/>
        <sz val="15.0"/>
        <u/>
      </rPr>
      <t>انتخاباتی</t>
    </r>
  </si>
  <si>
    <r>
      <rPr>
        <rFont val="sans-serif"/>
        <color rgb="FF1155CC"/>
        <sz val="15.0"/>
        <u/>
      </rPr>
      <t>شکلی</t>
    </r>
  </si>
  <si>
    <r>
      <rPr>
        <rFont val="sans-serif"/>
        <color rgb="FF1155CC"/>
        <sz val="15.0"/>
        <u/>
      </rPr>
      <t>رجوع</t>
    </r>
  </si>
  <si>
    <r>
      <rPr>
        <rFont val="sans-serif"/>
        <color rgb="FF1155CC"/>
        <sz val="15.0"/>
        <u/>
      </rPr>
      <t>گور</t>
    </r>
  </si>
  <si>
    <r>
      <rPr>
        <rFont val="sans-serif"/>
        <color rgb="FF1155CC"/>
        <sz val="15.0"/>
        <u/>
      </rPr>
      <t>هرگونه</t>
    </r>
  </si>
  <si>
    <r>
      <rPr>
        <rFont val="sans-serif"/>
        <color rgb="FF1155CC"/>
        <sz val="15.0"/>
        <u/>
      </rPr>
      <t>اروپای</t>
    </r>
  </si>
  <si>
    <r>
      <rPr>
        <rFont val="sans-serif"/>
        <color rgb="FF1155CC"/>
        <sz val="15.0"/>
        <u/>
      </rPr>
      <t>سده‌های</t>
    </r>
  </si>
  <si>
    <r>
      <rPr>
        <rFont val="sans-serif"/>
        <color rgb="FF1155CC"/>
        <sz val="15.0"/>
        <u/>
      </rPr>
      <t>نستعلیق</t>
    </r>
  </si>
  <si>
    <r>
      <rPr>
        <rFont val="sans-serif"/>
        <color rgb="FF1155CC"/>
        <sz val="15.0"/>
        <u/>
      </rPr>
      <t>غنی</t>
    </r>
  </si>
  <si>
    <r>
      <rPr>
        <rFont val="sans-serif"/>
        <color rgb="FF1155CC"/>
        <sz val="15.0"/>
        <u/>
      </rPr>
      <t>خطاب</t>
    </r>
  </si>
  <si>
    <r>
      <rPr>
        <rFont val="sans-serif"/>
        <color rgb="FF1155CC"/>
        <sz val="15.0"/>
        <u/>
      </rPr>
      <t>می‌گذرد</t>
    </r>
  </si>
  <si>
    <r>
      <rPr>
        <rFont val="sans-serif"/>
        <color rgb="FF1155CC"/>
        <sz val="15.0"/>
        <u/>
      </rPr>
      <t>طبس</t>
    </r>
  </si>
  <si>
    <r>
      <rPr>
        <rFont val="sans-serif"/>
        <color rgb="FF1155CC"/>
        <sz val="15.0"/>
        <u/>
      </rPr>
      <t>لحظه</t>
    </r>
  </si>
  <si>
    <r>
      <rPr>
        <rFont val="sans-serif"/>
        <color rgb="FF1155CC"/>
        <sz val="15.0"/>
        <u/>
      </rPr>
      <t>بزرگ‌تر</t>
    </r>
  </si>
  <si>
    <r>
      <rPr>
        <rFont val="sans-serif"/>
        <color rgb="FF1155CC"/>
        <sz val="15.0"/>
        <u/>
      </rPr>
      <t>مجاور</t>
    </r>
  </si>
  <si>
    <r>
      <rPr>
        <rFont val="sans-serif"/>
        <color rgb="FF1155CC"/>
        <sz val="15.0"/>
        <u/>
      </rPr>
      <t>تیم‌های</t>
    </r>
  </si>
  <si>
    <r>
      <rPr>
        <rFont val="sans-serif"/>
        <color rgb="FF1155CC"/>
        <sz val="15.0"/>
        <u/>
      </rPr>
      <t>امامی</t>
    </r>
  </si>
  <si>
    <r>
      <rPr>
        <rFont val="sans-serif"/>
        <color rgb="FF1155CC"/>
        <sz val="15.0"/>
        <u/>
      </rPr>
      <t>رمضان</t>
    </r>
  </si>
  <si>
    <r>
      <rPr>
        <rFont val="sans-serif"/>
        <color rgb="FF1155CC"/>
        <sz val="15.0"/>
        <u/>
      </rPr>
      <t>زندگی‌نامه</t>
    </r>
  </si>
  <si>
    <r>
      <rPr>
        <rFont val="sans-serif"/>
        <color rgb="FF1155CC"/>
        <sz val="15.0"/>
        <u/>
      </rPr>
      <t>گرگ</t>
    </r>
  </si>
  <si>
    <r>
      <rPr>
        <rFont val="sans-serif"/>
        <color rgb="FF1155CC"/>
        <sz val="15.0"/>
        <u/>
      </rPr>
      <t>خالص</t>
    </r>
  </si>
  <si>
    <r>
      <rPr>
        <rFont val="sans-serif"/>
        <color rgb="FF1155CC"/>
        <sz val="15.0"/>
        <u/>
      </rPr>
      <t>خیام</t>
    </r>
  </si>
  <si>
    <r>
      <rPr>
        <rFont val="sans-serif"/>
        <color rgb="FF1155CC"/>
        <sz val="15.0"/>
        <u/>
      </rPr>
      <t>باختری</t>
    </r>
  </si>
  <si>
    <r>
      <rPr>
        <rFont val="sans-serif"/>
        <color rgb="FF1155CC"/>
        <sz val="15.0"/>
        <u/>
      </rPr>
      <t>برود</t>
    </r>
  </si>
  <si>
    <r>
      <rPr>
        <rFont val="sans-serif"/>
        <color rgb="FF1155CC"/>
        <sz val="15.0"/>
        <u/>
      </rPr>
      <t>قوچان</t>
    </r>
  </si>
  <si>
    <r>
      <rPr>
        <rFont val="sans-serif"/>
        <color rgb="FF1155CC"/>
        <sz val="15.0"/>
        <u/>
      </rPr>
      <t>محبوبیت</t>
    </r>
  </si>
  <si>
    <r>
      <rPr>
        <rFont val="sans-serif"/>
        <color rgb="FF1155CC"/>
        <sz val="15.0"/>
        <u/>
      </rPr>
      <t>میلی</t>
    </r>
  </si>
  <si>
    <r>
      <rPr>
        <rFont val="sans-serif"/>
        <color rgb="FF1155CC"/>
        <sz val="15.0"/>
        <u/>
      </rPr>
      <t>شطرنج</t>
    </r>
  </si>
  <si>
    <r>
      <rPr>
        <rFont val="sans-serif"/>
        <color rgb="FF1155CC"/>
        <sz val="15.0"/>
        <u/>
      </rPr>
      <t>دریافتی</t>
    </r>
  </si>
  <si>
    <r>
      <rPr>
        <rFont val="sans-serif"/>
        <color rgb="FF1155CC"/>
        <sz val="15.0"/>
        <u/>
      </rPr>
      <t>آور</t>
    </r>
  </si>
  <si>
    <r>
      <rPr>
        <rFont val="sans-serif"/>
        <color rgb="FF1155CC"/>
        <sz val="15.0"/>
        <u/>
      </rPr>
      <t>شاهین</t>
    </r>
  </si>
  <si>
    <r>
      <rPr>
        <rFont val="sans-serif"/>
        <color rgb="FF1155CC"/>
        <sz val="15.0"/>
        <u/>
      </rPr>
      <t>مو</t>
    </r>
  </si>
  <si>
    <r>
      <rPr>
        <rFont val="sans-serif"/>
        <color rgb="FF1155CC"/>
        <sz val="15.0"/>
        <u/>
      </rPr>
      <t>مگر</t>
    </r>
  </si>
  <si>
    <r>
      <rPr>
        <rFont val="sans-serif"/>
        <color rgb="FF1155CC"/>
        <sz val="15.0"/>
        <u/>
      </rPr>
      <t>سرنوشت</t>
    </r>
  </si>
  <si>
    <r>
      <rPr>
        <rFont val="sans-serif"/>
        <color rgb="FF1155CC"/>
        <sz val="15.0"/>
        <u/>
      </rPr>
      <t>انصاری</t>
    </r>
  </si>
  <si>
    <r>
      <rPr>
        <rFont val="sans-serif"/>
        <color rgb="FF1155CC"/>
        <sz val="15.0"/>
        <u/>
      </rPr>
      <t>عسل</t>
    </r>
  </si>
  <si>
    <r>
      <rPr>
        <rFont val="sans-serif"/>
        <color rgb="FF1155CC"/>
        <sz val="15.0"/>
        <u/>
      </rPr>
      <t>تسخیر</t>
    </r>
  </si>
  <si>
    <r>
      <rPr>
        <rFont val="sans-serif"/>
        <color rgb="FF1155CC"/>
        <sz val="15.0"/>
        <u/>
      </rPr>
      <t>نابودی</t>
    </r>
  </si>
  <si>
    <r>
      <rPr>
        <rFont val="sans-serif"/>
        <color rgb="FF1155CC"/>
        <sz val="15.0"/>
        <u/>
      </rPr>
      <t>سرزمین‌های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</si>
</sst>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sz val="15.0"/>
      <color rgb="FF202122"/>
      <name val="Sans-serif"/>
    </font>
    <font>
      <color theme="1"/>
      <name val="Arial"/>
      <scheme val="minor"/>
    </font>
    <font>
      <sz val="15.0"/>
      <color rgb="FF202122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tionary.org/wiki/%D8%A2%D9%85%D8%AF%D9%86%D8%AF" TargetMode="External"/><Relationship Id="rId194" Type="http://schemas.openxmlformats.org/officeDocument/2006/relationships/hyperlink" Target="https://en.wiktionary.org/w/index.php?title=%D8%AC%D9%86%DA%AF%D9%84%DB%8C&amp;action=edit&amp;redlink=1" TargetMode="External"/><Relationship Id="rId193" Type="http://schemas.openxmlformats.org/officeDocument/2006/relationships/hyperlink" Target="https://en.wiktionary.org/w/index.php?title=%D8%B9%D9%84%D9%85%D8%A7%DB%8C&amp;action=edit&amp;redlink=1" TargetMode="External"/><Relationship Id="rId192" Type="http://schemas.openxmlformats.org/officeDocument/2006/relationships/hyperlink" Target="https://en.wiktionary.org/w/index.php?title=%D8%A8%D8%B2%D8%B1%DA%AF%D8%AA%D8%B1&amp;action=edit&amp;redlink=1" TargetMode="External"/><Relationship Id="rId191" Type="http://schemas.openxmlformats.org/officeDocument/2006/relationships/hyperlink" Target="https://en.wiktionary.org/w/index.php?title=%D8%B5%D8%AD%D8%B1%D8%A7%DB%8C&amp;action=edit&amp;redlink=1" TargetMode="External"/><Relationship Id="rId187" Type="http://schemas.openxmlformats.org/officeDocument/2006/relationships/hyperlink" Target="https://en.wiktionary.org/wiki/%D9%BE%D8%A7%DB%8C%DB%8C%D8%B2" TargetMode="External"/><Relationship Id="rId186" Type="http://schemas.openxmlformats.org/officeDocument/2006/relationships/hyperlink" Target="https://en.wiktionary.org/wiki/%D8%AA%DA%A9%DB%8C%D9%87" TargetMode="External"/><Relationship Id="rId185" Type="http://schemas.openxmlformats.org/officeDocument/2006/relationships/hyperlink" Target="https://en.wiktionary.org/wiki/%D8%B1%D8%A7%DB%8C%DA%AF%D8%A7%D9%86" TargetMode="External"/><Relationship Id="rId184" Type="http://schemas.openxmlformats.org/officeDocument/2006/relationships/hyperlink" Target="https://en.wiktionary.org/w/index.php?title=%D9%82%D8%A8%D8%A7%DB%8C%D9%84&amp;action=edit&amp;redlink=1" TargetMode="External"/><Relationship Id="rId189" Type="http://schemas.openxmlformats.org/officeDocument/2006/relationships/hyperlink" Target="https://en.wiktionary.org/wiki/%D8%AD%D8%B3" TargetMode="External"/><Relationship Id="rId188" Type="http://schemas.openxmlformats.org/officeDocument/2006/relationships/hyperlink" Target="https://en.wiktionary.org/wiki/%D9%81%DB%8C%D9%84%D9%85%D9%86%D8%A7%D9%85%D9%87" TargetMode="External"/><Relationship Id="rId183" Type="http://schemas.openxmlformats.org/officeDocument/2006/relationships/hyperlink" Target="https://en.wiktionary.org/wiki/%DA%AF%D8%B1%D8%AF%D9%86" TargetMode="External"/><Relationship Id="rId182" Type="http://schemas.openxmlformats.org/officeDocument/2006/relationships/hyperlink" Target="https://en.wiktionary.org/wiki/%D8%AC%D8%AF%D8%A7%DB%8C%DB%8C" TargetMode="External"/><Relationship Id="rId181" Type="http://schemas.openxmlformats.org/officeDocument/2006/relationships/hyperlink" Target="https://en.wiktionary.org/wiki/%D8%B3%DB%8C%D8%A8" TargetMode="External"/><Relationship Id="rId180" Type="http://schemas.openxmlformats.org/officeDocument/2006/relationships/hyperlink" Target="https://en.wiktionary.org/wiki/%D8%B3%D8%A7%DB%8C%D9%87" TargetMode="External"/><Relationship Id="rId176" Type="http://schemas.openxmlformats.org/officeDocument/2006/relationships/hyperlink" Target="https://en.wiktionary.org/wiki/%D8%A7%D8%AA%D9%87%D8%A7%D9%85" TargetMode="External"/><Relationship Id="rId297" Type="http://schemas.openxmlformats.org/officeDocument/2006/relationships/hyperlink" Target="https://en.wiktionary.org/w/index.php?title=%D9%BE%D8%B1%D9%88%D8%AA%D8%A6%DB%8C%D9%86&amp;action=edit&amp;redlink=1" TargetMode="External"/><Relationship Id="rId175" Type="http://schemas.openxmlformats.org/officeDocument/2006/relationships/hyperlink" Target="https://en.wiktionary.org/wiki/%D9%82%D9%81%D9%82%D8%A7%D8%B2" TargetMode="External"/><Relationship Id="rId296" Type="http://schemas.openxmlformats.org/officeDocument/2006/relationships/hyperlink" Target="https://en.wiktionary.org/w/index.php?title=%DA%AF%D8%B1%D9%81%D8%AA%D9%87%E2%80%8C%D8%A7%D9%86%D8%AF&amp;action=edit&amp;redlink=1" TargetMode="External"/><Relationship Id="rId174" Type="http://schemas.openxmlformats.org/officeDocument/2006/relationships/hyperlink" Target="https://en.wiktionary.org/w/index.php?title=%D9%87%D8%B4%D8%AA%D9%85%DB%8C%D9%86&amp;action=edit&amp;redlink=1" TargetMode="External"/><Relationship Id="rId295" Type="http://schemas.openxmlformats.org/officeDocument/2006/relationships/hyperlink" Target="https://en.wiktionary.org/wiki/%D8%AF%D8%B1%D8%A7%D9%85" TargetMode="External"/><Relationship Id="rId173" Type="http://schemas.openxmlformats.org/officeDocument/2006/relationships/hyperlink" Target="https://en.wiktionary.org/wiki/%D8%AA%D8%B9%D9%84%D9%82" TargetMode="External"/><Relationship Id="rId294" Type="http://schemas.openxmlformats.org/officeDocument/2006/relationships/hyperlink" Target="https://en.wiktionary.org/wiki/%D8%B2%D8%A7%D8%AF%D8%B1%D9%88%D8%B2" TargetMode="External"/><Relationship Id="rId179" Type="http://schemas.openxmlformats.org/officeDocument/2006/relationships/hyperlink" Target="https://en.wiktionary.org/wiki/%D8%B1" TargetMode="External"/><Relationship Id="rId178" Type="http://schemas.openxmlformats.org/officeDocument/2006/relationships/hyperlink" Target="https://en.wiktionary.org/w/index.php?title=%D8%AA%D9%81%DA%A9%D8%B1&amp;action=edit&amp;redlink=1" TargetMode="External"/><Relationship Id="rId299" Type="http://schemas.openxmlformats.org/officeDocument/2006/relationships/hyperlink" Target="https://en.wiktionary.org/wiki/%D8%B3%D8%B1%D8%A7%D9%86" TargetMode="External"/><Relationship Id="rId177" Type="http://schemas.openxmlformats.org/officeDocument/2006/relationships/hyperlink" Target="https://en.wiktionary.org/wiki/%D8%A7%D8%B3%D8%A7%D8%AA%DB%8C%D8%AF" TargetMode="External"/><Relationship Id="rId298" Type="http://schemas.openxmlformats.org/officeDocument/2006/relationships/hyperlink" Target="https://en.wiktionary.org/w/index.php?title=%D9%86%D9%85%D8%A7%DB%8C%D9%86%D8%AF%DA%AF%DB%8C&amp;action=edit&amp;redlink=1" TargetMode="External"/><Relationship Id="rId198" Type="http://schemas.openxmlformats.org/officeDocument/2006/relationships/hyperlink" Target="https://en.wiktionary.org/w/index.php?title=%D8%A7%D9%84%D9%85%D9%82%D8%AD%D9%81%DB%8C&amp;action=edit&amp;redlink=1" TargetMode="External"/><Relationship Id="rId197" Type="http://schemas.openxmlformats.org/officeDocument/2006/relationships/hyperlink" Target="https://en.wiktionary.org/w/index.php?title=%D8%A7%D9%84%DB%8C%D9%8E%D9%85%D9%8E%D9%86%D9%90%DB%8C%D9%8E%D8%A9&amp;action=edit&amp;redlink=1" TargetMode="External"/><Relationship Id="rId196" Type="http://schemas.openxmlformats.org/officeDocument/2006/relationships/hyperlink" Target="https://en.wiktionary.org/w/index.php?title=%D9%88%D9%8E%D8%A7%D9%84%D9%82%D9%8E%D8%A8%D8%A7%D8%A6%D9%90%D9%84&amp;action=edit&amp;redlink=1" TargetMode="External"/><Relationship Id="rId195" Type="http://schemas.openxmlformats.org/officeDocument/2006/relationships/hyperlink" Target="https://en.wiktionary.org/w/index.php?title=%D8%A7%D9%84%D9%85%D9%8F%D8%AF%D9%8F%D9%86&amp;action=edit&amp;redlink=1" TargetMode="External"/><Relationship Id="rId199" Type="http://schemas.openxmlformats.org/officeDocument/2006/relationships/hyperlink" Target="https://en.wiktionary.org/w/index.php?title=%D9%88%D8%A7%DA%AF%D8%B0%D8%A7%D8%B1&amp;action=edit&amp;redlink=1" TargetMode="External"/><Relationship Id="rId150" Type="http://schemas.openxmlformats.org/officeDocument/2006/relationships/hyperlink" Target="https://en.wiktionary.org/w/index.php?title=%D8%B4%D8%A7%D8%AE%D9%87%E2%80%8C%D9%87%D8%A7%DB%8C&amp;action=edit&amp;redlink=1" TargetMode="External"/><Relationship Id="rId271" Type="http://schemas.openxmlformats.org/officeDocument/2006/relationships/hyperlink" Target="https://en.wiktionary.org/wiki/%D9%86%D8%B4%D8%B1%DB%8C%D8%A7%D8%AA" TargetMode="External"/><Relationship Id="rId392" Type="http://schemas.openxmlformats.org/officeDocument/2006/relationships/hyperlink" Target="https://en.wiktionary.org/w/index.php?title=%D8%AF%D8%A7%D9%86%D8%B4%DA%AF%D8%A7%D9%87%E2%80%8C%D9%87%D8%A7&amp;action=edit&amp;redlink=1" TargetMode="External"/><Relationship Id="rId270" Type="http://schemas.openxmlformats.org/officeDocument/2006/relationships/hyperlink" Target="https://en.wiktionary.org/w/index.php?title=%D8%A7%D8%B1%D8%AA%D9%81%D8%A7%D8%B9%D8%A7%D8%AA&amp;action=edit&amp;redlink=1" TargetMode="External"/><Relationship Id="rId391" Type="http://schemas.openxmlformats.org/officeDocument/2006/relationships/hyperlink" Target="https://en.wiktionary.org/wiki/%D8%A7%D8%B3%D8%AA%D9%82%D8%B1%D8%A7%D8%B1" TargetMode="External"/><Relationship Id="rId390" Type="http://schemas.openxmlformats.org/officeDocument/2006/relationships/hyperlink" Target="https://en.wiktionary.org/wiki/%D9%85%D8%AC%D8%A7%D8%B2%DB%8C" TargetMode="External"/><Relationship Id="rId1" Type="http://schemas.openxmlformats.org/officeDocument/2006/relationships/hyperlink" Target="https://en.wiktionary.org/wiki/%D9%86%D8%A7%D8%A8%D9%88%D8%AF" TargetMode="External"/><Relationship Id="rId2" Type="http://schemas.openxmlformats.org/officeDocument/2006/relationships/hyperlink" Target="https://en.wiktionary.org/w/index.php?title=%D8%B7%D8%A8%D8%A7%D8%B7%D8%A8%D8%A7%DB%8C%DB%8C&amp;action=edit&amp;redlink=1" TargetMode="External"/><Relationship Id="rId3" Type="http://schemas.openxmlformats.org/officeDocument/2006/relationships/hyperlink" Target="https://en.wiktionary.org/wiki/%D8%A7%D8%B1%D8%AF%D9%86" TargetMode="External"/><Relationship Id="rId149" Type="http://schemas.openxmlformats.org/officeDocument/2006/relationships/hyperlink" Target="https://en.wiktionary.org/wiki/%D8%B2%D9%86%D8%AF" TargetMode="External"/><Relationship Id="rId4" Type="http://schemas.openxmlformats.org/officeDocument/2006/relationships/hyperlink" Target="https://en.wiktionary.org/wiki/%D9%85%D8%AA%D9%88%D9%82%D9%81" TargetMode="External"/><Relationship Id="rId148" Type="http://schemas.openxmlformats.org/officeDocument/2006/relationships/hyperlink" Target="https://en.wiktionary.org/w/index.php?title=%DA%A9%D9%86%D8%AF%DB%8C&amp;action=edit&amp;redlink=1" TargetMode="External"/><Relationship Id="rId269" Type="http://schemas.openxmlformats.org/officeDocument/2006/relationships/hyperlink" Target="https://en.wiktionary.org/wiki/%D9%85%D9%89" TargetMode="External"/><Relationship Id="rId9" Type="http://schemas.openxmlformats.org/officeDocument/2006/relationships/hyperlink" Target="https://en.wiktionary.org/wiki/%D8%AC%D9%84%D8%B3%D9%87" TargetMode="External"/><Relationship Id="rId143" Type="http://schemas.openxmlformats.org/officeDocument/2006/relationships/hyperlink" Target="https://en.wiktionary.org/wiki/%D9%85%DB%8C%E2%80%8C%DA%AF%D8%B1%D9%81%D8%AA" TargetMode="External"/><Relationship Id="rId264" Type="http://schemas.openxmlformats.org/officeDocument/2006/relationships/hyperlink" Target="https://en.wiktionary.org/w/index.php?title=%D8%AC%D9%85%D8%B9%DB%8C%D8%AA%DB%8C&amp;action=edit&amp;redlink=1" TargetMode="External"/><Relationship Id="rId385" Type="http://schemas.openxmlformats.org/officeDocument/2006/relationships/hyperlink" Target="https://en.wiktionary.org/wiki/%D8%A7%D8%A8%D9%88" TargetMode="External"/><Relationship Id="rId142" Type="http://schemas.openxmlformats.org/officeDocument/2006/relationships/hyperlink" Target="https://en.wiktionary.org/wiki/%D8%A8%D8%AF%D8%A7%D9%86" TargetMode="External"/><Relationship Id="rId263" Type="http://schemas.openxmlformats.org/officeDocument/2006/relationships/hyperlink" Target="https://en.wiktionary.org/wiki/%DA%A9%D8%A7%D8%A8%DB%8C%D9%86%D9%87" TargetMode="External"/><Relationship Id="rId384" Type="http://schemas.openxmlformats.org/officeDocument/2006/relationships/hyperlink" Target="https://en.wiktionary.org/w/index.php?title=%D8%B4%DB%8C%DA%A9%D8%A7%DA%AF%D9%88&amp;action=edit&amp;redlink=1" TargetMode="External"/><Relationship Id="rId141" Type="http://schemas.openxmlformats.org/officeDocument/2006/relationships/hyperlink" Target="https://en.wiktionary.org/w/index.php?title=%D9%86%D9%85%D8%A7%DB%8C%D8%B4%D9%86%D8%A7%D9%85%D9%87&amp;action=edit&amp;redlink=1" TargetMode="External"/><Relationship Id="rId262" Type="http://schemas.openxmlformats.org/officeDocument/2006/relationships/hyperlink" Target="https://en.wiktionary.org/wiki/%D9%82%D9%88%D9%85%DB%8C" TargetMode="External"/><Relationship Id="rId383" Type="http://schemas.openxmlformats.org/officeDocument/2006/relationships/hyperlink" Target="https://en.wiktionary.org/wiki/%D9%BE%D8%A7%D8%B3" TargetMode="External"/><Relationship Id="rId140" Type="http://schemas.openxmlformats.org/officeDocument/2006/relationships/hyperlink" Target="https://en.wiktionary.org/w/index.php?title=%D8%AF%D8%A7%D9%86%D8%B4%D9%86%D8%A7%D9%85%D9%87%D9%94&amp;action=edit&amp;redlink=1" TargetMode="External"/><Relationship Id="rId261" Type="http://schemas.openxmlformats.org/officeDocument/2006/relationships/hyperlink" Target="https://en.wiktionary.org/w/index.php?title=%D8%AD%D8%AF%DB%8C&amp;action=edit&amp;redlink=1" TargetMode="External"/><Relationship Id="rId382" Type="http://schemas.openxmlformats.org/officeDocument/2006/relationships/hyperlink" Target="https://en.wiktionary.org/wiki/%D9%86%D8%A7%DB%8C%D8%A8" TargetMode="External"/><Relationship Id="rId5" Type="http://schemas.openxmlformats.org/officeDocument/2006/relationships/hyperlink" Target="https://en.wiktionary.org/wiki/%D8%AA%D8%AD%D8%B1%DB%8C%DA%A9" TargetMode="External"/><Relationship Id="rId147" Type="http://schemas.openxmlformats.org/officeDocument/2006/relationships/hyperlink" Target="https://en.wiktionary.org/wiki/%D8%AC%D9%88%D8%A7%D9%85%D8%B9" TargetMode="External"/><Relationship Id="rId268" Type="http://schemas.openxmlformats.org/officeDocument/2006/relationships/hyperlink" Target="https://en.wiktionary.org/w/index.php?title=%D8%AD%D8%A7%DA%A9%D9%85%D8%A7%D9%86&amp;action=edit&amp;redlink=1" TargetMode="External"/><Relationship Id="rId389" Type="http://schemas.openxmlformats.org/officeDocument/2006/relationships/hyperlink" Target="https://en.wiktionary.org/w/index.php?title=%D8%B3%D9%84%D9%88%D9%84%DB%8C&amp;action=edit&amp;redlink=1" TargetMode="External"/><Relationship Id="rId6" Type="http://schemas.openxmlformats.org/officeDocument/2006/relationships/hyperlink" Target="https://en.wiktionary.org/w/index.php?title=%D9%88%D8%A7%D9%84%D8%AA%D9%88%D8%B2%DB%8C%D8%B9&amp;action=edit&amp;redlink=1" TargetMode="External"/><Relationship Id="rId146" Type="http://schemas.openxmlformats.org/officeDocument/2006/relationships/hyperlink" Target="https://en.wiktionary.org/w/index.php?title=%D8%A7%D9%84%D8%AD%DA%A9%D9%85%D8%A9&amp;action=edit&amp;redlink=1" TargetMode="External"/><Relationship Id="rId267" Type="http://schemas.openxmlformats.org/officeDocument/2006/relationships/hyperlink" Target="https://en.wiktionary.org/wiki/%D9%88%DB%8C%D9%86" TargetMode="External"/><Relationship Id="rId388" Type="http://schemas.openxmlformats.org/officeDocument/2006/relationships/hyperlink" Target="https://en.wiktionary.org/wiki/%DA%A9%D9%84%D8%A7%D9%85" TargetMode="External"/><Relationship Id="rId7" Type="http://schemas.openxmlformats.org/officeDocument/2006/relationships/hyperlink" Target="https://en.wiktionary.org/wiki/%D9%85%D8%AE%D9%81%DB%8C" TargetMode="External"/><Relationship Id="rId145" Type="http://schemas.openxmlformats.org/officeDocument/2006/relationships/hyperlink" Target="https://en.wiktionary.org/w/index.php?title=%D9%85%D8%AD%DB%8C%D8%B7%DB%8C&amp;action=edit&amp;redlink=1" TargetMode="External"/><Relationship Id="rId266" Type="http://schemas.openxmlformats.org/officeDocument/2006/relationships/hyperlink" Target="https://en.wiktionary.org/wiki/%D8%B4%D8%A8%D8%A7%D9%86%D9%87" TargetMode="External"/><Relationship Id="rId387" Type="http://schemas.openxmlformats.org/officeDocument/2006/relationships/hyperlink" Target="https://en.wiktionary.org/w/index.php?title=%D8%AE%D8%A7%D9%86%D9%88%D8%A7%D8%AF%D9%87%D9%94&amp;action=edit&amp;redlink=1" TargetMode="External"/><Relationship Id="rId8" Type="http://schemas.openxmlformats.org/officeDocument/2006/relationships/hyperlink" Target="https://en.wiktionary.org/wiki/%D9%86%D8%B1" TargetMode="External"/><Relationship Id="rId144" Type="http://schemas.openxmlformats.org/officeDocument/2006/relationships/hyperlink" Target="https://en.wiktionary.org/w/index.php?title=%D8%A8%D9%87%E2%80%8C%D9%88%D8%B3%DB%8C%D9%84%D9%87&amp;action=edit&amp;redlink=1" TargetMode="External"/><Relationship Id="rId265" Type="http://schemas.openxmlformats.org/officeDocument/2006/relationships/hyperlink" Target="https://en.wiktionary.org/w/index.php?title=%D8%B1%D8%B3%D8%A7%D9%86%D9%87%E2%80%8C%D9%87%D8%A7%DB%8C&amp;action=edit&amp;redlink=1" TargetMode="External"/><Relationship Id="rId386" Type="http://schemas.openxmlformats.org/officeDocument/2006/relationships/hyperlink" Target="https://en.wiktionary.org/w/index.php?title=%D8%B1%D9%88%D8%A7%D9%86%D8%B4%D9%86%D8%A7%D8%B3%DB%8C&amp;action=edit&amp;redlink=1" TargetMode="External"/><Relationship Id="rId260" Type="http://schemas.openxmlformats.org/officeDocument/2006/relationships/hyperlink" Target="https://en.wiktionary.org/w/index.php?title=%D9%81%D8%B1%DA%A9%D8%A7%D9%86%D8%B3&amp;action=edit&amp;redlink=1" TargetMode="External"/><Relationship Id="rId381" Type="http://schemas.openxmlformats.org/officeDocument/2006/relationships/hyperlink" Target="https://en.wiktionary.org/wiki/%D8%AA%D9%84%D8%B3%DA%A9%D9%88%D9%BE" TargetMode="External"/><Relationship Id="rId380" Type="http://schemas.openxmlformats.org/officeDocument/2006/relationships/hyperlink" Target="https://en.wiktionary.org/wiki/%D9%84%D9%88%D8%AD" TargetMode="External"/><Relationship Id="rId139" Type="http://schemas.openxmlformats.org/officeDocument/2006/relationships/hyperlink" Target="https://en.wiktionary.org/wiki/%D9%86%DB%8C%D8%B1%D9%88%DA%AF%D8%A7%D9%87" TargetMode="External"/><Relationship Id="rId138" Type="http://schemas.openxmlformats.org/officeDocument/2006/relationships/hyperlink" Target="https://en.wiktionary.org/w/index.php?title=%D8%A2%D8%A8%DB%8C%D9%84%D8%A7&amp;action=edit&amp;redlink=1" TargetMode="External"/><Relationship Id="rId259" Type="http://schemas.openxmlformats.org/officeDocument/2006/relationships/hyperlink" Target="https://en.wiktionary.org/wiki/%D8%A7%DA%A9%D8%B3%DB%8C%DA%98%D9%86" TargetMode="External"/><Relationship Id="rId137" Type="http://schemas.openxmlformats.org/officeDocument/2006/relationships/hyperlink" Target="https://en.wiktionary.org/wiki/%D8%AE%D8%A7%D9%88%D8%B1" TargetMode="External"/><Relationship Id="rId258" Type="http://schemas.openxmlformats.org/officeDocument/2006/relationships/hyperlink" Target="https://en.wiktionary.org/w/index.php?title=%DA%A9%D8%A7%D8%B1%DA%AF%D8%B1%D8%AF%D8%A7%D9%86%D8%A7%D9%86&amp;action=edit&amp;redlink=1" TargetMode="External"/><Relationship Id="rId379" Type="http://schemas.openxmlformats.org/officeDocument/2006/relationships/hyperlink" Target="https://en.wiktionary.org/wiki/%DA%A9%D8%B4%D8%AA%D9%86" TargetMode="External"/><Relationship Id="rId132" Type="http://schemas.openxmlformats.org/officeDocument/2006/relationships/hyperlink" Target="https://en.wiktionary.org/wiki/%D9%85%D8%B9%D8%A7%D9%86%DB%8C" TargetMode="External"/><Relationship Id="rId253" Type="http://schemas.openxmlformats.org/officeDocument/2006/relationships/hyperlink" Target="https://en.wiktionary.org/w/index.php?title=%D8%AA%D9%88%D8%B2%DB%8C%D8%B9%E2%80%8C%DA%A9%D9%86%D9%86%D8%AF%D9%87&amp;action=edit&amp;redlink=1" TargetMode="External"/><Relationship Id="rId374" Type="http://schemas.openxmlformats.org/officeDocument/2006/relationships/hyperlink" Target="https://en.wiktionary.org/wiki/%D8%A7%D8%B7%D9%85%DB%8C%D9%86%D8%A7%D9%86" TargetMode="External"/><Relationship Id="rId495" Type="http://schemas.openxmlformats.org/officeDocument/2006/relationships/hyperlink" Target="https://en.wiktionary.org/wiki/%D8%B3%D9%81%DB%8C%D8%B1" TargetMode="External"/><Relationship Id="rId131" Type="http://schemas.openxmlformats.org/officeDocument/2006/relationships/hyperlink" Target="https://en.wiktionary.org/wiki/%D9%84%D9%88%DA%AF%D9%88" TargetMode="External"/><Relationship Id="rId252" Type="http://schemas.openxmlformats.org/officeDocument/2006/relationships/hyperlink" Target="https://en.wiktionary.org/wiki/%D8%AA%D9%88%D8%B5%DB%8C%D9%87" TargetMode="External"/><Relationship Id="rId373" Type="http://schemas.openxmlformats.org/officeDocument/2006/relationships/hyperlink" Target="https://en.wiktionary.org/w/index.php?title=%D9%86%D9%87%D8%A7%D8%AF%D9%87&amp;action=edit&amp;redlink=1" TargetMode="External"/><Relationship Id="rId494" Type="http://schemas.openxmlformats.org/officeDocument/2006/relationships/hyperlink" Target="https://en.wiktionary.org/wiki/%D8%AE%D9%88%D8%B1" TargetMode="External"/><Relationship Id="rId130" Type="http://schemas.openxmlformats.org/officeDocument/2006/relationships/hyperlink" Target="https://en.wiktionary.org/w/index.php?title=%D8%AD%D8%A7%D9%84%DB%8C%DA%A9%D9%87&amp;action=edit&amp;redlink=1" TargetMode="External"/><Relationship Id="rId251" Type="http://schemas.openxmlformats.org/officeDocument/2006/relationships/hyperlink" Target="https://en.wiktionary.org/wiki/%D9%87%D9%88%D8%B4" TargetMode="External"/><Relationship Id="rId372" Type="http://schemas.openxmlformats.org/officeDocument/2006/relationships/hyperlink" Target="https://en.wiktionary.org/wiki/%D8%B3%D8%B1%D9%88%D8%B4" TargetMode="External"/><Relationship Id="rId493" Type="http://schemas.openxmlformats.org/officeDocument/2006/relationships/hyperlink" Target="https://en.wiktionary.org/wiki/%D8%AA%DA%A9%D9%86%DB%8C%DA%A9" TargetMode="External"/><Relationship Id="rId250" Type="http://schemas.openxmlformats.org/officeDocument/2006/relationships/hyperlink" Target="https://en.wiktionary.org/wiki/%D9%85%D8%B9%D8%B1%D8%B6" TargetMode="External"/><Relationship Id="rId371" Type="http://schemas.openxmlformats.org/officeDocument/2006/relationships/hyperlink" Target="https://en.wiktionary.org/wiki/%D8%A7%D9%81%D8%AA%D8%A7%D8%AF%D9%87" TargetMode="External"/><Relationship Id="rId492" Type="http://schemas.openxmlformats.org/officeDocument/2006/relationships/hyperlink" Target="https://en.wiktionary.org/w/index.php?title=%D9%85%DB%8C%E2%80%8C%D8%A2%D9%88%D8%B1%D9%86%D8%AF&amp;action=edit&amp;redlink=1" TargetMode="External"/><Relationship Id="rId136" Type="http://schemas.openxmlformats.org/officeDocument/2006/relationships/hyperlink" Target="https://en.wiktionary.org/wiki/%D9%87%D9%85%D8%AA" TargetMode="External"/><Relationship Id="rId257" Type="http://schemas.openxmlformats.org/officeDocument/2006/relationships/hyperlink" Target="https://en.wiktionary.org/wiki/%D8%AA%D9%86%D9%87%D8%A7%DB%8C%DB%8C" TargetMode="External"/><Relationship Id="rId378" Type="http://schemas.openxmlformats.org/officeDocument/2006/relationships/hyperlink" Target="https://en.wiktionary.org/wiki/%D8%A8%D8%B1%D9%87%D8%A7%D9%86" TargetMode="External"/><Relationship Id="rId499" Type="http://schemas.openxmlformats.org/officeDocument/2006/relationships/hyperlink" Target="https://en.wiktionary.org/w/index.php?title=%D8%A7%D9%82%D8%A8%D8%A7%D9%84&amp;action=edit&amp;redlink=1" TargetMode="External"/><Relationship Id="rId135" Type="http://schemas.openxmlformats.org/officeDocument/2006/relationships/hyperlink" Target="https://en.wiktionary.org/wiki/%D8%A7%DB%8C%D9%85%D9%86%DB%8C" TargetMode="External"/><Relationship Id="rId256" Type="http://schemas.openxmlformats.org/officeDocument/2006/relationships/hyperlink" Target="https://en.wiktionary.org/w/index.php?title=%DA%AF%D8%B1%D8%A7%D9%81%DB%8C%DA%A9&amp;action=edit&amp;redlink=1" TargetMode="External"/><Relationship Id="rId377" Type="http://schemas.openxmlformats.org/officeDocument/2006/relationships/hyperlink" Target="https://en.wiktionary.org/wiki/%D8%B1%D8%A7%D8%B3" TargetMode="External"/><Relationship Id="rId498" Type="http://schemas.openxmlformats.org/officeDocument/2006/relationships/hyperlink" Target="https://en.wiktionary.org/w/index.php?title=%D8%A7%D9%84%DA%A9%D8%B3%D8%A7%D9%86%D8%AF%D8%B1&amp;action=edit&amp;redlink=1" TargetMode="External"/><Relationship Id="rId134" Type="http://schemas.openxmlformats.org/officeDocument/2006/relationships/hyperlink" Target="https://en.wiktionary.org/wiki/%D8%AE%D9%88%D8%AF%DA%A9%D8%A7%D8%B1" TargetMode="External"/><Relationship Id="rId255" Type="http://schemas.openxmlformats.org/officeDocument/2006/relationships/hyperlink" Target="https://en.wiktionary.org/wiki/%D9%87%D8%B3%D8%AA%DB%8C" TargetMode="External"/><Relationship Id="rId376" Type="http://schemas.openxmlformats.org/officeDocument/2006/relationships/hyperlink" Target="https://en.wiktionary.org/w/index.php?title=%D8%AF%D8%B3%D8%AA%DB%8C%D8%A7%D8%A8%DB%8C&amp;action=edit&amp;redlink=1" TargetMode="External"/><Relationship Id="rId497" Type="http://schemas.openxmlformats.org/officeDocument/2006/relationships/hyperlink" Target="https://en.wiktionary.org/wiki/%D8%A7%D8%B4%D8%AE%D8%A7%D8%B5" TargetMode="External"/><Relationship Id="rId133" Type="http://schemas.openxmlformats.org/officeDocument/2006/relationships/hyperlink" Target="https://en.wiktionary.org/w/index.php?title=%DB%8C%D8%B2%D8%AF%DB%8C&amp;action=edit&amp;redlink=1" TargetMode="External"/><Relationship Id="rId254" Type="http://schemas.openxmlformats.org/officeDocument/2006/relationships/hyperlink" Target="https://en.wiktionary.org/wiki/%D9%86%D8%B4%DB%8C%D9%86" TargetMode="External"/><Relationship Id="rId375" Type="http://schemas.openxmlformats.org/officeDocument/2006/relationships/hyperlink" Target="https://en.wiktionary.org/wiki/%DA%AF%D9%81%D8%AA%D8%A7%D8%B1" TargetMode="External"/><Relationship Id="rId496" Type="http://schemas.openxmlformats.org/officeDocument/2006/relationships/hyperlink" Target="https://en.wiktionary.org/wiki/%D8%AE%D8%B1%D9%85" TargetMode="External"/><Relationship Id="rId172" Type="http://schemas.openxmlformats.org/officeDocument/2006/relationships/hyperlink" Target="https://en.wiktionary.org/wiki/%D9%81%D8%B1%D9%82%D9%87" TargetMode="External"/><Relationship Id="rId293" Type="http://schemas.openxmlformats.org/officeDocument/2006/relationships/hyperlink" Target="https://en.wiktionary.org/w/index.php?title=%D8%AC%D8%A7%DB%8C%D8%B2%D9%87%D9%94&amp;action=edit&amp;redlink=1" TargetMode="External"/><Relationship Id="rId171" Type="http://schemas.openxmlformats.org/officeDocument/2006/relationships/hyperlink" Target="https://en.wiktionary.org/wiki/%D8%AA%D8%B3%D9%84%DB%8C%D9%85" TargetMode="External"/><Relationship Id="rId292" Type="http://schemas.openxmlformats.org/officeDocument/2006/relationships/hyperlink" Target="https://en.wiktionary.org/w/index.php?title=%D9%87%DB%8C%D8%AA%D9%84%D8%B1&amp;action=edit&amp;redlink=1" TargetMode="External"/><Relationship Id="rId170" Type="http://schemas.openxmlformats.org/officeDocument/2006/relationships/hyperlink" Target="https://en.wiktionary.org/w/index.php?title=%D8%AF%D8%B1%DA%AF%D8%B0%D8%B4%D8%AA%D9%87&amp;action=edit&amp;redlink=1" TargetMode="External"/><Relationship Id="rId291" Type="http://schemas.openxmlformats.org/officeDocument/2006/relationships/hyperlink" Target="https://en.wiktionary.org/wiki/%D9%85%D8%AC%D8%A7%D8%B2" TargetMode="External"/><Relationship Id="rId290" Type="http://schemas.openxmlformats.org/officeDocument/2006/relationships/hyperlink" Target="https://en.wiktionary.org/w/index.php?title=%D8%B2%D9%86%D8%AF%D8%A7%D9%86%DB%8C%D8%A7%D9%86&amp;action=edit&amp;redlink=1" TargetMode="External"/><Relationship Id="rId165" Type="http://schemas.openxmlformats.org/officeDocument/2006/relationships/hyperlink" Target="https://en.wiktionary.org/wiki/%D8%A8%DB%8C%D9%84" TargetMode="External"/><Relationship Id="rId286" Type="http://schemas.openxmlformats.org/officeDocument/2006/relationships/hyperlink" Target="https://en.wiktionary.org/wiki/%D8%B9%D8%AF%D8%A7%D9%84%D8%AA" TargetMode="External"/><Relationship Id="rId164" Type="http://schemas.openxmlformats.org/officeDocument/2006/relationships/hyperlink" Target="https://en.wiktionary.org/wiki/%D8%A7%DB%8C%D8%AF%D9%87" TargetMode="External"/><Relationship Id="rId285" Type="http://schemas.openxmlformats.org/officeDocument/2006/relationships/hyperlink" Target="https://en.wiktionary.org/wiki/%D8%A7%DB%8C%D8%A7%D9%85" TargetMode="External"/><Relationship Id="rId163" Type="http://schemas.openxmlformats.org/officeDocument/2006/relationships/hyperlink" Target="https://en.wiktionary.org/w/index.php?title=%D9%86%D8%A7%D8%B5%D8%B1%D8%A7%D9%84%D8%AF%DB%8C%D9%86&amp;action=edit&amp;redlink=1" TargetMode="External"/><Relationship Id="rId284" Type="http://schemas.openxmlformats.org/officeDocument/2006/relationships/hyperlink" Target="https://en.wiktionary.org/wiki/%D9%81%D8%B1%D8%AF%D8%A7" TargetMode="External"/><Relationship Id="rId162" Type="http://schemas.openxmlformats.org/officeDocument/2006/relationships/hyperlink" Target="https://en.wiktionary.org/w/index.php?title=%D8%B1%D9%88%D8%A7%DB%8C%D8%A7%D8%AA&amp;action=edit&amp;redlink=1" TargetMode="External"/><Relationship Id="rId283" Type="http://schemas.openxmlformats.org/officeDocument/2006/relationships/hyperlink" Target="https://en.wiktionary.org/wiki/%D9%84%D9%87%D8%AC%D9%87" TargetMode="External"/><Relationship Id="rId169" Type="http://schemas.openxmlformats.org/officeDocument/2006/relationships/hyperlink" Target="https://en.wiktionary.org/wiki/%D8%B4%DB%8C%D8%B4%D9%87" TargetMode="External"/><Relationship Id="rId168" Type="http://schemas.openxmlformats.org/officeDocument/2006/relationships/hyperlink" Target="https://en.wiktionary.org/wiki/%D8%AD%D8%B1%DA%A9%D8%A7%D8%AA" TargetMode="External"/><Relationship Id="rId289" Type="http://schemas.openxmlformats.org/officeDocument/2006/relationships/hyperlink" Target="https://en.wiktionary.org/wiki/%D8%AD%D8%B3%D8%A8" TargetMode="External"/><Relationship Id="rId167" Type="http://schemas.openxmlformats.org/officeDocument/2006/relationships/hyperlink" Target="https://en.wiktionary.org/w/index.php?title=%D9%83%D8%B1%D8%AF%D9%87&amp;action=edit&amp;redlink=1" TargetMode="External"/><Relationship Id="rId288" Type="http://schemas.openxmlformats.org/officeDocument/2006/relationships/hyperlink" Target="https://en.wiktionary.org/w/index.php?title=%DA%A9%D8%A7%D8%B4%D8%A7%D9%86%DB%8C&amp;action=edit&amp;redlink=1" TargetMode="External"/><Relationship Id="rId166" Type="http://schemas.openxmlformats.org/officeDocument/2006/relationships/hyperlink" Target="https://en.wiktionary.org/wiki/%D9%88%D9%84%D8%AA%D8%A7%DA%98" TargetMode="External"/><Relationship Id="rId287" Type="http://schemas.openxmlformats.org/officeDocument/2006/relationships/hyperlink" Target="https://en.wiktionary.org/wiki/%D8%B7%DB%8C%D9%81" TargetMode="External"/><Relationship Id="rId161" Type="http://schemas.openxmlformats.org/officeDocument/2006/relationships/hyperlink" Target="https://en.wiktionary.org/wiki/%D8%B3%D8%B1%D9%88%D8%B1" TargetMode="External"/><Relationship Id="rId282" Type="http://schemas.openxmlformats.org/officeDocument/2006/relationships/hyperlink" Target="https://en.wiktionary.org/wiki/%D8%B9%D8%B1%D9%81%D8%A7%D9%86" TargetMode="External"/><Relationship Id="rId160" Type="http://schemas.openxmlformats.org/officeDocument/2006/relationships/hyperlink" Target="https://en.wiktionary.org/wiki/%D8%A2%D9%84%D9%86" TargetMode="External"/><Relationship Id="rId281" Type="http://schemas.openxmlformats.org/officeDocument/2006/relationships/hyperlink" Target="https://en.wiktionary.org/wiki/%D9%86%D8%B3%D8%A8%DB%8C" TargetMode="External"/><Relationship Id="rId280" Type="http://schemas.openxmlformats.org/officeDocument/2006/relationships/hyperlink" Target="https://en.wiktionary.org/w/index.php?title=%D9%82%D9%88%D9%87&amp;action=edit&amp;redlink=1" TargetMode="External"/><Relationship Id="rId159" Type="http://schemas.openxmlformats.org/officeDocument/2006/relationships/hyperlink" Target="https://en.wiktionary.org/wiki/%DA%A9" TargetMode="External"/><Relationship Id="rId154" Type="http://schemas.openxmlformats.org/officeDocument/2006/relationships/hyperlink" Target="https://en.wiktionary.org/w/index.php?title=%D8%AF%D8%B1%DA%AF%DB%8C%D8%B1&amp;action=edit&amp;redlink=1" TargetMode="External"/><Relationship Id="rId275" Type="http://schemas.openxmlformats.org/officeDocument/2006/relationships/hyperlink" Target="https://en.wiktionary.org/w/index.php?title=%DA%AF%D8%B0%D8%B1%D8%A7%D9%86%D8%AF&amp;action=edit&amp;redlink=1" TargetMode="External"/><Relationship Id="rId396" Type="http://schemas.openxmlformats.org/officeDocument/2006/relationships/hyperlink" Target="https://en.wiktionary.org/w/index.php?title=%D9%BE%D8%B1%D9%88%D9%81%D8%B3%D9%88%D8%B1&amp;action=edit&amp;redlink=1" TargetMode="External"/><Relationship Id="rId153" Type="http://schemas.openxmlformats.org/officeDocument/2006/relationships/hyperlink" Target="https://en.wiktionary.org/wiki/%D8%A7%D9%85%D8%A7%DA%A9%D9%86" TargetMode="External"/><Relationship Id="rId274" Type="http://schemas.openxmlformats.org/officeDocument/2006/relationships/hyperlink" Target="https://en.wiktionary.org/wiki/%D8%AE%D9%88%D8%B4%D9%86%D9%88%DB%8C%D8%B3%DB%8C" TargetMode="External"/><Relationship Id="rId395" Type="http://schemas.openxmlformats.org/officeDocument/2006/relationships/hyperlink" Target="https://en.wiktionary.org/wiki/%D8%A7%D8%A8%D8%AF%D8%A7%D8%B9" TargetMode="External"/><Relationship Id="rId152" Type="http://schemas.openxmlformats.org/officeDocument/2006/relationships/hyperlink" Target="https://en.wiktionary.org/w/index.php?title=%D8%B1%D9%88%D8%B4%D9%87%D8%A7%DB%8C&amp;action=edit&amp;redlink=1" TargetMode="External"/><Relationship Id="rId273" Type="http://schemas.openxmlformats.org/officeDocument/2006/relationships/hyperlink" Target="https://en.wiktionary.org/wiki/%D9%88%DB%8C%D8%B1%D8%A7%D9%86" TargetMode="External"/><Relationship Id="rId394" Type="http://schemas.openxmlformats.org/officeDocument/2006/relationships/hyperlink" Target="https://en.wiktionary.org/w/index.php?title=%D8%A8%D8%B3%D9%8A%D8%A7%D8%B1&amp;action=edit&amp;redlink=1" TargetMode="External"/><Relationship Id="rId151" Type="http://schemas.openxmlformats.org/officeDocument/2006/relationships/hyperlink" Target="https://en.wiktionary.org/w/index.php?title=%DA%A9%D9%88%D9%87%DB%8C&amp;action=edit&amp;redlink=1" TargetMode="External"/><Relationship Id="rId272" Type="http://schemas.openxmlformats.org/officeDocument/2006/relationships/hyperlink" Target="https://en.wiktionary.org/wiki/%D8%AF%D9%85%D8%A7" TargetMode="External"/><Relationship Id="rId393" Type="http://schemas.openxmlformats.org/officeDocument/2006/relationships/hyperlink" Target="https://en.wiktionary.org/wiki/%D8%A7%D8%B9%D8%B6%D8%A7" TargetMode="External"/><Relationship Id="rId158" Type="http://schemas.openxmlformats.org/officeDocument/2006/relationships/hyperlink" Target="https://en.wiktionary.org/wiki/%D8%AF%D9%86%D8%AF%D8%A7%D9%86" TargetMode="External"/><Relationship Id="rId279" Type="http://schemas.openxmlformats.org/officeDocument/2006/relationships/hyperlink" Target="https://en.wiktionary.org/wiki/%D8%A2%DB%8C%D8%A7%D8%AA" TargetMode="External"/><Relationship Id="rId157" Type="http://schemas.openxmlformats.org/officeDocument/2006/relationships/hyperlink" Target="https://en.wiktionary.org/w/index.php?title=%D9%88%DB%8C%DA%98%D9%87%E2%80%8C%D8%A7%DB%8C&amp;action=edit&amp;redlink=1" TargetMode="External"/><Relationship Id="rId278" Type="http://schemas.openxmlformats.org/officeDocument/2006/relationships/hyperlink" Target="https://en.wiktionary.org/wiki/%D8%A7%D9%86%D8%B3%D8%A7%D9%86%E2%80%8C%D9%87%D8%A7" TargetMode="External"/><Relationship Id="rId399" Type="http://schemas.openxmlformats.org/officeDocument/2006/relationships/hyperlink" Target="https://en.wiktionary.org/w/index.php?title=%D8%A7%D8%AB%D8%B1%DB%8C&amp;action=edit&amp;redlink=1" TargetMode="External"/><Relationship Id="rId156" Type="http://schemas.openxmlformats.org/officeDocument/2006/relationships/hyperlink" Target="https://en.wiktionary.org/w/index.php?title=%D8%B3%DB%8C%D8%A7%D8%B3%D8%AA%E2%80%8C%D9%85%D8%AF%D8%A7%D8%B1%D8%A7%D9%86&amp;action=edit&amp;redlink=1" TargetMode="External"/><Relationship Id="rId277" Type="http://schemas.openxmlformats.org/officeDocument/2006/relationships/hyperlink" Target="https://en.wiktionary.org/wiki/%D9%85%D8%B9%D8%AF%D9%86" TargetMode="External"/><Relationship Id="rId398" Type="http://schemas.openxmlformats.org/officeDocument/2006/relationships/hyperlink" Target="https://en.wiktionary.org/wiki/%D9%85%D8%AD%D8%A7%D8%B5%D8%B1%D9%87" TargetMode="External"/><Relationship Id="rId155" Type="http://schemas.openxmlformats.org/officeDocument/2006/relationships/hyperlink" Target="https://en.wiktionary.org/wiki/%D8%B3%D9%88%D8%A6%DB%8C%D8%B3" TargetMode="External"/><Relationship Id="rId276" Type="http://schemas.openxmlformats.org/officeDocument/2006/relationships/hyperlink" Target="https://en.wiktionary.org/w/index.php?title=%D8%B1%D8%B3%DB%8C%D8%AF%D9%87%E2%80%8C%D8%A7%D8%B3%D8%AA&amp;action=edit&amp;redlink=1" TargetMode="External"/><Relationship Id="rId397" Type="http://schemas.openxmlformats.org/officeDocument/2006/relationships/hyperlink" Target="https://en.wiktionary.org/wiki/%D8%B4%D8%A8%D8%A7%D9%87%D8%AA" TargetMode="External"/><Relationship Id="rId40" Type="http://schemas.openxmlformats.org/officeDocument/2006/relationships/hyperlink" Target="https://en.wiktionary.org/w/index.php?title=%D9%86%D9%81%D8%AA%DB%8C&amp;action=edit&amp;redlink=1" TargetMode="External"/><Relationship Id="rId42" Type="http://schemas.openxmlformats.org/officeDocument/2006/relationships/hyperlink" Target="https://en.wiktionary.org/wiki/%D9%85%D8%AD%D8%A8%D9%88%D8%A8" TargetMode="External"/><Relationship Id="rId41" Type="http://schemas.openxmlformats.org/officeDocument/2006/relationships/hyperlink" Target="https://en.wiktionary.org/w/index.php?title=%D9%87%DA%A9%D8%AA%D8%A7%D8%B1&amp;action=edit&amp;redlink=1" TargetMode="External"/><Relationship Id="rId44" Type="http://schemas.openxmlformats.org/officeDocument/2006/relationships/hyperlink" Target="https://en.wiktionary.org/wiki/%D8%AE%D8%A7%DA%A9%D8%B3%D8%AA%D8%B1%DB%8C" TargetMode="External"/><Relationship Id="rId43" Type="http://schemas.openxmlformats.org/officeDocument/2006/relationships/hyperlink" Target="https://en.wiktionary.org/wiki/%D9%82%D8%AF%D8%B3" TargetMode="External"/><Relationship Id="rId46" Type="http://schemas.openxmlformats.org/officeDocument/2006/relationships/hyperlink" Target="https://en.wiktionary.org/w/index.php?title=%D8%A7%DB%8C%D9%86%DA%AF%D9%88%D9%86%D9%87&amp;action=edit&amp;redlink=1" TargetMode="External"/><Relationship Id="rId45" Type="http://schemas.openxmlformats.org/officeDocument/2006/relationships/hyperlink" Target="https://en.wiktionary.org/wiki/%D8%B3%DB%8C%D9%85%D8%A7" TargetMode="External"/><Relationship Id="rId509" Type="http://schemas.openxmlformats.org/officeDocument/2006/relationships/hyperlink" Target="https://en.wiktionary.org/wiki/%D8%A2%D9%84%D9%88%D8%AF%D9%87" TargetMode="External"/><Relationship Id="rId508" Type="http://schemas.openxmlformats.org/officeDocument/2006/relationships/hyperlink" Target="https://en.wiktionary.org/w/index.php?title=%D9%BE%D8%B3%E2%80%8C%D8%B2%D9%85%DB%8C%D9%86%D9%87&amp;action=edit&amp;redlink=1" TargetMode="External"/><Relationship Id="rId503" Type="http://schemas.openxmlformats.org/officeDocument/2006/relationships/hyperlink" Target="https://en.wiktionary.org/w/index.php?title=%D9%85%DB%8C%D8%A8%D8%A7%D8%B4%D8%AF&amp;action=edit&amp;redlink=1" TargetMode="External"/><Relationship Id="rId502" Type="http://schemas.openxmlformats.org/officeDocument/2006/relationships/hyperlink" Target="https://en.wiktionary.org/wiki/%D9%85%DA%A9%D8%A7%D9%86%DB%8C%DA%A9%DB%8C" TargetMode="External"/><Relationship Id="rId501" Type="http://schemas.openxmlformats.org/officeDocument/2006/relationships/hyperlink" Target="https://en.wiktionary.org/wiki/%D8%A7%D8%B1%D8%A7%D8%B6%DB%8C" TargetMode="External"/><Relationship Id="rId500" Type="http://schemas.openxmlformats.org/officeDocument/2006/relationships/hyperlink" Target="https://en.wiktionary.org/wiki/%DA%86%D8%B1%D8%AE" TargetMode="External"/><Relationship Id="rId507" Type="http://schemas.openxmlformats.org/officeDocument/2006/relationships/hyperlink" Target="https://en.wiktionary.org/w/index.php?title=%D9%85%D8%B1%DA%AF%E2%80%8C%D9%87%D8%A7&amp;action=edit&amp;redlink=1" TargetMode="External"/><Relationship Id="rId506" Type="http://schemas.openxmlformats.org/officeDocument/2006/relationships/hyperlink" Target="https://en.wiktionary.org/wiki/%D8%A7%D9%81%D8%BA%D8%A7%D9%86" TargetMode="External"/><Relationship Id="rId505" Type="http://schemas.openxmlformats.org/officeDocument/2006/relationships/hyperlink" Target="https://en.wiktionary.org/w/index.php?title=%D8%A7%D9%84%D9%85%D8%B9%D8%A7%D8%B1%D9%81&amp;action=edit&amp;redlink=1" TargetMode="External"/><Relationship Id="rId504" Type="http://schemas.openxmlformats.org/officeDocument/2006/relationships/hyperlink" Target="https://en.wiktionary.org/wiki/%D8%AF%D9%85%D9%88%DA%A9%D8%B1%D8%A7%D8%B3%DB%8C" TargetMode="External"/><Relationship Id="rId48" Type="http://schemas.openxmlformats.org/officeDocument/2006/relationships/hyperlink" Target="https://en.wiktionary.org/wiki/%D8%AA%D8%A3%D8%AB%DB%8C%D8%B1%D8%A7%D8%AA" TargetMode="External"/><Relationship Id="rId47" Type="http://schemas.openxmlformats.org/officeDocument/2006/relationships/hyperlink" Target="https://en.wiktionary.org/wiki/%D8%AA%D9%88%D8%B1" TargetMode="External"/><Relationship Id="rId49" Type="http://schemas.openxmlformats.org/officeDocument/2006/relationships/hyperlink" Target="https://en.wiktionary.org/wiki/%D8%B3%D8%B1%DA%86%D8%B4%D9%85%D9%87" TargetMode="External"/><Relationship Id="rId31" Type="http://schemas.openxmlformats.org/officeDocument/2006/relationships/hyperlink" Target="https://en.wiktionary.org/wiki/%D9%81%D9%82%DB%8C%D9%87" TargetMode="External"/><Relationship Id="rId30" Type="http://schemas.openxmlformats.org/officeDocument/2006/relationships/hyperlink" Target="https://en.wiktionary.org/w/index.php?title=%D8%AA%D8%B1%D8%A7%D9%86%D9%87%E2%80%8C%D9%87%D8%A7%DB%8C&amp;action=edit&amp;redlink=1" TargetMode="External"/><Relationship Id="rId33" Type="http://schemas.openxmlformats.org/officeDocument/2006/relationships/hyperlink" Target="https://en.wiktionary.org/w/index.php?title=%D8%A2%D8%AB%D8%A7%D8%B1%DB%8C&amp;action=edit&amp;redlink=1" TargetMode="External"/><Relationship Id="rId32" Type="http://schemas.openxmlformats.org/officeDocument/2006/relationships/hyperlink" Target="https://en.wiktionary.org/w/index.php?title=%DA%A9%D8%B4%DB%8C%D8%AF&amp;action=edit&amp;redlink=1" TargetMode="External"/><Relationship Id="rId35" Type="http://schemas.openxmlformats.org/officeDocument/2006/relationships/hyperlink" Target="https://en.wiktionary.org/wiki/%DA%AF%D8%B1%D8%AC%D8%B3%D8%AA%D8%A7%D9%86" TargetMode="External"/><Relationship Id="rId34" Type="http://schemas.openxmlformats.org/officeDocument/2006/relationships/hyperlink" Target="https://en.wiktionary.org/wiki/%D8%A8%D8%A7%D9%84" TargetMode="External"/><Relationship Id="rId37" Type="http://schemas.openxmlformats.org/officeDocument/2006/relationships/hyperlink" Target="https://en.wiktionary.org/w/index.php?title=%D9%85%D8%AD%D8%A7%D8%B3%D8%A8%D8%A7%D8%AA&amp;action=edit&amp;redlink=1" TargetMode="External"/><Relationship Id="rId36" Type="http://schemas.openxmlformats.org/officeDocument/2006/relationships/hyperlink" Target="https://en.wiktionary.org/wiki/%D9%82%D9%84%D8%A8%DB%8C" TargetMode="External"/><Relationship Id="rId39" Type="http://schemas.openxmlformats.org/officeDocument/2006/relationships/hyperlink" Target="https://en.wiktionary.org/w/index.php?title=%D9%87%D9%81%D8%AA%D9%85%DB%8C%D9%86&amp;action=edit&amp;redlink=1" TargetMode="External"/><Relationship Id="rId38" Type="http://schemas.openxmlformats.org/officeDocument/2006/relationships/hyperlink" Target="https://en.wiktionary.org/w/index.php?title=%D8%AF%D8%B1%D9%88%D9%86%DB%8C&amp;action=edit&amp;redlink=1" TargetMode="External"/><Relationship Id="rId20" Type="http://schemas.openxmlformats.org/officeDocument/2006/relationships/hyperlink" Target="https://en.wiktionary.org/wiki/%D8%AD%D8%B1%D9%81%D9%87" TargetMode="External"/><Relationship Id="rId22" Type="http://schemas.openxmlformats.org/officeDocument/2006/relationships/hyperlink" Target="https://en.wiktionary.org/w/index.php?title=%D8%B9%D9%84%D9%85%DB%8C%D9%87&amp;action=edit&amp;redlink=1" TargetMode="External"/><Relationship Id="rId21" Type="http://schemas.openxmlformats.org/officeDocument/2006/relationships/hyperlink" Target="https://en.wiktionary.org/wiki/%D9%82%D9%87%D8%B1%D9%85%D8%A7%D9%86%D8%A7%D9%86" TargetMode="External"/><Relationship Id="rId24" Type="http://schemas.openxmlformats.org/officeDocument/2006/relationships/hyperlink" Target="https://en.wiktionary.org/wiki/%D9%85%D8%B3%D8%AA%D9%82%D8%B1" TargetMode="External"/><Relationship Id="rId23" Type="http://schemas.openxmlformats.org/officeDocument/2006/relationships/hyperlink" Target="https://en.wiktionary.org/wiki/%D8%A7%D9%85%D8%AA%D8%AF%D8%A7%D8%AF" TargetMode="External"/><Relationship Id="rId409" Type="http://schemas.openxmlformats.org/officeDocument/2006/relationships/hyperlink" Target="https://en.wiktionary.org/wiki/%D8%AE%D8%B2%D8%B1" TargetMode="External"/><Relationship Id="rId404" Type="http://schemas.openxmlformats.org/officeDocument/2006/relationships/hyperlink" Target="https://en.wiktionary.org/w/index.php?title=%D8%AF%D8%B1%D8%B3%DB%8C&amp;action=edit&amp;redlink=1" TargetMode="External"/><Relationship Id="rId525" Type="http://schemas.openxmlformats.org/officeDocument/2006/relationships/hyperlink" Target="https://en.wiktionary.org/w/index.php?title=%D8%A7%D8%AD%DA%A9%D8%A7%D9%85&amp;action=edit&amp;redlink=1" TargetMode="External"/><Relationship Id="rId403" Type="http://schemas.openxmlformats.org/officeDocument/2006/relationships/hyperlink" Target="https://en.wiktionary.org/w/index.php?title=%D8%A7%DA%A9%D8%B3%DB%8C%D8%AF&amp;action=edit&amp;redlink=1" TargetMode="External"/><Relationship Id="rId524" Type="http://schemas.openxmlformats.org/officeDocument/2006/relationships/hyperlink" Target="https://en.wiktionary.org/wiki/%D8%B7%D9%86%D8%B2" TargetMode="External"/><Relationship Id="rId402" Type="http://schemas.openxmlformats.org/officeDocument/2006/relationships/hyperlink" Target="https://en.wiktionary.org/wiki/%D8%AA%D9%88%D9%82%DB%8C%D9%81" TargetMode="External"/><Relationship Id="rId523" Type="http://schemas.openxmlformats.org/officeDocument/2006/relationships/hyperlink" Target="https://en.wiktionary.org/wiki/%D9%BE%D9%86%D8%A7%D9%87" TargetMode="External"/><Relationship Id="rId401" Type="http://schemas.openxmlformats.org/officeDocument/2006/relationships/hyperlink" Target="https://en.wiktionary.org/wiki/%D8%B1%D9%88%D8%AD%E2%80%8C%D8%A7%D9%84%D9%84%D9%87" TargetMode="External"/><Relationship Id="rId522" Type="http://schemas.openxmlformats.org/officeDocument/2006/relationships/hyperlink" Target="https://en.wiktionary.org/w/index.php?title=%D8%B1%D8%A7%D9%87%E2%80%8C%D9%87%D8%A7%DB%8C&amp;action=edit&amp;redlink=1" TargetMode="External"/><Relationship Id="rId408" Type="http://schemas.openxmlformats.org/officeDocument/2006/relationships/hyperlink" Target="https://en.wiktionary.org/wiki/%D8%B5%D8%B9%D9%88%D8%AF" TargetMode="External"/><Relationship Id="rId529" Type="http://schemas.openxmlformats.org/officeDocument/2006/relationships/hyperlink" Target="https://en.wiktionary.org/wiki/%DA%A9%D9%84%DB%8C%D8%AF%DB%8C" TargetMode="External"/><Relationship Id="rId407" Type="http://schemas.openxmlformats.org/officeDocument/2006/relationships/hyperlink" Target="https://en.wiktionary.org/w/index.php?title=%D9%87%D9%88%D8%A7%D8%AF%D8%A7%D8%B1%D8%A7%D9%86&amp;action=edit&amp;redlink=1" TargetMode="External"/><Relationship Id="rId528" Type="http://schemas.openxmlformats.org/officeDocument/2006/relationships/hyperlink" Target="https://en.wiktionary.org/w/index.php?title=%D9%86%D8%B4%D9%88%D8%AF&amp;action=edit&amp;redlink=1" TargetMode="External"/><Relationship Id="rId406" Type="http://schemas.openxmlformats.org/officeDocument/2006/relationships/hyperlink" Target="https://en.wiktionary.org/wiki/%D9%88%D8%B2%DB%8C%D8%B1%D8%A7%D9%86" TargetMode="External"/><Relationship Id="rId527" Type="http://schemas.openxmlformats.org/officeDocument/2006/relationships/hyperlink" Target="https://en.wiktionary.org/wiki/%D9%85%D8%A7%D8%B1" TargetMode="External"/><Relationship Id="rId405" Type="http://schemas.openxmlformats.org/officeDocument/2006/relationships/hyperlink" Target="https://en.wiktionary.org/wiki/%DA%A9%D8%A7%D8%B1%D9%88%D8%A7%D9%86%D8%B3%D8%B1%D8%A7%DB%8C" TargetMode="External"/><Relationship Id="rId526" Type="http://schemas.openxmlformats.org/officeDocument/2006/relationships/hyperlink" Target="https://en.wiktionary.org/wiki/%D8%A2%D8%B1%D8%A7%D9%85%DB%8C" TargetMode="External"/><Relationship Id="rId26" Type="http://schemas.openxmlformats.org/officeDocument/2006/relationships/hyperlink" Target="https://en.wiktionary.org/wiki/%DA%AF%D8%B0%D8%B1" TargetMode="External"/><Relationship Id="rId25" Type="http://schemas.openxmlformats.org/officeDocument/2006/relationships/hyperlink" Target="https://en.wiktionary.org/w/index.php?title=%D9%81%D8%B1%D9%85%D8%A7%D9%86%D8%B1%D9%88%D8%A7%DB%8C%DB%8C&amp;action=edit&amp;redlink=1" TargetMode="External"/><Relationship Id="rId28" Type="http://schemas.openxmlformats.org/officeDocument/2006/relationships/hyperlink" Target="https://en.wiktionary.org/wiki/%D8%A2%DA%AF%D9%88%D8%B3%D8%AA" TargetMode="External"/><Relationship Id="rId27" Type="http://schemas.openxmlformats.org/officeDocument/2006/relationships/hyperlink" Target="https://en.wiktionary.org/wiki/%D8%AE%D8%AA%D9%85" TargetMode="External"/><Relationship Id="rId400" Type="http://schemas.openxmlformats.org/officeDocument/2006/relationships/hyperlink" Target="https://en.wiktionary.org/wiki/%D8%AD%DA%A9%DB%8C%D9%85" TargetMode="External"/><Relationship Id="rId521" Type="http://schemas.openxmlformats.org/officeDocument/2006/relationships/hyperlink" Target="https://en.wiktionary.org/w/index.php?title=%DA%A9%D8%AA%DB%8C%D8%A8%D9%87&amp;action=edit&amp;redlink=1" TargetMode="External"/><Relationship Id="rId29" Type="http://schemas.openxmlformats.org/officeDocument/2006/relationships/hyperlink" Target="https://en.wiktionary.org/wiki/%DA%A9%D9%86%D8%B3%D8%B1%D8%AA" TargetMode="External"/><Relationship Id="rId520" Type="http://schemas.openxmlformats.org/officeDocument/2006/relationships/hyperlink" Target="https://en.wiktionary.org/w/index.php?title=%D8%A7%D8%AF%D8%B9%D8%A7%DB%8C&amp;action=edit&amp;redlink=1" TargetMode="External"/><Relationship Id="rId11" Type="http://schemas.openxmlformats.org/officeDocument/2006/relationships/hyperlink" Target="https://en.wiktionary.org/w/index.php?title=%D8%AF%D9%81%D8%A7%D8%B9%DB%8C&amp;action=edit&amp;redlink=1" TargetMode="External"/><Relationship Id="rId10" Type="http://schemas.openxmlformats.org/officeDocument/2006/relationships/hyperlink" Target="https://en.wiktionary.org/wiki/%DA%A9%D9%85%D8%A8%D9%88%D8%AF" TargetMode="External"/><Relationship Id="rId13" Type="http://schemas.openxmlformats.org/officeDocument/2006/relationships/hyperlink" Target="https://en.wiktionary.org/wiki/%D8%A8%D8%B3%D8%AA%DA%AF%DB%8C" TargetMode="External"/><Relationship Id="rId12" Type="http://schemas.openxmlformats.org/officeDocument/2006/relationships/hyperlink" Target="https://en.wiktionary.org/w/index.php?title=%D9%BE%D8%A7%DB%8C%D9%87%D9%94&amp;action=edit&amp;redlink=1" TargetMode="External"/><Relationship Id="rId519" Type="http://schemas.openxmlformats.org/officeDocument/2006/relationships/hyperlink" Target="https://en.wiktionary.org/wiki/%D8%AA%D8%B9%D9%82%DB%8C%D8%A8" TargetMode="External"/><Relationship Id="rId514" Type="http://schemas.openxmlformats.org/officeDocument/2006/relationships/hyperlink" Target="https://en.wiktionary.org/wiki/%D8%A8%D8%A7%D9%84%D8%A7%D8%AE%D8%B1%D9%87" TargetMode="External"/><Relationship Id="rId513" Type="http://schemas.openxmlformats.org/officeDocument/2006/relationships/hyperlink" Target="https://en.wiktionary.org/w/index.php?title=%D9%86%D9%87%D9%85%DB%8C%D9%86&amp;action=edit&amp;redlink=1" TargetMode="External"/><Relationship Id="rId512" Type="http://schemas.openxmlformats.org/officeDocument/2006/relationships/hyperlink" Target="https://en.wiktionary.org/w/index.php?title=%D8%AC%D8%A7%D8%B0%D8%A8%D9%87%E2%80%8C%D9%87%D8%A7%DB%8C&amp;action=edit&amp;redlink=1" TargetMode="External"/><Relationship Id="rId511" Type="http://schemas.openxmlformats.org/officeDocument/2006/relationships/hyperlink" Target="https://en.wiktionary.org/w/index.php?title=%DA%A9%D9%88%D8%A7%D9%86%D8%AA%D9%88%D9%85%DB%8C&amp;action=edit&amp;redlink=1" TargetMode="External"/><Relationship Id="rId518" Type="http://schemas.openxmlformats.org/officeDocument/2006/relationships/hyperlink" Target="https://en.wiktionary.org/w/index.php?title=%D8%B3%D8%B1%D8%AF%D8%B4%D8%AA&amp;action=edit&amp;redlink=1" TargetMode="External"/><Relationship Id="rId517" Type="http://schemas.openxmlformats.org/officeDocument/2006/relationships/hyperlink" Target="https://en.wiktionary.org/wiki/%D9%85%D8%AC%D9%87%D8%B2" TargetMode="External"/><Relationship Id="rId516" Type="http://schemas.openxmlformats.org/officeDocument/2006/relationships/hyperlink" Target="https://en.wiktionary.org/wiki/%D9%87%D9%85%D8%A7%D9%87%D9%86%DA%AF%DB%8C" TargetMode="External"/><Relationship Id="rId515" Type="http://schemas.openxmlformats.org/officeDocument/2006/relationships/hyperlink" Target="https://en.wiktionary.org/wiki/%D9%85%D9%82%D8%AF%D9%85" TargetMode="External"/><Relationship Id="rId15" Type="http://schemas.openxmlformats.org/officeDocument/2006/relationships/hyperlink" Target="https://en.wiktionary.org/w/index.php?title=%DA%A9%D9%88%D8%AF%D8%AA%D8%A7%DB%8C&amp;action=edit&amp;redlink=1" TargetMode="External"/><Relationship Id="rId14" Type="http://schemas.openxmlformats.org/officeDocument/2006/relationships/hyperlink" Target="https://en.wiktionary.org/w/index.php?title=%D8%AC%D9%86%DA%AF%E2%80%8C%D9%87%D8%A7%DB%8C&amp;action=edit&amp;redlink=1" TargetMode="External"/><Relationship Id="rId17" Type="http://schemas.openxmlformats.org/officeDocument/2006/relationships/hyperlink" Target="https://en.wiktionary.org/w/index.php?title=%D8%AA%D9%88%D8%A7%D9%86%D8%AF&amp;action=edit&amp;redlink=1" TargetMode="External"/><Relationship Id="rId16" Type="http://schemas.openxmlformats.org/officeDocument/2006/relationships/hyperlink" Target="https://en.wiktionary.org/wiki/%D8%A7%D8%B5%D8%BA%D8%B1" TargetMode="External"/><Relationship Id="rId19" Type="http://schemas.openxmlformats.org/officeDocument/2006/relationships/hyperlink" Target="https://en.wiktionary.org/wiki/%D8%B4%D8%B1%D8%B7" TargetMode="External"/><Relationship Id="rId510" Type="http://schemas.openxmlformats.org/officeDocument/2006/relationships/hyperlink" Target="https://en.wiktionary.org/w/index.php?title=%D8%B5%D8%AF%D9%87%D8%A7&amp;action=edit&amp;redlink=1" TargetMode="External"/><Relationship Id="rId18" Type="http://schemas.openxmlformats.org/officeDocument/2006/relationships/hyperlink" Target="https://en.wiktionary.org/wiki/%DA%A9%D9%85%D8%AF%DB%8C" TargetMode="External"/><Relationship Id="rId84" Type="http://schemas.openxmlformats.org/officeDocument/2006/relationships/hyperlink" Target="https://en.wiktionary.org/wiki/%D8%A2%D8%B1%D8%AA%D9%88%D8%B1" TargetMode="External"/><Relationship Id="rId83" Type="http://schemas.openxmlformats.org/officeDocument/2006/relationships/hyperlink" Target="https://en.wiktionary.org/wiki/%D9%85%D8%A7%D8%B1%DA%A9" TargetMode="External"/><Relationship Id="rId86" Type="http://schemas.openxmlformats.org/officeDocument/2006/relationships/hyperlink" Target="https://en.wiktionary.org/wiki/%D8%B4%D9%88%D8%B1" TargetMode="External"/><Relationship Id="rId85" Type="http://schemas.openxmlformats.org/officeDocument/2006/relationships/hyperlink" Target="https://en.wiktionary.org/w/index.php?title=%D9%85%DB%8C%D8%B1%D8%AD%D8%B3%DB%8C%D9%86&amp;action=edit&amp;redlink=1" TargetMode="External"/><Relationship Id="rId88" Type="http://schemas.openxmlformats.org/officeDocument/2006/relationships/hyperlink" Target="https://en.wiktionary.org/wiki/%D9%85%D9%88%D9%82%D8%B9" TargetMode="External"/><Relationship Id="rId87" Type="http://schemas.openxmlformats.org/officeDocument/2006/relationships/hyperlink" Target="https://en.wiktionary.org/wiki/%D9%86%D9%82%D8%B1%D9%87" TargetMode="External"/><Relationship Id="rId89" Type="http://schemas.openxmlformats.org/officeDocument/2006/relationships/hyperlink" Target="https://en.wiktionary.org/wiki/%D9%86%DB%8C%DA%A9" TargetMode="External"/><Relationship Id="rId80" Type="http://schemas.openxmlformats.org/officeDocument/2006/relationships/hyperlink" Target="https://en.wiktionary.org/wiki/%D9%81%D9%84%D8%B2" TargetMode="External"/><Relationship Id="rId82" Type="http://schemas.openxmlformats.org/officeDocument/2006/relationships/hyperlink" Target="https://en.wiktionary.org/w/index.php?title=%D8%A2%D9%88%D8%B1%D8%AF%D9%86%D8%AF&amp;action=edit&amp;redlink=1" TargetMode="External"/><Relationship Id="rId81" Type="http://schemas.openxmlformats.org/officeDocument/2006/relationships/hyperlink" Target="https://en.wiktionary.org/wiki/%D8%A8%D9%84%DA%98%DB%8C%DA%A9" TargetMode="External"/><Relationship Id="rId73" Type="http://schemas.openxmlformats.org/officeDocument/2006/relationships/hyperlink" Target="https://en.wiktionary.org/wiki/%D9%85%D8%AA%D8%B4%DA%A9%D9%84" TargetMode="External"/><Relationship Id="rId72" Type="http://schemas.openxmlformats.org/officeDocument/2006/relationships/hyperlink" Target="https://en.wiktionary.org/w/index.php?title=%D9%86%D9%88%D8%B4%D8%AA%D9%87%D9%94&amp;action=edit&amp;redlink=1" TargetMode="External"/><Relationship Id="rId75" Type="http://schemas.openxmlformats.org/officeDocument/2006/relationships/hyperlink" Target="https://en.wiktionary.org/wiki/%D8%A8%D8%B1%D9%86%D8%AC" TargetMode="External"/><Relationship Id="rId74" Type="http://schemas.openxmlformats.org/officeDocument/2006/relationships/hyperlink" Target="https://en.wiktionary.org/wiki/%D9%85%D8%B9%D9%85%D8%A7%D8%B1" TargetMode="External"/><Relationship Id="rId77" Type="http://schemas.openxmlformats.org/officeDocument/2006/relationships/hyperlink" Target="https://en.wiktionary.org/w/index.php?title=%D9%85%D8%A7%D9%85%D9%88%D8%B1%DB%8C%D8%AA&amp;action=edit&amp;redlink=1" TargetMode="External"/><Relationship Id="rId76" Type="http://schemas.openxmlformats.org/officeDocument/2006/relationships/hyperlink" Target="https://en.wiktionary.org/w/index.php?title=%D9%85%DB%8C%D8%A7%D9%86%DB%8C&amp;action=edit&amp;redlink=1" TargetMode="External"/><Relationship Id="rId79" Type="http://schemas.openxmlformats.org/officeDocument/2006/relationships/hyperlink" Target="https://en.wiktionary.org/wiki/%D9%85%D8%AC%D9%88%D8%B2" TargetMode="External"/><Relationship Id="rId78" Type="http://schemas.openxmlformats.org/officeDocument/2006/relationships/hyperlink" Target="https://en.wiktionary.org/w/index.php?title=%D9%85%D8%A7%D9%86%D8%AF%D9%87%E2%80%8C%D8%A7%D8%B3%D8%AA&amp;action=edit&amp;redlink=1" TargetMode="External"/><Relationship Id="rId71" Type="http://schemas.openxmlformats.org/officeDocument/2006/relationships/hyperlink" Target="https://en.wiktionary.org/wiki/%D8%AA%D8%A7%D8%B1" TargetMode="External"/><Relationship Id="rId70" Type="http://schemas.openxmlformats.org/officeDocument/2006/relationships/hyperlink" Target="https://en.wiktionary.org/wiki/%D8%A7%D9%84%DA%A9%D8%AA%D8%B1%D9%88%D9%86" TargetMode="External"/><Relationship Id="rId62" Type="http://schemas.openxmlformats.org/officeDocument/2006/relationships/hyperlink" Target="https://en.wiktionary.org/wiki/%D8%B2%D8%B1%D8%AA%D8%B4%D8%AA" TargetMode="External"/><Relationship Id="rId61" Type="http://schemas.openxmlformats.org/officeDocument/2006/relationships/hyperlink" Target="https://en.wiktionary.org/wiki/%D8%A7%D9%81%D8%B3%D8%A7%D9%86%D9%87" TargetMode="External"/><Relationship Id="rId64" Type="http://schemas.openxmlformats.org/officeDocument/2006/relationships/hyperlink" Target="https://en.wiktionary.org/wiki/%DA%A9%D8%A7%D8%B1%DA%AF%D8%B1" TargetMode="External"/><Relationship Id="rId63" Type="http://schemas.openxmlformats.org/officeDocument/2006/relationships/hyperlink" Target="https://en.wiktionary.org/wiki/%D8%AA%D8%B1%D8%A8%D8%AA" TargetMode="External"/><Relationship Id="rId66" Type="http://schemas.openxmlformats.org/officeDocument/2006/relationships/hyperlink" Target="https://en.wiktionary.org/wiki/%D9%85%DB%8C%E2%80%8C%D8%AE%D9%88%D8%B1%D8%AF" TargetMode="External"/><Relationship Id="rId65" Type="http://schemas.openxmlformats.org/officeDocument/2006/relationships/hyperlink" Target="https://en.wiktionary.org/wiki/%D8%AC%D9%84%D9%88%DB%8C" TargetMode="External"/><Relationship Id="rId68" Type="http://schemas.openxmlformats.org/officeDocument/2006/relationships/hyperlink" Target="https://en.wiktionary.org/wiki/%D9%85%D8%AF%D9%81%D9%86" TargetMode="External"/><Relationship Id="rId67" Type="http://schemas.openxmlformats.org/officeDocument/2006/relationships/hyperlink" Target="https://en.wiktionary.org/w/index.php?title=%D9%86%D9%88%D8%AC%D9%88%D8%A7%D9%86%DB%8C&amp;action=edit&amp;redlink=1" TargetMode="External"/><Relationship Id="rId60" Type="http://schemas.openxmlformats.org/officeDocument/2006/relationships/hyperlink" Target="https://en.wiktionary.org/wiki/%D8%A2%D8%B0%D8%B1%D8%A8%D8%A7%DB%8C%D8%AC%D8%A7%D9%86%DB%8C" TargetMode="External"/><Relationship Id="rId69" Type="http://schemas.openxmlformats.org/officeDocument/2006/relationships/hyperlink" Target="https://en.wiktionary.org/w/index.php?title=%D8%AA%D8%AD%D9%82%DB%8C%D9%82%D8%A7%D8%AA%DB%8C&amp;action=edit&amp;redlink=1" TargetMode="External"/><Relationship Id="rId51" Type="http://schemas.openxmlformats.org/officeDocument/2006/relationships/hyperlink" Target="https://en.wiktionary.org/wiki/%D8%B1%D9%85%D8%B2" TargetMode="External"/><Relationship Id="rId50" Type="http://schemas.openxmlformats.org/officeDocument/2006/relationships/hyperlink" Target="https://en.wiktionary.org/wiki/%D9%82%D8%A8%DB%8C%D9%84%D9%87" TargetMode="External"/><Relationship Id="rId53" Type="http://schemas.openxmlformats.org/officeDocument/2006/relationships/hyperlink" Target="https://en.wiktionary.org/wiki/%D8%AA%D8%B5%D8%AD%DB%8C%D8%AD" TargetMode="External"/><Relationship Id="rId52" Type="http://schemas.openxmlformats.org/officeDocument/2006/relationships/hyperlink" Target="https://en.wiktionary.org/wiki/%D9%82%D9%86%D8%A7%D8%AA" TargetMode="External"/><Relationship Id="rId55" Type="http://schemas.openxmlformats.org/officeDocument/2006/relationships/hyperlink" Target="https://en.wiktionary.org/wiki/%D9%84%D9%87%D8%B3%D8%AA%D8%A7%D9%86" TargetMode="External"/><Relationship Id="rId54" Type="http://schemas.openxmlformats.org/officeDocument/2006/relationships/hyperlink" Target="https://en.wiktionary.org/w/index.php?title=%D9%85%DB%8C%E2%80%8C%D8%AF%D8%A7%D8%AF%D9%86%D8%AF&amp;action=edit&amp;redlink=1" TargetMode="External"/><Relationship Id="rId57" Type="http://schemas.openxmlformats.org/officeDocument/2006/relationships/hyperlink" Target="https://en.wiktionary.org/wiki/%D8%AA%D8%A7%D8%B1%D9%8A%D8%AE" TargetMode="External"/><Relationship Id="rId56" Type="http://schemas.openxmlformats.org/officeDocument/2006/relationships/hyperlink" Target="https://en.wiktionary.org/w/index.php?title=%D8%B3%D8%A7%D8%B2%D8%AF&amp;action=edit&amp;redlink=1" TargetMode="External"/><Relationship Id="rId59" Type="http://schemas.openxmlformats.org/officeDocument/2006/relationships/hyperlink" Target="https://en.wiktionary.org/wiki/%D8%B3%D9%86%D9%86%D8%AF%D8%AC" TargetMode="External"/><Relationship Id="rId58" Type="http://schemas.openxmlformats.org/officeDocument/2006/relationships/hyperlink" Target="https://en.wiktionary.org/wiki/%D9%BE%D8%B1%D8%AA%D9%88" TargetMode="External"/><Relationship Id="rId107" Type="http://schemas.openxmlformats.org/officeDocument/2006/relationships/hyperlink" Target="https://en.wiktionary.org/wiki/%D9%85%D9%88%D8%AC%D9%88%D8%AF%D8%A7%D8%AA" TargetMode="External"/><Relationship Id="rId228" Type="http://schemas.openxmlformats.org/officeDocument/2006/relationships/hyperlink" Target="https://en.wiktionary.org/wiki/%D8%B5%D9%81%D9%88%DB%8C%D9%87" TargetMode="External"/><Relationship Id="rId349" Type="http://schemas.openxmlformats.org/officeDocument/2006/relationships/hyperlink" Target="https://en.wiktionary.org/wiki/%D8%B7%D8%B1%D8%B2" TargetMode="External"/><Relationship Id="rId106" Type="http://schemas.openxmlformats.org/officeDocument/2006/relationships/hyperlink" Target="https://en.wiktionary.org/w/index.php?title=%D9%85%D8%B1%D8%A7%D8%BA%D9%87&amp;action=edit&amp;redlink=1" TargetMode="External"/><Relationship Id="rId227" Type="http://schemas.openxmlformats.org/officeDocument/2006/relationships/hyperlink" Target="https://en.wiktionary.org/w/index.php?title=%D9%85%D8%A7%D9%84%DA%A9%DB%8C%D8%AA&amp;action=edit&amp;redlink=1" TargetMode="External"/><Relationship Id="rId348" Type="http://schemas.openxmlformats.org/officeDocument/2006/relationships/hyperlink" Target="https://en.wiktionary.org/wiki/%D8%B3%D9%87%D9%85" TargetMode="External"/><Relationship Id="rId469" Type="http://schemas.openxmlformats.org/officeDocument/2006/relationships/hyperlink" Target="https://en.wiktionary.org/wiki/%D8%BA%D8%A7%D9%84%D8%A8" TargetMode="External"/><Relationship Id="rId105" Type="http://schemas.openxmlformats.org/officeDocument/2006/relationships/hyperlink" Target="https://en.wiktionary.org/wiki/%D9%85%D8%AF%D8%B1%D8%B3" TargetMode="External"/><Relationship Id="rId226" Type="http://schemas.openxmlformats.org/officeDocument/2006/relationships/hyperlink" Target="https://en.wiktionary.org/wiki/%D8%B4%D9%87%D8%B1%DB%8C%D8%A7%D8%B1" TargetMode="External"/><Relationship Id="rId347" Type="http://schemas.openxmlformats.org/officeDocument/2006/relationships/hyperlink" Target="https://en.wiktionary.org/wiki/%D8%A7%D8%AE%D8%B1%D8%A7%D8%AC" TargetMode="External"/><Relationship Id="rId468" Type="http://schemas.openxmlformats.org/officeDocument/2006/relationships/hyperlink" Target="https://en.wiktionary.org/wiki/%D8%B6%D8%B1%D9%88%D8%B1%DB%8C" TargetMode="External"/><Relationship Id="rId104" Type="http://schemas.openxmlformats.org/officeDocument/2006/relationships/hyperlink" Target="https://en.wiktionary.org/w/index.php?title=%D8%A7%D8%A8%D9%88%D8%A7%D9%84%D9%82%D8%A7%D8%B3%D9%85&amp;action=edit&amp;redlink=1" TargetMode="External"/><Relationship Id="rId225" Type="http://schemas.openxmlformats.org/officeDocument/2006/relationships/hyperlink" Target="https://en.wiktionary.org/w/index.php?title=%D8%A7%D9%86%D8%AC%D8%A7%D9%85%DB%8C%D8%AF&amp;action=edit&amp;redlink=1" TargetMode="External"/><Relationship Id="rId346" Type="http://schemas.openxmlformats.org/officeDocument/2006/relationships/hyperlink" Target="https://en.wiktionary.org/wiki/%D8%A8%D8%B3%DB%8C%D8%AC" TargetMode="External"/><Relationship Id="rId467" Type="http://schemas.openxmlformats.org/officeDocument/2006/relationships/hyperlink" Target="https://en.wiktionary.org/wiki/%D9%BE%DB%8C%DA%A9%D8%B1" TargetMode="External"/><Relationship Id="rId109" Type="http://schemas.openxmlformats.org/officeDocument/2006/relationships/hyperlink" Target="https://en.wiktionary.org/w/index.php?title=%D8%AE%D8%A7%D9%86%D9%87%E2%80%8C%D9%87%D8%A7%DB%8C&amp;action=edit&amp;redlink=1" TargetMode="External"/><Relationship Id="rId108" Type="http://schemas.openxmlformats.org/officeDocument/2006/relationships/hyperlink" Target="https://en.wiktionary.org/wiki/%D8%AE%D9%84%D8%A7%D9%81%D8%AA" TargetMode="External"/><Relationship Id="rId229" Type="http://schemas.openxmlformats.org/officeDocument/2006/relationships/hyperlink" Target="https://en.wiktionary.org/w/index.php?title=%D9%85%D9%88%D8%A7%D8%B1%D8%AF%DB%8C&amp;action=edit&amp;redlink=1" TargetMode="External"/><Relationship Id="rId220" Type="http://schemas.openxmlformats.org/officeDocument/2006/relationships/hyperlink" Target="https://en.wiktionary.org/wiki/%D8%B4%DA%A9%D8%B3%D8%AA%D9%87" TargetMode="External"/><Relationship Id="rId341" Type="http://schemas.openxmlformats.org/officeDocument/2006/relationships/hyperlink" Target="https://en.wiktionary.org/wiki/%D8%A8%D8%AF%D9%86%D9%87" TargetMode="External"/><Relationship Id="rId462" Type="http://schemas.openxmlformats.org/officeDocument/2006/relationships/hyperlink" Target="https://en.wiktionary.org/wiki/%D8%AF%D9%88%D8%B3%D8%AA%DB%8C" TargetMode="External"/><Relationship Id="rId340" Type="http://schemas.openxmlformats.org/officeDocument/2006/relationships/hyperlink" Target="https://en.wiktionary.org/wiki/%D8%A7%D8%B3%D8%AA%D9%88%D8%A7%D8%B1" TargetMode="External"/><Relationship Id="rId461" Type="http://schemas.openxmlformats.org/officeDocument/2006/relationships/hyperlink" Target="https://en.wiktionary.org/wiki/%D8%AF%D8%A7%D9%88%D9%88%D8%AF" TargetMode="External"/><Relationship Id="rId460" Type="http://schemas.openxmlformats.org/officeDocument/2006/relationships/hyperlink" Target="https://en.wiktionary.org/wiki/%D9%87%D9%85%E2%80%8C%D8%A7%DA%A9%D9%86%D9%88%D9%86" TargetMode="External"/><Relationship Id="rId103" Type="http://schemas.openxmlformats.org/officeDocument/2006/relationships/hyperlink" Target="https://en.wiktionary.org/wiki/%D9%87%D8%B2%D8%A7%D8%B1%D9%87" TargetMode="External"/><Relationship Id="rId224" Type="http://schemas.openxmlformats.org/officeDocument/2006/relationships/hyperlink" Target="https://en.wiktionary.org/wiki/%D8%AA%D8%AD%D9%88%DB%8C%D9%84" TargetMode="External"/><Relationship Id="rId345" Type="http://schemas.openxmlformats.org/officeDocument/2006/relationships/hyperlink" Target="https://en.wiktionary.org/wiki/%D8%AA%D8%AC%D9%85%D8%B9" TargetMode="External"/><Relationship Id="rId466" Type="http://schemas.openxmlformats.org/officeDocument/2006/relationships/hyperlink" Target="https://en.wiktionary.org/wiki/%D8%AC%D8%A7%D9%85%D8%AF" TargetMode="External"/><Relationship Id="rId102" Type="http://schemas.openxmlformats.org/officeDocument/2006/relationships/hyperlink" Target="https://en.wiktionary.org/w/index.php?title=%D8%B3%D8%A7%D9%86%D8%AA%DB%8C&amp;action=edit&amp;redlink=1" TargetMode="External"/><Relationship Id="rId223" Type="http://schemas.openxmlformats.org/officeDocument/2006/relationships/hyperlink" Target="https://en.wiktionary.org/wiki/%D8%AC%D9%87%D8%A7%D8%AF" TargetMode="External"/><Relationship Id="rId344" Type="http://schemas.openxmlformats.org/officeDocument/2006/relationships/hyperlink" Target="https://en.wiktionary.org/w/index.php?title=%D8%B9%D9%85%D9%88%D9%85%D8%A7%D9%8B&amp;action=edit&amp;redlink=1" TargetMode="External"/><Relationship Id="rId465" Type="http://schemas.openxmlformats.org/officeDocument/2006/relationships/hyperlink" Target="https://en.wiktionary.org/w/index.php?title=%D9%86%DA%AF%D8%A7%D9%87%DB%8C&amp;action=edit&amp;redlink=1" TargetMode="External"/><Relationship Id="rId101" Type="http://schemas.openxmlformats.org/officeDocument/2006/relationships/hyperlink" Target="https://en.wiktionary.org/wiki/%DA%86%D8%A7%D8%B1%D9%84%D8%B2" TargetMode="External"/><Relationship Id="rId222" Type="http://schemas.openxmlformats.org/officeDocument/2006/relationships/hyperlink" Target="https://en.wiktionary.org/w/index.php?title=%D8%A2%D9%86%D8%AC%D9%84%D8%B3&amp;action=edit&amp;redlink=1" TargetMode="External"/><Relationship Id="rId343" Type="http://schemas.openxmlformats.org/officeDocument/2006/relationships/hyperlink" Target="https://en.wiktionary.org/wiki/%D8%AE%DB%8C%D8%B1" TargetMode="External"/><Relationship Id="rId464" Type="http://schemas.openxmlformats.org/officeDocument/2006/relationships/hyperlink" Target="https://en.wiktionary.org/w/index.php?title=%D9%85%D9%88%D9%86%DB%8C%D8%AE&amp;action=edit&amp;redlink=1" TargetMode="External"/><Relationship Id="rId100" Type="http://schemas.openxmlformats.org/officeDocument/2006/relationships/hyperlink" Target="https://en.wiktionary.org/wiki/%D8%A7%D9%86%D8%AC%DB%8C%D9%84" TargetMode="External"/><Relationship Id="rId221" Type="http://schemas.openxmlformats.org/officeDocument/2006/relationships/hyperlink" Target="https://en.wiktionary.org/wiki/%D8%B4%DA%A9%D9%86%D8%AC%D9%87" TargetMode="External"/><Relationship Id="rId342" Type="http://schemas.openxmlformats.org/officeDocument/2006/relationships/hyperlink" Target="https://en.wiktionary.org/wiki/%D8%A7%DB%8C%D9%81%D8%A7" TargetMode="External"/><Relationship Id="rId463" Type="http://schemas.openxmlformats.org/officeDocument/2006/relationships/hyperlink" Target="https://en.wiktionary.org/w/index.php?title=%D9%86%D8%A8%D9%88%D8%AF%D9%87&amp;action=edit&amp;redlink=1" TargetMode="External"/><Relationship Id="rId217" Type="http://schemas.openxmlformats.org/officeDocument/2006/relationships/hyperlink" Target="https://en.wiktionary.org/wiki/%DA%AF%D9%88%D8%B1%D8%B3%D8%AA%D8%A7%D9%86" TargetMode="External"/><Relationship Id="rId338" Type="http://schemas.openxmlformats.org/officeDocument/2006/relationships/hyperlink" Target="https://en.wiktionary.org/wiki/%D8%B5%D8%A7%D9%84%D8%AD" TargetMode="External"/><Relationship Id="rId459" Type="http://schemas.openxmlformats.org/officeDocument/2006/relationships/hyperlink" Target="https://en.wiktionary.org/wiki/%D8%A7%D9%81%DA%A9%D8%A7%D8%B1" TargetMode="External"/><Relationship Id="rId216" Type="http://schemas.openxmlformats.org/officeDocument/2006/relationships/hyperlink" Target="https://en.wiktionary.org/w/index.php?title=%D9%85%D8%B1%D8%B2%DB%8C&amp;action=edit&amp;redlink=1" TargetMode="External"/><Relationship Id="rId337" Type="http://schemas.openxmlformats.org/officeDocument/2006/relationships/hyperlink" Target="https://en.wiktionary.org/wiki/%D8%A2%D9%85%DB%8C%D8%B2" TargetMode="External"/><Relationship Id="rId458" Type="http://schemas.openxmlformats.org/officeDocument/2006/relationships/hyperlink" Target="https://en.wiktionary.org/wiki/%D9%81%DB%8C%D9%84%DB%8C%D9%BE" TargetMode="External"/><Relationship Id="rId215" Type="http://schemas.openxmlformats.org/officeDocument/2006/relationships/hyperlink" Target="https://en.wiktionary.org/wiki/%D9%85%D9%87%D8%B1%D8%A7%D9%86" TargetMode="External"/><Relationship Id="rId336" Type="http://schemas.openxmlformats.org/officeDocument/2006/relationships/hyperlink" Target="https://en.wiktionary.org/wiki/%D8%A7%D8%B3%D8%AA%D8%A7%D9%86%D8%A8%D9%88%D9%84" TargetMode="External"/><Relationship Id="rId457" Type="http://schemas.openxmlformats.org/officeDocument/2006/relationships/hyperlink" Target="https://en.wiktionary.org/wiki/%D9%82%D8%A8%D8%B1" TargetMode="External"/><Relationship Id="rId214" Type="http://schemas.openxmlformats.org/officeDocument/2006/relationships/hyperlink" Target="https://en.wiktionary.org/wiki/%D9%BE%D8%B3%D8%B1%D8%A7%D9%86" TargetMode="External"/><Relationship Id="rId335" Type="http://schemas.openxmlformats.org/officeDocument/2006/relationships/hyperlink" Target="https://en.wiktionary.org/wiki/%D8%A2%D8%B3%DB%8C%D8%A7%DB%8C%DB%8C" TargetMode="External"/><Relationship Id="rId456" Type="http://schemas.openxmlformats.org/officeDocument/2006/relationships/hyperlink" Target="https://en.wiktionary.org/wiki/%D8%A8%D9%88%D8%B4" TargetMode="External"/><Relationship Id="rId219" Type="http://schemas.openxmlformats.org/officeDocument/2006/relationships/hyperlink" Target="https://en.wiktionary.org/w/index.php?title=%D8%A7%D9%84%DA%AF%D9%88%DB%8C&amp;action=edit&amp;redlink=1" TargetMode="External"/><Relationship Id="rId218" Type="http://schemas.openxmlformats.org/officeDocument/2006/relationships/hyperlink" Target="https://en.wiktionary.org/wiki/%D8%AA%D8%AC%D8%A7%D9%88%D8%B2" TargetMode="External"/><Relationship Id="rId339" Type="http://schemas.openxmlformats.org/officeDocument/2006/relationships/hyperlink" Target="https://en.wiktionary.org/wiki/%DA%A9%D9%88%DB%8C" TargetMode="External"/><Relationship Id="rId330" Type="http://schemas.openxmlformats.org/officeDocument/2006/relationships/hyperlink" Target="https://en.wiktionary.org/wiki/%D8%B1%DB%8C%D8%B2" TargetMode="External"/><Relationship Id="rId451" Type="http://schemas.openxmlformats.org/officeDocument/2006/relationships/hyperlink" Target="https://en.wiktionary.org/wiki/%D8%A7%D8%B1%D8%A8%D8%A7%D8%A8" TargetMode="External"/><Relationship Id="rId572" Type="http://schemas.openxmlformats.org/officeDocument/2006/relationships/hyperlink" Target="https://en.wiktionary.org/wiki/%D8%AA%D8%B3%D8%AE%DB%8C%D8%B1" TargetMode="External"/><Relationship Id="rId450" Type="http://schemas.openxmlformats.org/officeDocument/2006/relationships/hyperlink" Target="https://en.wiktionary.org/wiki/%DA%A9%D9%88%DB%8C%D8%B1" TargetMode="External"/><Relationship Id="rId571" Type="http://schemas.openxmlformats.org/officeDocument/2006/relationships/hyperlink" Target="https://en.wiktionary.org/wiki/%D8%B9%D8%B3%D9%84" TargetMode="External"/><Relationship Id="rId570" Type="http://schemas.openxmlformats.org/officeDocument/2006/relationships/hyperlink" Target="https://en.wiktionary.org/wiki/%D8%A7%D9%86%D8%B5%D8%A7%D8%B1%DB%8C" TargetMode="External"/><Relationship Id="rId213" Type="http://schemas.openxmlformats.org/officeDocument/2006/relationships/hyperlink" Target="https://en.wiktionary.org/w/index.php?title=%D9%82%D8%B1%D8%A7%D8%B1%D8%AF%D8%A7%D8%AF%DB%8C&amp;action=edit&amp;redlink=1" TargetMode="External"/><Relationship Id="rId334" Type="http://schemas.openxmlformats.org/officeDocument/2006/relationships/hyperlink" Target="https://en.wiktionary.org/w/index.php?title=%DA%AF%DB%8C%D8%B1%D9%86%D8%AF%D9%87&amp;action=edit&amp;redlink=1" TargetMode="External"/><Relationship Id="rId455" Type="http://schemas.openxmlformats.org/officeDocument/2006/relationships/hyperlink" Target="https://en.wiktionary.org/wiki/%D8%B9%D8%A7%D8%B4%D9%82" TargetMode="External"/><Relationship Id="rId212" Type="http://schemas.openxmlformats.org/officeDocument/2006/relationships/hyperlink" Target="https://en.wiktionary.org/wiki/%D8%AE%D8%B1%D8%AF" TargetMode="External"/><Relationship Id="rId333" Type="http://schemas.openxmlformats.org/officeDocument/2006/relationships/hyperlink" Target="https://en.wiktionary.org/wiki/%D8%AE%D8%A7%D9%85%D9%88%D8%B4" TargetMode="External"/><Relationship Id="rId454" Type="http://schemas.openxmlformats.org/officeDocument/2006/relationships/hyperlink" Target="https://en.wiktionary.org/w/index.php?title=%D8%A2%DB%8C%D9%88%DB%8C&amp;action=edit&amp;redlink=1" TargetMode="External"/><Relationship Id="rId575" Type="http://schemas.openxmlformats.org/officeDocument/2006/relationships/drawing" Target="../drawings/drawing1.xml"/><Relationship Id="rId211" Type="http://schemas.openxmlformats.org/officeDocument/2006/relationships/hyperlink" Target="https://en.wiktionary.org/w/index.php?title=%D8%AF%D9%87%DB%8C&amp;action=edit&amp;redlink=1" TargetMode="External"/><Relationship Id="rId332" Type="http://schemas.openxmlformats.org/officeDocument/2006/relationships/hyperlink" Target="https://en.wiktionary.org/wiki/%D9%85%D9%86%D8%B8%D9%85" TargetMode="External"/><Relationship Id="rId453" Type="http://schemas.openxmlformats.org/officeDocument/2006/relationships/hyperlink" Target="https://en.wiktionary.org/wiki/%D9%88%DA%A9%DB%8C%D9%84" TargetMode="External"/><Relationship Id="rId574" Type="http://schemas.openxmlformats.org/officeDocument/2006/relationships/hyperlink" Target="https://en.wiktionary.org/w/index.php?title=%D8%B3%D8%B1%D8%B2%D9%85%DB%8C%D9%86%E2%80%8C%D9%87%D8%A7%DB%8C&amp;action=edit&amp;redlink=1" TargetMode="External"/><Relationship Id="rId210" Type="http://schemas.openxmlformats.org/officeDocument/2006/relationships/hyperlink" Target="https://en.wiktionary.org/wiki/%D8%B3%D9%82%D9%81" TargetMode="External"/><Relationship Id="rId331" Type="http://schemas.openxmlformats.org/officeDocument/2006/relationships/hyperlink" Target="https://en.wiktionary.org/wiki/%DA%A9%D8%A7%D9%84%D8%A7" TargetMode="External"/><Relationship Id="rId452" Type="http://schemas.openxmlformats.org/officeDocument/2006/relationships/hyperlink" Target="https://en.wiktionary.org/w/index.php?title=%D9%88%D8%B3%DB%8C%D9%84%D9%87%D9%94&amp;action=edit&amp;redlink=1" TargetMode="External"/><Relationship Id="rId573" Type="http://schemas.openxmlformats.org/officeDocument/2006/relationships/hyperlink" Target="https://en.wiktionary.org/w/index.php?title=%D9%86%D8%A7%D8%A8%D9%88%D8%AF%DB%8C&amp;action=edit&amp;redlink=1" TargetMode="External"/><Relationship Id="rId370" Type="http://schemas.openxmlformats.org/officeDocument/2006/relationships/hyperlink" Target="https://en.wiktionary.org/wiki/%D9%81%D8%B1%D8%B5%D8%AA" TargetMode="External"/><Relationship Id="rId491" Type="http://schemas.openxmlformats.org/officeDocument/2006/relationships/hyperlink" Target="https://en.wiktionary.org/w/index.php?title=%D9%85%D9%84%D9%82%D8%A8&amp;action=edit&amp;redlink=1" TargetMode="External"/><Relationship Id="rId490" Type="http://schemas.openxmlformats.org/officeDocument/2006/relationships/hyperlink" Target="https://en.wiktionary.org/wiki/%D8%A8%D8%A7%D8%A8%DA%A9" TargetMode="External"/><Relationship Id="rId129" Type="http://schemas.openxmlformats.org/officeDocument/2006/relationships/hyperlink" Target="https://en.wiktionary.org/wiki/%D9%87%D9%88%D8%B4%D9%86%DA%AF" TargetMode="External"/><Relationship Id="rId128" Type="http://schemas.openxmlformats.org/officeDocument/2006/relationships/hyperlink" Target="https://en.wiktionary.org/wiki/%D9%85%DA%A9%D9%85%D9%84" TargetMode="External"/><Relationship Id="rId249" Type="http://schemas.openxmlformats.org/officeDocument/2006/relationships/hyperlink" Target="https://en.wiktionary.org/w/index.php?title=%D8%B9%D8%AF%D8%AF%DB%8C&amp;action=edit&amp;redlink=1" TargetMode="External"/><Relationship Id="rId127" Type="http://schemas.openxmlformats.org/officeDocument/2006/relationships/hyperlink" Target="https://en.wiktionary.org/wiki/%D8%A8%D8%AE%D8%B5%D9%88%D8%B5" TargetMode="External"/><Relationship Id="rId248" Type="http://schemas.openxmlformats.org/officeDocument/2006/relationships/hyperlink" Target="https://en.wiktionary.org/wiki/%D9%BE%D8%A7%D8%A6%DB%8C%D9%86" TargetMode="External"/><Relationship Id="rId369" Type="http://schemas.openxmlformats.org/officeDocument/2006/relationships/hyperlink" Target="https://en.wiktionary.org/w/index.php?title=%D9%85%D8%B9%D8%A7%D9%88%D9%86%D8%AA&amp;action=edit&amp;redlink=1" TargetMode="External"/><Relationship Id="rId126" Type="http://schemas.openxmlformats.org/officeDocument/2006/relationships/hyperlink" Target="https://en.wiktionary.org/wiki/%DA%AF%D8%B1%D8%AF%D8%B4" TargetMode="External"/><Relationship Id="rId247" Type="http://schemas.openxmlformats.org/officeDocument/2006/relationships/hyperlink" Target="https://en.wiktionary.org/wiki/%D9%88%D8%A7%D9%82%D8%B9%DB%8C%D8%AA" TargetMode="External"/><Relationship Id="rId368" Type="http://schemas.openxmlformats.org/officeDocument/2006/relationships/hyperlink" Target="https://en.wiktionary.org/w/index.php?title=%DA%AF%D8%B4%D8%AA%D9%87&amp;action=edit&amp;redlink=1" TargetMode="External"/><Relationship Id="rId489" Type="http://schemas.openxmlformats.org/officeDocument/2006/relationships/hyperlink" Target="https://en.wiktionary.org/wiki/%D8%B3%D8%B1%D9%BE%D8%B1%D8%B3%D8%AA%DB%8C" TargetMode="External"/><Relationship Id="rId121" Type="http://schemas.openxmlformats.org/officeDocument/2006/relationships/hyperlink" Target="https://en.wiktionary.org/w/index.php?title=%D8%A2%DA%A9%D8%A7%D8%AF%D9%85%DB%8C&amp;action=edit&amp;redlink=1" TargetMode="External"/><Relationship Id="rId242" Type="http://schemas.openxmlformats.org/officeDocument/2006/relationships/hyperlink" Target="https://en.wiktionary.org/wiki/%D9%85%D8%B1%D8%A7%DA%A9%D8%B4" TargetMode="External"/><Relationship Id="rId363" Type="http://schemas.openxmlformats.org/officeDocument/2006/relationships/hyperlink" Target="https://en.wiktionary.org/w/index.php?title=%D8%B1%D9%88%D8%AD%D8%A7%D9%86%DB%8C%D9%88%D9%86&amp;action=edit&amp;redlink=1" TargetMode="External"/><Relationship Id="rId484" Type="http://schemas.openxmlformats.org/officeDocument/2006/relationships/hyperlink" Target="https://en.wiktionary.org/wiki/%D9%86%D8%A7%D9%86" TargetMode="External"/><Relationship Id="rId120" Type="http://schemas.openxmlformats.org/officeDocument/2006/relationships/hyperlink" Target="https://en.wiktionary.org/w/index.php?title=%D9%85%D9%8F%D8%B9%D8%AC%D9%8E%D9%85&amp;action=edit&amp;redlink=1" TargetMode="External"/><Relationship Id="rId241" Type="http://schemas.openxmlformats.org/officeDocument/2006/relationships/hyperlink" Target="https://en.wiktionary.org/wiki/%D9%81%D8%B1%D9%88%D9%86%D8%AF" TargetMode="External"/><Relationship Id="rId362" Type="http://schemas.openxmlformats.org/officeDocument/2006/relationships/hyperlink" Target="https://en.wiktionary.org/wiki/%D9%85%D8%A7%D8%B1%DB%8C" TargetMode="External"/><Relationship Id="rId483" Type="http://schemas.openxmlformats.org/officeDocument/2006/relationships/hyperlink" Target="https://en.wiktionary.org/w/index.php?title=%D8%A8%D9%87%E2%80%8C%DA%A9%D8%A7%D8%B1&amp;action=edit&amp;redlink=1" TargetMode="External"/><Relationship Id="rId240" Type="http://schemas.openxmlformats.org/officeDocument/2006/relationships/hyperlink" Target="https://en.wiktionary.org/w/index.php?title=%D8%AD%D8%B1%DA%A9%D8%AA%DB%8C&amp;action=edit&amp;redlink=1" TargetMode="External"/><Relationship Id="rId361" Type="http://schemas.openxmlformats.org/officeDocument/2006/relationships/hyperlink" Target="https://en.wiktionary.org/w/index.php?title=%D9%84%D8%A7%D8%B1%D8%B3%D8%AA%D8%A7%D9%86&amp;action=edit&amp;redlink=1" TargetMode="External"/><Relationship Id="rId482" Type="http://schemas.openxmlformats.org/officeDocument/2006/relationships/hyperlink" Target="https://en.wiktionary.org/w/index.php?title=%D8%AE%D9%88%D8%AF%D8%B4%D8%A7%D9%86&amp;action=edit&amp;redlink=1" TargetMode="External"/><Relationship Id="rId360" Type="http://schemas.openxmlformats.org/officeDocument/2006/relationships/hyperlink" Target="https://en.wiktionary.org/wiki/%D8%AF%D8%A7%D8%BA" TargetMode="External"/><Relationship Id="rId481" Type="http://schemas.openxmlformats.org/officeDocument/2006/relationships/hyperlink" Target="https://en.wiktionary.org/w/index.php?title=%D9%85%D8%AF%DB%8C%D8%B1%D8%A7%D9%86&amp;action=edit&amp;redlink=1" TargetMode="External"/><Relationship Id="rId125" Type="http://schemas.openxmlformats.org/officeDocument/2006/relationships/hyperlink" Target="https://en.wiktionary.org/wiki/%D8%AE%D8%AF%D8%A7%DB%8C%D8%A7%D9%86" TargetMode="External"/><Relationship Id="rId246" Type="http://schemas.openxmlformats.org/officeDocument/2006/relationships/hyperlink" Target="https://en.wiktionary.org/wiki/%D8%AD%DB%8C%D9%88%D8%A7%D9%86" TargetMode="External"/><Relationship Id="rId367" Type="http://schemas.openxmlformats.org/officeDocument/2006/relationships/hyperlink" Target="https://en.wiktionary.org/wiki/%D9%82%D9%87%D9%88%D9%87%E2%80%8C%D8%A7%DB%8C" TargetMode="External"/><Relationship Id="rId488" Type="http://schemas.openxmlformats.org/officeDocument/2006/relationships/hyperlink" Target="https://en.wiktionary.org/w/index.php?title=%D8%B9%D9%85%D8%AF%D8%AA%D8%A7%D9%8B&amp;action=edit&amp;redlink=1" TargetMode="External"/><Relationship Id="rId124" Type="http://schemas.openxmlformats.org/officeDocument/2006/relationships/hyperlink" Target="https://en.wiktionary.org/w/index.php?title=%D9%85%D8%B3%D8%A7%D9%84%D9%87&amp;action=edit&amp;redlink=1" TargetMode="External"/><Relationship Id="rId245" Type="http://schemas.openxmlformats.org/officeDocument/2006/relationships/hyperlink" Target="https://en.wiktionary.org/wiki/%D9%88%DB%8C%D8%B1%D9%88%D8%B3" TargetMode="External"/><Relationship Id="rId366" Type="http://schemas.openxmlformats.org/officeDocument/2006/relationships/hyperlink" Target="https://en.wiktionary.org/wiki/%D8%AA%D9%85%D8%B1%DA%A9%D8%B2" TargetMode="External"/><Relationship Id="rId487" Type="http://schemas.openxmlformats.org/officeDocument/2006/relationships/hyperlink" Target="https://en.wiktionary.org/wiki/%D8%AA%D8%B5%D8%A7%D8%AF%D9%81%DB%8C" TargetMode="External"/><Relationship Id="rId123" Type="http://schemas.openxmlformats.org/officeDocument/2006/relationships/hyperlink" Target="https://en.wiktionary.org/w/index.php?title=%D9%85%D8%AA%D9%81%D8%A7%D9%88%D8%AA%DB%8C&amp;action=edit&amp;redlink=1" TargetMode="External"/><Relationship Id="rId244" Type="http://schemas.openxmlformats.org/officeDocument/2006/relationships/hyperlink" Target="https://en.wiktionary.org/w/index.php?title=%D9%87%D8%B2%D8%A7%D8%B1%D8%A7%D9%86&amp;action=edit&amp;redlink=1" TargetMode="External"/><Relationship Id="rId365" Type="http://schemas.openxmlformats.org/officeDocument/2006/relationships/hyperlink" Target="https://en.wiktionary.org/wiki/%D8%A8%DB%8C%D8%B1%D9%88%D8%AA" TargetMode="External"/><Relationship Id="rId486" Type="http://schemas.openxmlformats.org/officeDocument/2006/relationships/hyperlink" Target="https://en.wiktionary.org/wiki/%D8%B9%D8%A7%D8%B1%D9%81" TargetMode="External"/><Relationship Id="rId122" Type="http://schemas.openxmlformats.org/officeDocument/2006/relationships/hyperlink" Target="https://en.wiktionary.org/wiki/%DB%8C%D9%88%D9%86%D8%B3%DA%A9%D9%88" TargetMode="External"/><Relationship Id="rId243" Type="http://schemas.openxmlformats.org/officeDocument/2006/relationships/hyperlink" Target="https://en.wiktionary.org/w/index.php?title=%D8%BA%D9%84%D8%A7%D9%85%D8%AD%D8%B3%DB%8C%D9%86&amp;action=edit&amp;redlink=1" TargetMode="External"/><Relationship Id="rId364" Type="http://schemas.openxmlformats.org/officeDocument/2006/relationships/hyperlink" Target="https://en.wiktionary.org/wiki/%D9%BE%D8%B1%D9%88%D8%A7%D9%86%D9%87" TargetMode="External"/><Relationship Id="rId485" Type="http://schemas.openxmlformats.org/officeDocument/2006/relationships/hyperlink" Target="https://en.wiktionary.org/wiki/%D9%85%D9%88%D8%B1%D8%AE" TargetMode="External"/><Relationship Id="rId95" Type="http://schemas.openxmlformats.org/officeDocument/2006/relationships/hyperlink" Target="https://en.wiktionary.org/wiki/%D8%B3%DA%A9%D9%87" TargetMode="External"/><Relationship Id="rId94" Type="http://schemas.openxmlformats.org/officeDocument/2006/relationships/hyperlink" Target="https://en.wiktionary.org/wiki/%D8%B1%D9%81%D8%B3%D9%86%D8%AC%D8%A7%D9%86%DB%8C" TargetMode="External"/><Relationship Id="rId97" Type="http://schemas.openxmlformats.org/officeDocument/2006/relationships/hyperlink" Target="https://en.wiktionary.org/wiki/%D8%A7%D8%AA%D9%85" TargetMode="External"/><Relationship Id="rId96" Type="http://schemas.openxmlformats.org/officeDocument/2006/relationships/hyperlink" Target="https://en.wiktionary.org/wiki/%D8%AD%D8%A8%DB%8C%D8%A8" TargetMode="External"/><Relationship Id="rId99" Type="http://schemas.openxmlformats.org/officeDocument/2006/relationships/hyperlink" Target="https://en.wiktionary.org/wiki/%D8%B1%D8%B3%D9%85" TargetMode="External"/><Relationship Id="rId480" Type="http://schemas.openxmlformats.org/officeDocument/2006/relationships/hyperlink" Target="https://en.wiktionary.org/w/index.php?title=%D9%85%D8%B4%D8%AA%D8%B1%DB%8C%D8%A7%D9%86&amp;action=edit&amp;redlink=1" TargetMode="External"/><Relationship Id="rId98" Type="http://schemas.openxmlformats.org/officeDocument/2006/relationships/hyperlink" Target="https://en.wiktionary.org/w/index.php?title=%D9%87%D9%85%D8%B1%D8%A7%D9%87%DB%8C&amp;action=edit&amp;redlink=1" TargetMode="External"/><Relationship Id="rId91" Type="http://schemas.openxmlformats.org/officeDocument/2006/relationships/hyperlink" Target="https://en.wiktionary.org/wiki/%DA%86%D9%88%D8%A8%DB%8C" TargetMode="External"/><Relationship Id="rId90" Type="http://schemas.openxmlformats.org/officeDocument/2006/relationships/hyperlink" Target="https://en.wiktionary.org/wiki/%D8%AE%D8%B4%D9%88%D9%86%D8%AA" TargetMode="External"/><Relationship Id="rId93" Type="http://schemas.openxmlformats.org/officeDocument/2006/relationships/hyperlink" Target="https://en.wiktionary.org/w/index.php?title=%D9%86%D8%A7%D9%85%D9%87%E2%80%8C%D8%A7%DB%8C&amp;action=edit&amp;redlink=1" TargetMode="External"/><Relationship Id="rId92" Type="http://schemas.openxmlformats.org/officeDocument/2006/relationships/hyperlink" Target="https://en.wiktionary.org/wiki/%D9%88%DB%8C%D8%AA%D8%A7%D9%85%DB%8C%D9%86" TargetMode="External"/><Relationship Id="rId118" Type="http://schemas.openxmlformats.org/officeDocument/2006/relationships/hyperlink" Target="https://en.wiktionary.org/w/index.php?title=%D8%B3%D8%B9%D8%AF%DB%8C&amp;action=edit&amp;redlink=1" TargetMode="External"/><Relationship Id="rId239" Type="http://schemas.openxmlformats.org/officeDocument/2006/relationships/hyperlink" Target="https://en.wiktionary.org/wiki/%D8%B3%D8%B7%D8%AD%DB%8C" TargetMode="External"/><Relationship Id="rId117" Type="http://schemas.openxmlformats.org/officeDocument/2006/relationships/hyperlink" Target="https://en.wiktionary.org/w/index.php?title=%D9%88%D8%B3%DB%8C%D8%B9%DB%8C&amp;action=edit&amp;redlink=1" TargetMode="External"/><Relationship Id="rId238" Type="http://schemas.openxmlformats.org/officeDocument/2006/relationships/hyperlink" Target="https://en.wiktionary.org/wiki/%D8%A2%DA%AF%D8%A7%D9%87" TargetMode="External"/><Relationship Id="rId359" Type="http://schemas.openxmlformats.org/officeDocument/2006/relationships/hyperlink" Target="https://en.wiktionary.org/w/index.php?title=%D8%A7%D8%AE%D8%AA%D8%B5%D8%A7%D8%B5%DB%8C&amp;action=edit&amp;redlink=1" TargetMode="External"/><Relationship Id="rId116" Type="http://schemas.openxmlformats.org/officeDocument/2006/relationships/hyperlink" Target="https://en.wiktionary.org/wiki/%D9%85%D8%B1%D8%A8%DB%8C" TargetMode="External"/><Relationship Id="rId237" Type="http://schemas.openxmlformats.org/officeDocument/2006/relationships/hyperlink" Target="https://en.wiktionary.org/w/index.php?title=%D8%A8%D8%A7%D8%B2%DB%8C%D8%A7%D8%A8%DB%8C&amp;action=edit&amp;redlink=1" TargetMode="External"/><Relationship Id="rId358" Type="http://schemas.openxmlformats.org/officeDocument/2006/relationships/hyperlink" Target="https://en.wiktionary.org/wiki/%D8%A8%D8%A8%DB%8C%D9%86%DB%8C%D8%AF" TargetMode="External"/><Relationship Id="rId479" Type="http://schemas.openxmlformats.org/officeDocument/2006/relationships/hyperlink" Target="https://en.wiktionary.org/w/index.php?title=%D8%AF%D8%B1%D8%A7%DB%8C%D9%86&amp;action=edit&amp;redlink=1" TargetMode="External"/><Relationship Id="rId115" Type="http://schemas.openxmlformats.org/officeDocument/2006/relationships/hyperlink" Target="https://en.wiktionary.org/wiki/%D8%B2%D8%A7%D9%88%DB%8C%D9%87" TargetMode="External"/><Relationship Id="rId236" Type="http://schemas.openxmlformats.org/officeDocument/2006/relationships/hyperlink" Target="https://en.wiktionary.org/w/index.php?title=%D9%85%D9%82%D8%AF%D8%A7%D8%B1%DB%8C&amp;action=edit&amp;redlink=1" TargetMode="External"/><Relationship Id="rId357" Type="http://schemas.openxmlformats.org/officeDocument/2006/relationships/hyperlink" Target="https://en.wiktionary.org/w/index.php?title=%D8%B2%D9%85%DB%8C%D9%86%D9%87%D9%94&amp;action=edit&amp;redlink=1" TargetMode="External"/><Relationship Id="rId478" Type="http://schemas.openxmlformats.org/officeDocument/2006/relationships/hyperlink" Target="https://en.wiktionary.org/wiki/%DA%AF%DB%8C%D8%B1" TargetMode="External"/><Relationship Id="rId119" Type="http://schemas.openxmlformats.org/officeDocument/2006/relationships/hyperlink" Target="https://en.wiktionary.org/wiki/%D9%85%D8%A7%D9%84%DA%A9" TargetMode="External"/><Relationship Id="rId110" Type="http://schemas.openxmlformats.org/officeDocument/2006/relationships/hyperlink" Target="https://en.wiktionary.org/w/index.php?title=%D8%A8%D8%B1%D8%B9%D9%87%D8%AF%D9%87&amp;action=edit&amp;redlink=1" TargetMode="External"/><Relationship Id="rId231" Type="http://schemas.openxmlformats.org/officeDocument/2006/relationships/hyperlink" Target="https://en.wiktionary.org/wiki/%D9%BE%D8%B1%D8%A7%DA%A9%D9%86%D8%AF%D9%87" TargetMode="External"/><Relationship Id="rId352" Type="http://schemas.openxmlformats.org/officeDocument/2006/relationships/hyperlink" Target="https://en.wiktionary.org/wiki/%D8%A7%D8%B3%D8%AA%D8%AF%D9%84%D8%A7%D9%84" TargetMode="External"/><Relationship Id="rId473" Type="http://schemas.openxmlformats.org/officeDocument/2006/relationships/hyperlink" Target="https://en.wiktionary.org/w/index.php?title=%DA%86%D8%A7%D8%B1%D8%A7%D9%88%DB%8C%D9%85%D8%A7%D9%82&amp;action=edit&amp;redlink=1" TargetMode="External"/><Relationship Id="rId230" Type="http://schemas.openxmlformats.org/officeDocument/2006/relationships/hyperlink" Target="https://en.wiktionary.org/w/index.php?title=%DA%AF%D8%B3%D8%AA%D8%B1%D8%AF%D9%87%E2%80%8C%D8%A7%DB%8C&amp;action=edit&amp;redlink=1" TargetMode="External"/><Relationship Id="rId351" Type="http://schemas.openxmlformats.org/officeDocument/2006/relationships/hyperlink" Target="https://en.wiktionary.org/wiki/%D8%B2" TargetMode="External"/><Relationship Id="rId472" Type="http://schemas.openxmlformats.org/officeDocument/2006/relationships/hyperlink" Target="https://en.wiktionary.org/wiki/%D9%82%D8%B7%D8%A7%D8%B1" TargetMode="External"/><Relationship Id="rId350" Type="http://schemas.openxmlformats.org/officeDocument/2006/relationships/hyperlink" Target="https://en.wiktionary.org/wiki/%D8%B9%D8%B1%D9%88%D8%B3" TargetMode="External"/><Relationship Id="rId471" Type="http://schemas.openxmlformats.org/officeDocument/2006/relationships/hyperlink" Target="https://en.wiktionary.org/wiki/%DA%86%D9%86%D8%A7%D9%86%DA%86%D9%87" TargetMode="External"/><Relationship Id="rId470" Type="http://schemas.openxmlformats.org/officeDocument/2006/relationships/hyperlink" Target="https://en.wiktionary.org/w/index.php?title=%D8%AA%D8%B4%D9%88%DB%8C%D9%82&amp;action=edit&amp;redlink=1" TargetMode="External"/><Relationship Id="rId114" Type="http://schemas.openxmlformats.org/officeDocument/2006/relationships/hyperlink" Target="https://en.wiktionary.org/wiki/%D9%85%D9%82%D8%AF%D9%85%D8%A7%D8%AA%DB%8C" TargetMode="External"/><Relationship Id="rId235" Type="http://schemas.openxmlformats.org/officeDocument/2006/relationships/hyperlink" Target="https://en.wiktionary.org/w/index.php?title=%D9%86%D9%85%D9%88%D9%86%D9%87%E2%80%8C%D9%87%D8%A7%DB%8C&amp;action=edit&amp;redlink=1" TargetMode="External"/><Relationship Id="rId356" Type="http://schemas.openxmlformats.org/officeDocument/2006/relationships/hyperlink" Target="https://en.wiktionary.org/wiki/%D8%B1%D8%A7%D8%AD%D8%AA%DB%8C" TargetMode="External"/><Relationship Id="rId477" Type="http://schemas.openxmlformats.org/officeDocument/2006/relationships/hyperlink" Target="https://en.wiktionary.org/wiki/%DB%8C%D8%B9%D9%82%D9%88%D8%A8" TargetMode="External"/><Relationship Id="rId113" Type="http://schemas.openxmlformats.org/officeDocument/2006/relationships/hyperlink" Target="https://en.wiktionary.org/wiki/%D9%86%DA%AF%D9%87%D8%A8%D8%A7%D9%86" TargetMode="External"/><Relationship Id="rId234" Type="http://schemas.openxmlformats.org/officeDocument/2006/relationships/hyperlink" Target="https://en.wiktionary.org/w/index.php?title=%D9%81%D8%B1%D9%85%D8%A7%D9%86%D8%AF%D9%87%D8%A7%D9%86&amp;action=edit&amp;redlink=1" TargetMode="External"/><Relationship Id="rId355" Type="http://schemas.openxmlformats.org/officeDocument/2006/relationships/hyperlink" Target="https://en.wiktionary.org/w/index.php?title=%D8%A8%D8%B1%DA%A9%D9%87&amp;action=edit&amp;redlink=1" TargetMode="External"/><Relationship Id="rId476" Type="http://schemas.openxmlformats.org/officeDocument/2006/relationships/hyperlink" Target="https://en.wiktionary.org/w/index.php?title=%D9%85%D8%A7%D8%AC%D8%B1%D8%A7%DB%8C&amp;action=edit&amp;redlink=1" TargetMode="External"/><Relationship Id="rId112" Type="http://schemas.openxmlformats.org/officeDocument/2006/relationships/hyperlink" Target="https://en.wiktionary.org/w/index.php?title=%D9%85%D9%86%D8%AA%D9%87%DB%8C&amp;action=edit&amp;redlink=1" TargetMode="External"/><Relationship Id="rId233" Type="http://schemas.openxmlformats.org/officeDocument/2006/relationships/hyperlink" Target="https://en.wiktionary.org/wiki/%D8%A7%D9%84%D8%A8%D8%B1%D8%B2" TargetMode="External"/><Relationship Id="rId354" Type="http://schemas.openxmlformats.org/officeDocument/2006/relationships/hyperlink" Target="https://en.wiktionary.org/wiki/%D9%81%D8%B1%D9%88%D8%AF" TargetMode="External"/><Relationship Id="rId475" Type="http://schemas.openxmlformats.org/officeDocument/2006/relationships/hyperlink" Target="https://en.wiktionary.org/w/index.php?title=%D8%AC%D9%8F%D8%B3%D8%AA%D8%A7%D8%B1%D9%87%D8%A7%DB%8C&amp;action=edit&amp;redlink=1" TargetMode="External"/><Relationship Id="rId111" Type="http://schemas.openxmlformats.org/officeDocument/2006/relationships/hyperlink" Target="https://en.wiktionary.org/wiki/%D9%85%D8%AC%D8%B3%D9%85%D9%87" TargetMode="External"/><Relationship Id="rId232" Type="http://schemas.openxmlformats.org/officeDocument/2006/relationships/hyperlink" Target="https://en.wiktionary.org/w/index.php?title=%D8%AA%D9%88%D9%86%DB%8C&amp;action=edit&amp;redlink=1" TargetMode="External"/><Relationship Id="rId353" Type="http://schemas.openxmlformats.org/officeDocument/2006/relationships/hyperlink" Target="https://en.wiktionary.org/wiki/%D9%85%D8%B7%D9%84%D8%A8" TargetMode="External"/><Relationship Id="rId474" Type="http://schemas.openxmlformats.org/officeDocument/2006/relationships/hyperlink" Target="https://en.wiktionary.org/wiki/%D8%A7%D9%84%D8%AC%D8%B2%D8%A7%DB%8C%D8%B1" TargetMode="External"/><Relationship Id="rId305" Type="http://schemas.openxmlformats.org/officeDocument/2006/relationships/hyperlink" Target="https://en.wiktionary.org/wiki/%DA%A9%DB%8C%D8%B4" TargetMode="External"/><Relationship Id="rId426" Type="http://schemas.openxmlformats.org/officeDocument/2006/relationships/hyperlink" Target="https://en.wiktionary.org/wiki/%DA%98%D9%86%D8%B1%D8%A7%D9%84" TargetMode="External"/><Relationship Id="rId547" Type="http://schemas.openxmlformats.org/officeDocument/2006/relationships/hyperlink" Target="https://en.wiktionary.org/w/index.php?title=%D8%B7%D8%A8%D8%B3&amp;action=edit&amp;redlink=1" TargetMode="External"/><Relationship Id="rId304" Type="http://schemas.openxmlformats.org/officeDocument/2006/relationships/hyperlink" Target="https://en.wiktionary.org/w/index.php?title=%DA%A9%D9%88%D9%87%D9%87%D8%A7%DB%8C&amp;action=edit&amp;redlink=1" TargetMode="External"/><Relationship Id="rId425" Type="http://schemas.openxmlformats.org/officeDocument/2006/relationships/hyperlink" Target="https://en.wiktionary.org/w/index.php?title=%D8%AF%D8%A7%D9%85%D8%AF%D8%A7%D8%B1%DB%8C&amp;action=edit&amp;redlink=1" TargetMode="External"/><Relationship Id="rId546" Type="http://schemas.openxmlformats.org/officeDocument/2006/relationships/hyperlink" Target="https://en.wiktionary.org/w/index.php?title=%D9%85%DB%8C%E2%80%8C%DA%AF%D8%B0%D8%B1%D8%AF&amp;action=edit&amp;redlink=1" TargetMode="External"/><Relationship Id="rId303" Type="http://schemas.openxmlformats.org/officeDocument/2006/relationships/hyperlink" Target="https://en.wiktionary.org/w/index.php?title=%D8%B9%D8%A8%D8%AF%D8%A7%D9%84%D8%AD%D8%B3%DB%8C%D9%86&amp;action=edit&amp;redlink=1" TargetMode="External"/><Relationship Id="rId424" Type="http://schemas.openxmlformats.org/officeDocument/2006/relationships/hyperlink" Target="https://en.wiktionary.org/wiki/%D8%A8%D8%B1%D9%81" TargetMode="External"/><Relationship Id="rId545" Type="http://schemas.openxmlformats.org/officeDocument/2006/relationships/hyperlink" Target="https://en.wiktionary.org/wiki/%D8%AE%D8%B7%D8%A7%D8%A8" TargetMode="External"/><Relationship Id="rId302" Type="http://schemas.openxmlformats.org/officeDocument/2006/relationships/hyperlink" Target="https://en.wiktionary.org/wiki/%D9%85%D8%B1%D9%88%D8%B1" TargetMode="External"/><Relationship Id="rId423" Type="http://schemas.openxmlformats.org/officeDocument/2006/relationships/hyperlink" Target="https://en.wiktionary.org/wiki/%D8%AD%DB%8C%D9%86" TargetMode="External"/><Relationship Id="rId544" Type="http://schemas.openxmlformats.org/officeDocument/2006/relationships/hyperlink" Target="https://en.wiktionary.org/wiki/%D8%BA%D9%86%DB%8C" TargetMode="External"/><Relationship Id="rId309" Type="http://schemas.openxmlformats.org/officeDocument/2006/relationships/hyperlink" Target="https://en.wiktionary.org/wiki/%D9%86%DA%AF%D8%A7%D8%B1" TargetMode="External"/><Relationship Id="rId308" Type="http://schemas.openxmlformats.org/officeDocument/2006/relationships/hyperlink" Target="https://en.wiktionary.org/w/index.php?title=%D9%81%DB%8C%D9%84%D8%B3%D9%88%D9%81%D8%A7%D9%86&amp;action=edit&amp;redlink=1" TargetMode="External"/><Relationship Id="rId429" Type="http://schemas.openxmlformats.org/officeDocument/2006/relationships/hyperlink" Target="https://en.wiktionary.org/wiki/%D8%AA%D8%AD%D9%85%D9%84" TargetMode="External"/><Relationship Id="rId307" Type="http://schemas.openxmlformats.org/officeDocument/2006/relationships/hyperlink" Target="https://en.wiktionary.org/w/index.php?title=%D9%85%D8%B1%D8%A8%D9%88%D8%B7%D9%87&amp;action=edit&amp;redlink=1" TargetMode="External"/><Relationship Id="rId428" Type="http://schemas.openxmlformats.org/officeDocument/2006/relationships/hyperlink" Target="https://en.wiktionary.org/w/index.php?title=%D8%AF%DA%A9%D8%AA%D8%B1%DB%8C&amp;action=edit&amp;redlink=1" TargetMode="External"/><Relationship Id="rId549" Type="http://schemas.openxmlformats.org/officeDocument/2006/relationships/hyperlink" Target="https://en.wiktionary.org/wiki/%D8%A8%D8%B2%D8%B1%DA%AF%E2%80%8C%D8%AA%D8%B1" TargetMode="External"/><Relationship Id="rId306" Type="http://schemas.openxmlformats.org/officeDocument/2006/relationships/hyperlink" Target="https://en.wiktionary.org/wiki/%D8%B1%D9%88%D8%B2%D9%87" TargetMode="External"/><Relationship Id="rId427" Type="http://schemas.openxmlformats.org/officeDocument/2006/relationships/hyperlink" Target="https://en.wiktionary.org/w/index.php?title=%D8%A7%DB%8C%D9%86%E2%80%8C&amp;action=edit&amp;redlink=1" TargetMode="External"/><Relationship Id="rId548" Type="http://schemas.openxmlformats.org/officeDocument/2006/relationships/hyperlink" Target="https://en.wiktionary.org/wiki/%D9%84%D8%AD%D8%B8%D9%87" TargetMode="External"/><Relationship Id="rId301" Type="http://schemas.openxmlformats.org/officeDocument/2006/relationships/hyperlink" Target="https://en.wiktionary.org/wiki/%D8%B3%D9%88%D8%A7%D8%B1" TargetMode="External"/><Relationship Id="rId422" Type="http://schemas.openxmlformats.org/officeDocument/2006/relationships/hyperlink" Target="https://en.wiktionary.org/w/index.php?title=%D8%AF%D8%A7%D9%86%D8%B4%E2%80%8C%D8%A2%D9%85%D9%88%D8%AE%D8%AA%DA%AF%D8%A7%D9%86&amp;action=edit&amp;redlink=1" TargetMode="External"/><Relationship Id="rId543" Type="http://schemas.openxmlformats.org/officeDocument/2006/relationships/hyperlink" Target="https://en.wiktionary.org/wiki/%D9%86%D8%B3%D8%AA%D8%B9%D9%84%DB%8C%D9%82" TargetMode="External"/><Relationship Id="rId300" Type="http://schemas.openxmlformats.org/officeDocument/2006/relationships/hyperlink" Target="https://en.wiktionary.org/w/index.php?title=%D8%AE%D9%88%D8%AF%D9%85%D8%AE%D8%AA%D8%A7%D8%B1&amp;action=edit&amp;redlink=1" TargetMode="External"/><Relationship Id="rId421" Type="http://schemas.openxmlformats.org/officeDocument/2006/relationships/hyperlink" Target="https://en.wiktionary.org/wiki/%D8%B9%D9%84%D8%A7%D8%A6%D9%85" TargetMode="External"/><Relationship Id="rId542" Type="http://schemas.openxmlformats.org/officeDocument/2006/relationships/hyperlink" Target="https://en.wiktionary.org/w/index.php?title=%D8%B3%D8%AF%D9%87%E2%80%8C%D9%87%D8%A7%DB%8C&amp;action=edit&amp;redlink=1" TargetMode="External"/><Relationship Id="rId420" Type="http://schemas.openxmlformats.org/officeDocument/2006/relationships/hyperlink" Target="https://en.wiktionary.org/wiki/%D8%AF%D8%AE%D8%A7%D9%84%D8%AA" TargetMode="External"/><Relationship Id="rId541" Type="http://schemas.openxmlformats.org/officeDocument/2006/relationships/hyperlink" Target="https://en.wiktionary.org/w/index.php?title=%D8%A7%D8%B1%D9%88%D9%BE%D8%A7%DB%8C&amp;action=edit&amp;redlink=1" TargetMode="External"/><Relationship Id="rId540" Type="http://schemas.openxmlformats.org/officeDocument/2006/relationships/hyperlink" Target="https://en.wiktionary.org/w/index.php?title=%D9%87%D8%B1%DA%AF%D9%88%D9%86%D9%87&amp;action=edit&amp;redlink=1" TargetMode="External"/><Relationship Id="rId415" Type="http://schemas.openxmlformats.org/officeDocument/2006/relationships/hyperlink" Target="https://en.wiktionary.org/wiki/%D8%B9%D9%85%D9%88%D9%85" TargetMode="External"/><Relationship Id="rId536" Type="http://schemas.openxmlformats.org/officeDocument/2006/relationships/hyperlink" Target="https://en.wiktionary.org/w/index.php?title=%D8%A7%D9%86%D8%AA%D8%AE%D8%A7%D8%A8%D8%A7%D8%AA%DB%8C&amp;action=edit&amp;redlink=1" TargetMode="External"/><Relationship Id="rId414" Type="http://schemas.openxmlformats.org/officeDocument/2006/relationships/hyperlink" Target="https://en.wiktionary.org/wiki/%D8%A8%D8%A7%D8%A8%D8%A7" TargetMode="External"/><Relationship Id="rId535" Type="http://schemas.openxmlformats.org/officeDocument/2006/relationships/hyperlink" Target="https://en.wiktionary.org/wiki/%D9%88%D9%86" TargetMode="External"/><Relationship Id="rId413" Type="http://schemas.openxmlformats.org/officeDocument/2006/relationships/hyperlink" Target="https://en.wiktionary.org/wiki/%D8%AF%D8%B1%D8%AE%D8%B4%D8%A7%D9%86" TargetMode="External"/><Relationship Id="rId534" Type="http://schemas.openxmlformats.org/officeDocument/2006/relationships/hyperlink" Target="https://en.wiktionary.org/w/index.php?title=%D8%AE%D9%88%D8%B1%D8%AF%D9%87&amp;action=edit&amp;redlink=1" TargetMode="External"/><Relationship Id="rId412" Type="http://schemas.openxmlformats.org/officeDocument/2006/relationships/hyperlink" Target="https://en.wiktionary.org/wiki/%D8%B5%D8%AF%D8%A7%D9%85" TargetMode="External"/><Relationship Id="rId533" Type="http://schemas.openxmlformats.org/officeDocument/2006/relationships/hyperlink" Target="https://en.wiktionary.org/wiki/%D8%B4%DB%8C%D9%84%DB%8C" TargetMode="External"/><Relationship Id="rId419" Type="http://schemas.openxmlformats.org/officeDocument/2006/relationships/hyperlink" Target="https://en.wiktionary.org/w/index.php?title=%D9%85%DA%A9%D8%A7%D9%86%DB%8C&amp;action=edit&amp;redlink=1" TargetMode="External"/><Relationship Id="rId418" Type="http://schemas.openxmlformats.org/officeDocument/2006/relationships/hyperlink" Target="https://en.wiktionary.org/wiki/%D8%AC%DA%A9" TargetMode="External"/><Relationship Id="rId539" Type="http://schemas.openxmlformats.org/officeDocument/2006/relationships/hyperlink" Target="https://en.wiktionary.org/wiki/%DA%AF%D9%88%D8%B1" TargetMode="External"/><Relationship Id="rId417" Type="http://schemas.openxmlformats.org/officeDocument/2006/relationships/hyperlink" Target="https://en.wiktionary.org/wiki/%D9%82%D8%B1%D8%A8%D8%A7%D9%86%DB%8C" TargetMode="External"/><Relationship Id="rId538" Type="http://schemas.openxmlformats.org/officeDocument/2006/relationships/hyperlink" Target="https://en.wiktionary.org/wiki/%D8%B1%D8%AC%D9%88%D8%B9" TargetMode="External"/><Relationship Id="rId416" Type="http://schemas.openxmlformats.org/officeDocument/2006/relationships/hyperlink" Target="https://en.wiktionary.org/w/index.php?title=%D9%86%D8%B3%D8%AE%D9%87%E2%80%8C%D9%87%D8%A7%DB%8C&amp;action=edit&amp;redlink=1" TargetMode="External"/><Relationship Id="rId537" Type="http://schemas.openxmlformats.org/officeDocument/2006/relationships/hyperlink" Target="https://en.wiktionary.org/w/index.php?title=%D8%B4%DA%A9%D9%84%DB%8C&amp;action=edit&amp;redlink=1" TargetMode="External"/><Relationship Id="rId411" Type="http://schemas.openxmlformats.org/officeDocument/2006/relationships/hyperlink" Target="https://en.wiktionary.org/wiki/%D9%82%D8%A7%D9%87%D8%B1%D9%87" TargetMode="External"/><Relationship Id="rId532" Type="http://schemas.openxmlformats.org/officeDocument/2006/relationships/hyperlink" Target="https://en.wiktionary.org/wiki/%D8%A8%D9%87%D8%AF%D8%A7%D8%B4%D8%AA%DB%8C" TargetMode="External"/><Relationship Id="rId410" Type="http://schemas.openxmlformats.org/officeDocument/2006/relationships/hyperlink" Target="https://en.wiktionary.org/wiki/%D8%B3%D9%88%D8%A7%D8%AD%D9%84" TargetMode="External"/><Relationship Id="rId531" Type="http://schemas.openxmlformats.org/officeDocument/2006/relationships/hyperlink" Target="https://en.wiktionary.org/wiki/%D8%A2%D8%B3%D8%A7%D9%86" TargetMode="External"/><Relationship Id="rId530" Type="http://schemas.openxmlformats.org/officeDocument/2006/relationships/hyperlink" Target="https://en.wiktionary.org/wiki/%D8%A8%D9%86%DB%8C%D8%A7%D8%AF%DB%8C" TargetMode="External"/><Relationship Id="rId206" Type="http://schemas.openxmlformats.org/officeDocument/2006/relationships/hyperlink" Target="https://en.wiktionary.org/wiki/%D8%B1%D8%B9%D8%A7%DB%8C%D8%AA" TargetMode="External"/><Relationship Id="rId327" Type="http://schemas.openxmlformats.org/officeDocument/2006/relationships/hyperlink" Target="https://en.wiktionary.org/w/index.php?title=%DB%8C%D8%A7%D9%81%D8%AA%D9%86%D8%AF&amp;action=edit&amp;redlink=1" TargetMode="External"/><Relationship Id="rId448" Type="http://schemas.openxmlformats.org/officeDocument/2006/relationships/hyperlink" Target="https://en.wiktionary.org/wiki/%D9%85%D8%AD%D8%A7%D9%81%D8%B8%D8%AA" TargetMode="External"/><Relationship Id="rId569" Type="http://schemas.openxmlformats.org/officeDocument/2006/relationships/hyperlink" Target="https://en.wiktionary.org/wiki/%D8%B3%D8%B1%D9%86%D9%88%D8%B4%D8%AA" TargetMode="External"/><Relationship Id="rId205" Type="http://schemas.openxmlformats.org/officeDocument/2006/relationships/hyperlink" Target="https://en.wiktionary.org/wiki/%D8%AA%D8%A8%D8%A7%D8%B1" TargetMode="External"/><Relationship Id="rId326" Type="http://schemas.openxmlformats.org/officeDocument/2006/relationships/hyperlink" Target="https://en.wiktionary.org/wiki/%D9%85%D8%B3%DB%8C%D8%AD%DB%8C%D8%A7%D9%86" TargetMode="External"/><Relationship Id="rId447" Type="http://schemas.openxmlformats.org/officeDocument/2006/relationships/hyperlink" Target="https://en.wiktionary.org/w/index.php?title=%DA%86%D9%87%D8%B1%D9%87%E2%80%8C%D9%87%D8%A7%DB%8C&amp;action=edit&amp;redlink=1" TargetMode="External"/><Relationship Id="rId568" Type="http://schemas.openxmlformats.org/officeDocument/2006/relationships/hyperlink" Target="https://en.wiktionary.org/wiki/%D9%85%DA%AF%D8%B1" TargetMode="External"/><Relationship Id="rId204" Type="http://schemas.openxmlformats.org/officeDocument/2006/relationships/hyperlink" Target="https://en.wiktionary.org/wiki/%D8%AC%DB%8C%D9%86" TargetMode="External"/><Relationship Id="rId325" Type="http://schemas.openxmlformats.org/officeDocument/2006/relationships/hyperlink" Target="https://en.wiktionary.org/wiki/%D8%B1%D8%B3%D8%A7%D9%86%D9%87" TargetMode="External"/><Relationship Id="rId446" Type="http://schemas.openxmlformats.org/officeDocument/2006/relationships/hyperlink" Target="https://en.wiktionary.org/wiki/%D8%A7%D8%B4%D8%B1%D9%81" TargetMode="External"/><Relationship Id="rId567" Type="http://schemas.openxmlformats.org/officeDocument/2006/relationships/hyperlink" Target="https://en.wiktionary.org/wiki/%D9%85%D9%88" TargetMode="External"/><Relationship Id="rId203" Type="http://schemas.openxmlformats.org/officeDocument/2006/relationships/hyperlink" Target="https://en.wiktionary.org/wiki/%D8%B2%D9%85%D8%A7%D9%86%D9%87" TargetMode="External"/><Relationship Id="rId324" Type="http://schemas.openxmlformats.org/officeDocument/2006/relationships/hyperlink" Target="https://en.wiktionary.org/wiki/%D8%B3%D8%A7%D8%B1%DB%8C" TargetMode="External"/><Relationship Id="rId445" Type="http://schemas.openxmlformats.org/officeDocument/2006/relationships/hyperlink" Target="https://en.wiktionary.org/w/index.php?title=%D9%85%DB%8C%E2%80%8C%DA%AF%D8%B1%D8%AF%D9%86%D8%AF&amp;action=edit&amp;redlink=1" TargetMode="External"/><Relationship Id="rId566" Type="http://schemas.openxmlformats.org/officeDocument/2006/relationships/hyperlink" Target="https://en.wiktionary.org/wiki/%D8%B4%D8%A7%D9%87%DB%8C%D9%86" TargetMode="External"/><Relationship Id="rId209" Type="http://schemas.openxmlformats.org/officeDocument/2006/relationships/hyperlink" Target="https://en.wiktionary.org/wiki/%D8%B6%D9%84%D8%B9" TargetMode="External"/><Relationship Id="rId208" Type="http://schemas.openxmlformats.org/officeDocument/2006/relationships/hyperlink" Target="https://en.wiktionary.org/wiki/%D8%A7%D9%84%D9%87%D8%A7%D9%85" TargetMode="External"/><Relationship Id="rId329" Type="http://schemas.openxmlformats.org/officeDocument/2006/relationships/hyperlink" Target="https://en.wiktionary.org/wiki/%D8%AA%D9%86%DA%AF" TargetMode="External"/><Relationship Id="rId207" Type="http://schemas.openxmlformats.org/officeDocument/2006/relationships/hyperlink" Target="https://en.wiktionary.org/wiki/%DA%A9%D9%88%D9%87%D8%B3%D8%AA%D8%A7%D9%86" TargetMode="External"/><Relationship Id="rId328" Type="http://schemas.openxmlformats.org/officeDocument/2006/relationships/hyperlink" Target="https://en.wiktionary.org/w/index.php?title=%D8%B3%D8%A7%D8%AE%D8%AA%D9%85%D8%A7%D9%86%DB%8C&amp;action=edit&amp;redlink=1" TargetMode="External"/><Relationship Id="rId449" Type="http://schemas.openxmlformats.org/officeDocument/2006/relationships/hyperlink" Target="https://en.wiktionary.org/wiki/%D8%AE%D8%A7%D8%B5%DB%8C%D8%AA" TargetMode="External"/><Relationship Id="rId440" Type="http://schemas.openxmlformats.org/officeDocument/2006/relationships/hyperlink" Target="https://en.wiktionary.org/w/index.php?title=%D8%B1%D8%B4%D8%AA%D9%87%D9%94&amp;action=edit&amp;redlink=1" TargetMode="External"/><Relationship Id="rId561" Type="http://schemas.openxmlformats.org/officeDocument/2006/relationships/hyperlink" Target="https://en.wiktionary.org/w/index.php?title=%D9%85%D8%AD%D8%A8%D9%88%D8%A8%DB%8C%D8%AA&amp;action=edit&amp;redlink=1" TargetMode="External"/><Relationship Id="rId560" Type="http://schemas.openxmlformats.org/officeDocument/2006/relationships/hyperlink" Target="https://en.wiktionary.org/wiki/%D9%82%D9%88%DA%86%D8%A7%D9%86" TargetMode="External"/><Relationship Id="rId202" Type="http://schemas.openxmlformats.org/officeDocument/2006/relationships/hyperlink" Target="https://en.wiktionary.org/wiki/%D8%B9%D9%82%D9%84" TargetMode="External"/><Relationship Id="rId323" Type="http://schemas.openxmlformats.org/officeDocument/2006/relationships/hyperlink" Target="https://en.wiktionary.org/w/index.php?title=%D9%86%DA%A9%D8%B1%D8%AF&amp;action=edit&amp;redlink=1" TargetMode="External"/><Relationship Id="rId444" Type="http://schemas.openxmlformats.org/officeDocument/2006/relationships/hyperlink" Target="https://en.wiktionary.org/wiki/%D8%AF%D8%A8%D8%B3%D8%AA%D8%A7%D9%86" TargetMode="External"/><Relationship Id="rId565" Type="http://schemas.openxmlformats.org/officeDocument/2006/relationships/hyperlink" Target="https://en.wiktionary.org/wiki/%D8%A2%D9%88%D8%B1" TargetMode="External"/><Relationship Id="rId201" Type="http://schemas.openxmlformats.org/officeDocument/2006/relationships/hyperlink" Target="https://en.wiktionary.org/wiki/%D9%85%D8%AF%D8%B9%DB%8C" TargetMode="External"/><Relationship Id="rId322" Type="http://schemas.openxmlformats.org/officeDocument/2006/relationships/hyperlink" Target="https://en.wiktionary.org/wiki/%D9%BE%DB%8C%D8%B1%D9%88%DB%8C" TargetMode="External"/><Relationship Id="rId443" Type="http://schemas.openxmlformats.org/officeDocument/2006/relationships/hyperlink" Target="https://en.wiktionary.org/w/index.php?title=%D9%85%D9%88%D8%B3%D8%B3%D8%A7%D8%AA&amp;action=edit&amp;redlink=1" TargetMode="External"/><Relationship Id="rId564" Type="http://schemas.openxmlformats.org/officeDocument/2006/relationships/hyperlink" Target="https://en.wiktionary.org/w/index.php?title=%D8%AF%D8%B1%DB%8C%D8%A7%D9%81%D8%AA%DB%8C&amp;action=edit&amp;redlink=1" TargetMode="External"/><Relationship Id="rId200" Type="http://schemas.openxmlformats.org/officeDocument/2006/relationships/hyperlink" Target="https://en.wiktionary.org/wiki/%D8%B4%D9%86%D8%A8%D9%87" TargetMode="External"/><Relationship Id="rId321" Type="http://schemas.openxmlformats.org/officeDocument/2006/relationships/hyperlink" Target="https://en.wiktionary.org/wiki/%D8%AA%D8%A7%D8%A8%D8%B4" TargetMode="External"/><Relationship Id="rId442" Type="http://schemas.openxmlformats.org/officeDocument/2006/relationships/hyperlink" Target="https://en.wiktionary.org/wiki/%D8%AA%D8%B3%D9%84%D8%B7" TargetMode="External"/><Relationship Id="rId563" Type="http://schemas.openxmlformats.org/officeDocument/2006/relationships/hyperlink" Target="https://en.wiktionary.org/wiki/%D8%B4%D8%B7%D8%B1%D9%86%D8%AC" TargetMode="External"/><Relationship Id="rId320" Type="http://schemas.openxmlformats.org/officeDocument/2006/relationships/hyperlink" Target="https://en.wiktionary.org/wiki/%D8%A2%D8%B2%D9%85%D9%88%D9%86" TargetMode="External"/><Relationship Id="rId441" Type="http://schemas.openxmlformats.org/officeDocument/2006/relationships/hyperlink" Target="https://en.wiktionary.org/wiki/%D8%B6%D8%B9%D9%81" TargetMode="External"/><Relationship Id="rId562" Type="http://schemas.openxmlformats.org/officeDocument/2006/relationships/hyperlink" Target="https://en.wiktionary.org/w/index.php?title=%D9%85%DB%8C%D9%84%DB%8C&amp;action=edit&amp;redlink=1" TargetMode="External"/><Relationship Id="rId316" Type="http://schemas.openxmlformats.org/officeDocument/2006/relationships/hyperlink" Target="https://en.wiktionary.org/wiki/%D9%85%D8%AD%D8%A7%DA%A9%D9%85%D9%87" TargetMode="External"/><Relationship Id="rId437" Type="http://schemas.openxmlformats.org/officeDocument/2006/relationships/hyperlink" Target="https://en.wiktionary.org/wiki/%D8%A7%D9%88%D8%A7%D8%B3%D8%B7" TargetMode="External"/><Relationship Id="rId558" Type="http://schemas.openxmlformats.org/officeDocument/2006/relationships/hyperlink" Target="https://en.wiktionary.org/w/index.php?title=%D8%A8%D8%A7%D8%AE%D8%AA%D8%B1%DB%8C&amp;action=edit&amp;redlink=1" TargetMode="External"/><Relationship Id="rId315" Type="http://schemas.openxmlformats.org/officeDocument/2006/relationships/hyperlink" Target="https://en.wiktionary.org/wiki/%D8%B1%D9%88%DB%8C%D8%AF%D8%A7%D8%AF" TargetMode="External"/><Relationship Id="rId436" Type="http://schemas.openxmlformats.org/officeDocument/2006/relationships/hyperlink" Target="https://en.wiktionary.org/w/index.php?title=%D8%B4%D8%A7%D8%A8%DA%A9&amp;action=edit&amp;redlink=1" TargetMode="External"/><Relationship Id="rId557" Type="http://schemas.openxmlformats.org/officeDocument/2006/relationships/hyperlink" Target="https://en.wiktionary.org/w/index.php?title=%D8%AE%DB%8C%D8%A7%D9%85&amp;action=edit&amp;redlink=1" TargetMode="External"/><Relationship Id="rId314" Type="http://schemas.openxmlformats.org/officeDocument/2006/relationships/hyperlink" Target="https://en.wiktionary.org/wiki/%D9%86%D9%85%DA%A9" TargetMode="External"/><Relationship Id="rId435" Type="http://schemas.openxmlformats.org/officeDocument/2006/relationships/hyperlink" Target="https://en.wiktionary.org/wiki/%D8%A2%DB%8C%D9%86%D9%87" TargetMode="External"/><Relationship Id="rId556" Type="http://schemas.openxmlformats.org/officeDocument/2006/relationships/hyperlink" Target="https://en.wiktionary.org/wiki/%D8%AE%D8%A7%D9%84%D8%B5" TargetMode="External"/><Relationship Id="rId313" Type="http://schemas.openxmlformats.org/officeDocument/2006/relationships/hyperlink" Target="https://en.wiktionary.org/wiki/%D8%A2%D8%AF%D8%B1%D8%B3" TargetMode="External"/><Relationship Id="rId434" Type="http://schemas.openxmlformats.org/officeDocument/2006/relationships/hyperlink" Target="https://en.wiktionary.org/wiki/%D9%85%D8%AC%D8%A7%D8%B2%D8%A7%D8%AA" TargetMode="External"/><Relationship Id="rId555" Type="http://schemas.openxmlformats.org/officeDocument/2006/relationships/hyperlink" Target="https://en.wiktionary.org/wiki/%DA%AF%D8%B1%DA%AF" TargetMode="External"/><Relationship Id="rId319" Type="http://schemas.openxmlformats.org/officeDocument/2006/relationships/hyperlink" Target="https://en.wiktionary.org/wiki/%D8%B9%D9%85%DB%8C%D9%82" TargetMode="External"/><Relationship Id="rId318" Type="http://schemas.openxmlformats.org/officeDocument/2006/relationships/hyperlink" Target="https://en.wiktionary.org/wiki/%D9%86%D9%88%D8%AC%D9%88%D8%A7%D9%86%D8%A7%D9%86" TargetMode="External"/><Relationship Id="rId439" Type="http://schemas.openxmlformats.org/officeDocument/2006/relationships/hyperlink" Target="https://en.wiktionary.org/w/index.php?title=%D9%85%D8%A7%D8%AF%DB%8C&amp;action=edit&amp;redlink=1" TargetMode="External"/><Relationship Id="rId317" Type="http://schemas.openxmlformats.org/officeDocument/2006/relationships/hyperlink" Target="https://en.wiktionary.org/wiki/%D8%B1%D8%A7%D8%B2" TargetMode="External"/><Relationship Id="rId438" Type="http://schemas.openxmlformats.org/officeDocument/2006/relationships/hyperlink" Target="https://en.wiktionary.org/w/index.php?title=%D8%A8%D8%B1%D9%82%D8%B1%D8%A7%D8%B1%DB%8C&amp;action=edit&amp;redlink=1" TargetMode="External"/><Relationship Id="rId559" Type="http://schemas.openxmlformats.org/officeDocument/2006/relationships/hyperlink" Target="https://en.wiktionary.org/wiki/%D8%A8%D8%B1%D9%88%D8%AF" TargetMode="External"/><Relationship Id="rId550" Type="http://schemas.openxmlformats.org/officeDocument/2006/relationships/hyperlink" Target="https://en.wiktionary.org/wiki/%D9%85%D8%AC%D8%A7%D9%88%D8%B1" TargetMode="External"/><Relationship Id="rId312" Type="http://schemas.openxmlformats.org/officeDocument/2006/relationships/hyperlink" Target="https://en.wiktionary.org/w/index.php?title=%D9%85%D8%B1%D8%B2%D9%87%D8%A7%DB%8C&amp;action=edit&amp;redlink=1" TargetMode="External"/><Relationship Id="rId433" Type="http://schemas.openxmlformats.org/officeDocument/2006/relationships/hyperlink" Target="https://en.wiktionary.org/wiki/%D9%85%D8%B1%D8%AF%D9%87" TargetMode="External"/><Relationship Id="rId554" Type="http://schemas.openxmlformats.org/officeDocument/2006/relationships/hyperlink" Target="https://en.wiktionary.org/wiki/%D8%B2%D9%86%D8%AF%DA%AF%DB%8C%E2%80%8C%D9%86%D8%A7%D9%85%D9%87" TargetMode="External"/><Relationship Id="rId311" Type="http://schemas.openxmlformats.org/officeDocument/2006/relationships/hyperlink" Target="https://en.wiktionary.org/wiki/%D9%85%D9%87%D8%B1%D8%AF%D8%A7%D8%AF" TargetMode="External"/><Relationship Id="rId432" Type="http://schemas.openxmlformats.org/officeDocument/2006/relationships/hyperlink" Target="https://en.wiktionary.org/w/index.php?title=%D8%A7%D8%A8%D8%B2%D8%A7%D8%B1%D9%87%D8%A7%DB%8C&amp;action=edit&amp;redlink=1" TargetMode="External"/><Relationship Id="rId553" Type="http://schemas.openxmlformats.org/officeDocument/2006/relationships/hyperlink" Target="https://en.wiktionary.org/wiki/%D8%B1%D9%85%D8%B6%D8%A7%D9%86" TargetMode="External"/><Relationship Id="rId310" Type="http://schemas.openxmlformats.org/officeDocument/2006/relationships/hyperlink" Target="https://en.wiktionary.org/wiki/%D8%B3%DB%8C%D8%B5%D8%AF" TargetMode="External"/><Relationship Id="rId431" Type="http://schemas.openxmlformats.org/officeDocument/2006/relationships/hyperlink" Target="https://en.wiktionary.org/w/index.php?title=%DA%A9%D8%A7%D9%85%D9%BE%DB%8C%D9%88%D8%AA%D8%B1%DB%8C&amp;action=edit&amp;redlink=1" TargetMode="External"/><Relationship Id="rId552" Type="http://schemas.openxmlformats.org/officeDocument/2006/relationships/hyperlink" Target="https://en.wiktionary.org/w/index.php?title=%D8%A7%D9%85%D8%A7%D9%85%DB%8C&amp;action=edit&amp;redlink=1" TargetMode="External"/><Relationship Id="rId430" Type="http://schemas.openxmlformats.org/officeDocument/2006/relationships/hyperlink" Target="https://en.wiktionary.org/wiki/%D9%85%D8%B9%D9%86%D8%A7" TargetMode="External"/><Relationship Id="rId551" Type="http://schemas.openxmlformats.org/officeDocument/2006/relationships/hyperlink" Target="https://en.wiktionary.org/w/index.php?title=%D8%AA%DB%8C%D9%85%E2%80%8C%D9%87%D8%A7%DB%8C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tr">
        <f>IFERROR(__xludf.DUMMYFUNCTION("GOOGLETRANSLATE(A1, ""fa"", ""en"")"),"destroyed")</f>
        <v>destroyed</v>
      </c>
    </row>
    <row r="2">
      <c r="A2" s="1" t="s">
        <v>1</v>
      </c>
      <c r="B2" s="2" t="str">
        <f>IFERROR(__xludf.DUMMYFUNCTION("GOOGLETRANSLATE(A2, ""fa"", ""en"")"),"Tabatabai")</f>
        <v>Tabatabai</v>
      </c>
    </row>
    <row r="3">
      <c r="A3" s="1" t="s">
        <v>2</v>
      </c>
      <c r="B3" s="2" t="str">
        <f>IFERROR(__xludf.DUMMYFUNCTION("GOOGLETRANSLATE(A3, ""fa"", ""en"")"),"Jordan")</f>
        <v>Jordan</v>
      </c>
    </row>
    <row r="4">
      <c r="A4" s="1" t="s">
        <v>3</v>
      </c>
      <c r="B4" s="2" t="str">
        <f>IFERROR(__xludf.DUMMYFUNCTION("GOOGLETRANSLATE(A4, ""fa"", ""en"")"),"stopped")</f>
        <v>stopped</v>
      </c>
    </row>
    <row r="5">
      <c r="A5" s="1" t="s">
        <v>4</v>
      </c>
      <c r="B5" s="2" t="str">
        <f>IFERROR(__xludf.DUMMYFUNCTION("GOOGLETRANSLATE(A5, ""fa"", ""en"")"),"Stimulation")</f>
        <v>Stimulation</v>
      </c>
    </row>
    <row r="6">
      <c r="A6" s="1" t="s">
        <v>5</v>
      </c>
      <c r="B6" s="2" t="str">
        <f>IFERROR(__xludf.DUMMYFUNCTION("GOOGLETRANSLATE(A6, ""fa"", ""en"")"),"and distribution")</f>
        <v>and distribution</v>
      </c>
    </row>
    <row r="7">
      <c r="A7" s="1" t="s">
        <v>6</v>
      </c>
      <c r="B7" s="2" t="str">
        <f>IFERROR(__xludf.DUMMYFUNCTION("GOOGLETRANSLATE(A7, ""fa"", ""en"")"),"hidden")</f>
        <v>hidden</v>
      </c>
    </row>
    <row r="8">
      <c r="A8" s="1" t="s">
        <v>7</v>
      </c>
      <c r="B8" s="2" t="str">
        <f>IFERROR(__xludf.DUMMYFUNCTION("GOOGLETRANSLATE(A8, ""fa"", ""en"")"),"male")</f>
        <v>male</v>
      </c>
    </row>
    <row r="9">
      <c r="A9" s="1" t="s">
        <v>8</v>
      </c>
      <c r="B9" s="2" t="str">
        <f>IFERROR(__xludf.DUMMYFUNCTION("GOOGLETRANSLATE(A9, ""fa"", ""en"")"),"meeting")</f>
        <v>meeting</v>
      </c>
    </row>
    <row r="10">
      <c r="A10" s="1" t="s">
        <v>9</v>
      </c>
      <c r="B10" s="2" t="str">
        <f>IFERROR(__xludf.DUMMYFUNCTION("GOOGLETRANSLATE(A10, ""fa"", ""en"")"),"shortage")</f>
        <v>shortage</v>
      </c>
    </row>
    <row r="11">
      <c r="A11" s="1" t="s">
        <v>10</v>
      </c>
      <c r="B11" s="2" t="str">
        <f>IFERROR(__xludf.DUMMYFUNCTION("GOOGLETRANSLATE(A11, ""fa"", ""en"")"),"Defensive")</f>
        <v>Defensive</v>
      </c>
    </row>
    <row r="12">
      <c r="A12" s="1" t="s">
        <v>11</v>
      </c>
      <c r="B12" s="2" t="str">
        <f>IFERROR(__xludf.DUMMYFUNCTION("GOOGLETRANSLATE(A12, ""fa"", ""en"")"),"the base")</f>
        <v>the base</v>
      </c>
    </row>
    <row r="13">
      <c r="A13" s="1" t="s">
        <v>12</v>
      </c>
      <c r="B13" s="2" t="str">
        <f>IFERROR(__xludf.DUMMYFUNCTION("GOOGLETRANSLATE(A13, ""fa"", ""en"")"),"depends")</f>
        <v>depends</v>
      </c>
    </row>
    <row r="14">
      <c r="A14" s="1" t="s">
        <v>13</v>
      </c>
      <c r="B14" s="2" t="str">
        <f>IFERROR(__xludf.DUMMYFUNCTION("GOOGLETRANSLATE(A14, ""fa"", ""en"")"),"wars")</f>
        <v>wars</v>
      </c>
    </row>
    <row r="15">
      <c r="A15" s="1" t="s">
        <v>14</v>
      </c>
      <c r="B15" s="2" t="str">
        <f>IFERROR(__xludf.DUMMYFUNCTION("GOOGLETRANSLATE(A15, ""fa"", ""en"")"),"coup d'état")</f>
        <v>coup d'état</v>
      </c>
    </row>
    <row r="16">
      <c r="A16" s="1" t="s">
        <v>15</v>
      </c>
      <c r="B16" s="2" t="str">
        <f>IFERROR(__xludf.DUMMYFUNCTION("GOOGLETRANSLATE(A16, ""fa"", ""en"")"),"asghar")</f>
        <v>asghar</v>
      </c>
    </row>
    <row r="17">
      <c r="A17" s="1" t="s">
        <v>16</v>
      </c>
      <c r="B17" s="2" t="str">
        <f>IFERROR(__xludf.DUMMYFUNCTION("GOOGLETRANSLATE(A17, ""fa"", ""en"")"),"can")</f>
        <v>can</v>
      </c>
    </row>
    <row r="18">
      <c r="A18" s="1" t="s">
        <v>17</v>
      </c>
      <c r="B18" s="2" t="str">
        <f>IFERROR(__xludf.DUMMYFUNCTION("GOOGLETRANSLATE(A18, ""fa"", ""en"")"),"comedy")</f>
        <v>comedy</v>
      </c>
    </row>
    <row r="19">
      <c r="A19" s="1" t="s">
        <v>18</v>
      </c>
      <c r="B19" s="2" t="str">
        <f>IFERROR(__xludf.DUMMYFUNCTION("GOOGLETRANSLATE(A19, ""fa"", ""en"")"),"condition")</f>
        <v>condition</v>
      </c>
    </row>
    <row r="20">
      <c r="A20" s="1" t="s">
        <v>19</v>
      </c>
      <c r="B20" s="2" t="str">
        <f>IFERROR(__xludf.DUMMYFUNCTION("GOOGLETRANSLATE(A20, ""fa"", ""en"")"),"profession")</f>
        <v>profession</v>
      </c>
    </row>
    <row r="21">
      <c r="A21" s="1" t="s">
        <v>20</v>
      </c>
      <c r="B21" s="2" t="str">
        <f>IFERROR(__xludf.DUMMYFUNCTION("GOOGLETRANSLATE(A21, ""fa"", ""en"")"),"Heroes")</f>
        <v>Heroes</v>
      </c>
    </row>
    <row r="22">
      <c r="A22" s="1" t="s">
        <v>21</v>
      </c>
      <c r="B22" s="2" t="str">
        <f>IFERROR(__xludf.DUMMYFUNCTION("GOOGLETRANSLATE(A22, ""fa"", ""en"")"),"science")</f>
        <v>science</v>
      </c>
    </row>
    <row r="23">
      <c r="A23" s="1" t="s">
        <v>22</v>
      </c>
      <c r="B23" s="2" t="str">
        <f>IFERROR(__xludf.DUMMYFUNCTION("GOOGLETRANSLATE(A23, ""fa"", ""en"")"),"extension")</f>
        <v>extension</v>
      </c>
    </row>
    <row r="24">
      <c r="A24" s="1" t="s">
        <v>23</v>
      </c>
      <c r="B24" s="2" t="str">
        <f>IFERROR(__xludf.DUMMYFUNCTION("GOOGLETRANSLATE(A24, ""fa"", ""en"")"),"established")</f>
        <v>established</v>
      </c>
    </row>
    <row r="25">
      <c r="A25" s="1" t="s">
        <v>24</v>
      </c>
      <c r="B25" s="2" t="str">
        <f>IFERROR(__xludf.DUMMYFUNCTION("GOOGLETRANSLATE(A25, ""fa"", ""en"")"),"Dominion")</f>
        <v>Dominion</v>
      </c>
    </row>
    <row r="26">
      <c r="A26" s="1" t="s">
        <v>25</v>
      </c>
      <c r="B26" s="2" t="str">
        <f>IFERROR(__xludf.DUMMYFUNCTION("GOOGLETRANSLATE(A26, ""fa"", ""en"")"),"passing")</f>
        <v>passing</v>
      </c>
    </row>
    <row r="27">
      <c r="A27" s="1" t="s">
        <v>26</v>
      </c>
      <c r="B27" s="2" t="str">
        <f>IFERROR(__xludf.DUMMYFUNCTION("GOOGLETRANSLATE(A27, ""fa"", ""en"")"),"finish")</f>
        <v>finish</v>
      </c>
    </row>
    <row r="28">
      <c r="A28" s="1" t="s">
        <v>27</v>
      </c>
      <c r="B28" s="2" t="str">
        <f>IFERROR(__xludf.DUMMYFUNCTION("GOOGLETRANSLATE(A28, ""fa"", ""en"")"),"August")</f>
        <v>August</v>
      </c>
    </row>
    <row r="29">
      <c r="A29" s="1" t="s">
        <v>28</v>
      </c>
      <c r="B29" s="2" t="str">
        <f>IFERROR(__xludf.DUMMYFUNCTION("GOOGLETRANSLATE(A29, ""fa"", ""en"")"),"concert")</f>
        <v>concert</v>
      </c>
    </row>
    <row r="30">
      <c r="A30" s="1" t="s">
        <v>29</v>
      </c>
      <c r="B30" s="2" t="str">
        <f>IFERROR(__xludf.DUMMYFUNCTION("GOOGLETRANSLATE(A30, ""fa"", ""en"")"),"songs")</f>
        <v>songs</v>
      </c>
    </row>
    <row r="31">
      <c r="A31" s="1" t="s">
        <v>30</v>
      </c>
      <c r="B31" s="2" t="str">
        <f>IFERROR(__xludf.DUMMYFUNCTION("GOOGLETRANSLATE(A31, ""fa"", ""en"")"),"jurist")</f>
        <v>jurist</v>
      </c>
    </row>
    <row r="32">
      <c r="A32" s="1" t="s">
        <v>31</v>
      </c>
      <c r="B32" s="2" t="str">
        <f>IFERROR(__xludf.DUMMYFUNCTION("GOOGLETRANSLATE(A32, ""fa"", ""en"")"),"drew")</f>
        <v>drew</v>
      </c>
    </row>
    <row r="33">
      <c r="A33" s="1" t="s">
        <v>32</v>
      </c>
      <c r="B33" s="2" t="str">
        <f>IFERROR(__xludf.DUMMYFUNCTION("GOOGLETRANSLATE(A33, ""fa"", ""en"")"),"works")</f>
        <v>works</v>
      </c>
    </row>
    <row r="34">
      <c r="A34" s="1" t="s">
        <v>33</v>
      </c>
      <c r="B34" s="2" t="str">
        <f>IFERROR(__xludf.DUMMYFUNCTION("GOOGLETRANSLATE(A34, ""fa"", ""en"")"),"wing")</f>
        <v>wing</v>
      </c>
    </row>
    <row r="35">
      <c r="A35" s="1" t="s">
        <v>34</v>
      </c>
      <c r="B35" s="2" t="str">
        <f>IFERROR(__xludf.DUMMYFUNCTION("GOOGLETRANSLATE(A35, ""fa"", ""en"")"),"Georgia")</f>
        <v>Georgia</v>
      </c>
    </row>
    <row r="36">
      <c r="A36" s="1" t="s">
        <v>35</v>
      </c>
      <c r="B36" s="2" t="str">
        <f>IFERROR(__xludf.DUMMYFUNCTION("GOOGLETRANSLATE(A36, ""fa"", ""en"")"),"heart")</f>
        <v>heart</v>
      </c>
    </row>
    <row r="37">
      <c r="A37" s="1" t="s">
        <v>36</v>
      </c>
      <c r="B37" s="2" t="str">
        <f>IFERROR(__xludf.DUMMYFUNCTION("GOOGLETRANSLATE(A37, ""fa"", ""en"")"),"Calculations")</f>
        <v>Calculations</v>
      </c>
    </row>
    <row r="38">
      <c r="A38" s="1" t="s">
        <v>37</v>
      </c>
      <c r="B38" s="2" t="str">
        <f>IFERROR(__xludf.DUMMYFUNCTION("GOOGLETRANSLATE(A38, ""fa"", ""en"")"),"internal")</f>
        <v>internal</v>
      </c>
    </row>
    <row r="39">
      <c r="A39" s="1" t="s">
        <v>38</v>
      </c>
      <c r="B39" s="2" t="str">
        <f>IFERROR(__xludf.DUMMYFUNCTION("GOOGLETRANSLATE(A39, ""fa"", ""en"")"),"the seventh")</f>
        <v>the seventh</v>
      </c>
    </row>
    <row r="40">
      <c r="A40" s="1" t="s">
        <v>39</v>
      </c>
      <c r="B40" s="2" t="str">
        <f>IFERROR(__xludf.DUMMYFUNCTION("GOOGLETRANSLATE(A40, ""fa"", ""en"")"),"petroleum")</f>
        <v>petroleum</v>
      </c>
    </row>
    <row r="41">
      <c r="A41" s="1" t="s">
        <v>40</v>
      </c>
      <c r="B41" s="2" t="str">
        <f>IFERROR(__xludf.DUMMYFUNCTION("GOOGLETRANSLATE(A41, ""fa"", ""en"")"),"hectares")</f>
        <v>hectares</v>
      </c>
    </row>
    <row r="42">
      <c r="A42" s="1" t="s">
        <v>41</v>
      </c>
      <c r="B42" s="2" t="str">
        <f>IFERROR(__xludf.DUMMYFUNCTION("GOOGLETRANSLATE(A42, ""fa"", ""en"")"),"popular")</f>
        <v>popular</v>
      </c>
    </row>
    <row r="43">
      <c r="A43" s="1" t="s">
        <v>42</v>
      </c>
      <c r="B43" s="2" t="str">
        <f>IFERROR(__xludf.DUMMYFUNCTION("GOOGLETRANSLATE(A43, ""fa"", ""en"")"),"Quds")</f>
        <v>Quds</v>
      </c>
    </row>
    <row r="44">
      <c r="A44" s="1" t="s">
        <v>43</v>
      </c>
      <c r="B44" s="2" t="str">
        <f>IFERROR(__xludf.DUMMYFUNCTION("GOOGLETRANSLATE(A44, ""fa"", ""en"")"),"gray")</f>
        <v>gray</v>
      </c>
    </row>
    <row r="45">
      <c r="A45" s="1" t="s">
        <v>44</v>
      </c>
      <c r="B45" s="2" t="str">
        <f>IFERROR(__xludf.DUMMYFUNCTION("GOOGLETRANSLATE(A45, ""fa"", ""en"")"),"Sima")</f>
        <v>Sima</v>
      </c>
    </row>
    <row r="46">
      <c r="A46" s="1" t="s">
        <v>45</v>
      </c>
      <c r="B46" s="2" t="str">
        <f>IFERROR(__xludf.DUMMYFUNCTION("GOOGLETRANSLATE(A46, ""fa"", ""en"")"),"like this")</f>
        <v>like this</v>
      </c>
    </row>
    <row r="47">
      <c r="A47" s="1" t="s">
        <v>46</v>
      </c>
      <c r="B47" s="2" t="str">
        <f>IFERROR(__xludf.DUMMYFUNCTION("GOOGLETRANSLATE(A47, ""fa"", ""en"")"),"Tour")</f>
        <v>Tour</v>
      </c>
    </row>
    <row r="48">
      <c r="A48" s="1" t="s">
        <v>47</v>
      </c>
      <c r="B48" s="2" t="str">
        <f>IFERROR(__xludf.DUMMYFUNCTION("GOOGLETRANSLATE(A48, ""fa"", ""en"")"),"Effects")</f>
        <v>Effects</v>
      </c>
    </row>
    <row r="49">
      <c r="A49" s="1" t="s">
        <v>48</v>
      </c>
      <c r="B49" s="2" t="str">
        <f>IFERROR(__xludf.DUMMYFUNCTION("GOOGLETRANSLATE(A49, ""fa"", ""en"")"),"source")</f>
        <v>source</v>
      </c>
    </row>
    <row r="50">
      <c r="A50" s="1" t="s">
        <v>49</v>
      </c>
      <c r="B50" s="2" t="str">
        <f>IFERROR(__xludf.DUMMYFUNCTION("GOOGLETRANSLATE(A50, ""fa"", ""en"")"),"the tribe")</f>
        <v>the tribe</v>
      </c>
    </row>
    <row r="51">
      <c r="A51" s="1" t="s">
        <v>50</v>
      </c>
      <c r="B51" s="2" t="str">
        <f>IFERROR(__xludf.DUMMYFUNCTION("GOOGLETRANSLATE(A51, ""fa"", ""en"")"),"password")</f>
        <v>password</v>
      </c>
    </row>
    <row r="52">
      <c r="A52" s="1" t="s">
        <v>51</v>
      </c>
      <c r="B52" s="2" t="str">
        <f>IFERROR(__xludf.DUMMYFUNCTION("GOOGLETRANSLATE(A52, ""fa"", ""en"")"),"Aqueduct")</f>
        <v>Aqueduct</v>
      </c>
    </row>
    <row r="53">
      <c r="A53" s="1" t="s">
        <v>52</v>
      </c>
      <c r="B53" s="2" t="str">
        <f>IFERROR(__xludf.DUMMYFUNCTION("GOOGLETRANSLATE(A53, ""fa"", ""en"")"),"correction")</f>
        <v>correction</v>
      </c>
    </row>
    <row r="54">
      <c r="A54" s="1" t="s">
        <v>53</v>
      </c>
      <c r="B54" s="2" t="str">
        <f>IFERROR(__xludf.DUMMYFUNCTION("GOOGLETRANSLATE(A54, ""fa"", ""en"")"),"were giving")</f>
        <v>were giving</v>
      </c>
    </row>
    <row r="55">
      <c r="A55" s="1" t="s">
        <v>54</v>
      </c>
      <c r="B55" s="2" t="str">
        <f>IFERROR(__xludf.DUMMYFUNCTION("GOOGLETRANSLATE(A55, ""fa"", ""en"")"),"Poland")</f>
        <v>Poland</v>
      </c>
    </row>
    <row r="56">
      <c r="A56" s="1" t="s">
        <v>55</v>
      </c>
      <c r="B56" s="2" t="str">
        <f>IFERROR(__xludf.DUMMYFUNCTION("GOOGLETRANSLATE(A56, ""fa"", ""en"")"),"make")</f>
        <v>make</v>
      </c>
    </row>
    <row r="57">
      <c r="A57" s="1" t="s">
        <v>56</v>
      </c>
      <c r="B57" s="2" t="str">
        <f>IFERROR(__xludf.DUMMYFUNCTION("GOOGLETRANSLATE(A57, ""fa"", ""en"")"),"history")</f>
        <v>history</v>
      </c>
    </row>
    <row r="58">
      <c r="A58" s="1" t="s">
        <v>57</v>
      </c>
      <c r="B58" s="2" t="str">
        <f>IFERROR(__xludf.DUMMYFUNCTION("GOOGLETRANSLATE(A58, ""fa"", ""en"")"),"beam")</f>
        <v>beam</v>
      </c>
    </row>
    <row r="59">
      <c r="A59" s="1" t="s">
        <v>58</v>
      </c>
      <c r="B59" s="2" t="str">
        <f>IFERROR(__xludf.DUMMYFUNCTION("GOOGLETRANSLATE(A59, ""fa"", ""en"")"),"Sanandaj")</f>
        <v>Sanandaj</v>
      </c>
    </row>
    <row r="60">
      <c r="A60" s="1" t="s">
        <v>59</v>
      </c>
      <c r="B60" s="2" t="str">
        <f>IFERROR(__xludf.DUMMYFUNCTION("GOOGLETRANSLATE(A60, ""fa"", ""en"")"),"Azerbaijani")</f>
        <v>Azerbaijani</v>
      </c>
    </row>
    <row r="61">
      <c r="A61" s="1" t="s">
        <v>60</v>
      </c>
      <c r="B61" s="2" t="str">
        <f>IFERROR(__xludf.DUMMYFUNCTION("GOOGLETRANSLATE(A61, ""fa"", ""en"")"),"legend")</f>
        <v>legend</v>
      </c>
    </row>
    <row r="62">
      <c r="A62" s="1" t="s">
        <v>61</v>
      </c>
      <c r="B62" s="2" t="str">
        <f>IFERROR(__xludf.DUMMYFUNCTION("GOOGLETRANSLATE(A62, ""fa"", ""en"")"),"Zarathustra")</f>
        <v>Zarathustra</v>
      </c>
    </row>
    <row r="63">
      <c r="A63" s="1" t="s">
        <v>62</v>
      </c>
      <c r="B63" s="2" t="str">
        <f>IFERROR(__xludf.DUMMYFUNCTION("GOOGLETRANSLATE(A63, ""fa"", ""en"")"),"Turbat")</f>
        <v>Turbat</v>
      </c>
    </row>
    <row r="64">
      <c r="A64" s="1" t="s">
        <v>63</v>
      </c>
      <c r="B64" s="2" t="str">
        <f>IFERROR(__xludf.DUMMYFUNCTION("GOOGLETRANSLATE(A64, ""fa"", ""en"")"),"worker")</f>
        <v>worker</v>
      </c>
    </row>
    <row r="65">
      <c r="A65" s="1" t="s">
        <v>64</v>
      </c>
      <c r="B65" s="2" t="str">
        <f>IFERROR(__xludf.DUMMYFUNCTION("GOOGLETRANSLATE(A65, ""fa"", ""en"")"),"in front")</f>
        <v>in front</v>
      </c>
    </row>
    <row r="66">
      <c r="A66" s="1" t="s">
        <v>65</v>
      </c>
      <c r="B66" s="2" t="str">
        <f>IFERROR(__xludf.DUMMYFUNCTION("GOOGLETRANSLATE(A66, ""fa"", ""en"")"),"eats")</f>
        <v>eats</v>
      </c>
    </row>
    <row r="67">
      <c r="A67" s="1" t="s">
        <v>66</v>
      </c>
      <c r="B67" s="2" t="str">
        <f>IFERROR(__xludf.DUMMYFUNCTION("GOOGLETRANSLATE(A67, ""fa"", ""en"")"),"adolescence")</f>
        <v>adolescence</v>
      </c>
    </row>
    <row r="68">
      <c r="A68" s="1" t="s">
        <v>67</v>
      </c>
      <c r="B68" s="2" t="str">
        <f>IFERROR(__xludf.DUMMYFUNCTION("GOOGLETRANSLATE(A68, ""fa"", ""en"")"),"buried")</f>
        <v>buried</v>
      </c>
    </row>
    <row r="69">
      <c r="A69" s="1" t="s">
        <v>68</v>
      </c>
      <c r="B69" s="2" t="str">
        <f>IFERROR(__xludf.DUMMYFUNCTION("GOOGLETRANSLATE(A69, ""fa"", ""en"")"),"research")</f>
        <v>research</v>
      </c>
    </row>
    <row r="70">
      <c r="A70" s="1" t="s">
        <v>69</v>
      </c>
      <c r="B70" s="2" t="str">
        <f>IFERROR(__xludf.DUMMYFUNCTION("GOOGLETRANSLATE(A70, ""fa"", ""en"")"),"Electron")</f>
        <v>Electron</v>
      </c>
    </row>
    <row r="71">
      <c r="A71" s="1" t="s">
        <v>70</v>
      </c>
      <c r="B71" s="2" t="str">
        <f>IFERROR(__xludf.DUMMYFUNCTION("GOOGLETRANSLATE(A71, ""fa"", ""en"")"),"chord")</f>
        <v>chord</v>
      </c>
    </row>
    <row r="72">
      <c r="A72" s="1" t="s">
        <v>71</v>
      </c>
      <c r="B72" s="2" t="str">
        <f>IFERROR(__xludf.DUMMYFUNCTION("GOOGLETRANSLATE(A72, ""fa"", ""en"")"),"Written by")</f>
        <v>Written by</v>
      </c>
    </row>
    <row r="73">
      <c r="A73" s="1" t="s">
        <v>72</v>
      </c>
      <c r="B73" s="2" t="str">
        <f>IFERROR(__xludf.DUMMYFUNCTION("GOOGLETRANSLATE(A73, ""fa"", ""en"")"),"composed")</f>
        <v>composed</v>
      </c>
    </row>
    <row r="74">
      <c r="A74" s="1" t="s">
        <v>73</v>
      </c>
      <c r="B74" s="2" t="str">
        <f>IFERROR(__xludf.DUMMYFUNCTION("GOOGLETRANSLATE(A74, ""fa"", ""en"")"),"The architect")</f>
        <v>The architect</v>
      </c>
    </row>
    <row r="75">
      <c r="A75" s="1" t="s">
        <v>74</v>
      </c>
      <c r="B75" s="2" t="str">
        <f>IFERROR(__xludf.DUMMYFUNCTION("GOOGLETRANSLATE(A75, ""fa"", ""en"")"),"rice")</f>
        <v>rice</v>
      </c>
    </row>
    <row r="76">
      <c r="A76" s="1" t="s">
        <v>75</v>
      </c>
      <c r="B76" s="2" t="str">
        <f>IFERROR(__xludf.DUMMYFUNCTION("GOOGLETRANSLATE(A76, ""fa"", ""en"")"),"the middle")</f>
        <v>the middle</v>
      </c>
    </row>
    <row r="77">
      <c r="A77" s="1" t="s">
        <v>76</v>
      </c>
      <c r="B77" s="2" t="str">
        <f>IFERROR(__xludf.DUMMYFUNCTION("GOOGLETRANSLATE(A77, ""fa"", ""en"")"),"mission")</f>
        <v>mission</v>
      </c>
    </row>
    <row r="78">
      <c r="A78" s="1" t="s">
        <v>77</v>
      </c>
      <c r="B78" s="2" t="str">
        <f>IFERROR(__xludf.DUMMYFUNCTION("GOOGLETRANSLATE(A78, ""fa"", ""en"")"),"is left")</f>
        <v>is left</v>
      </c>
    </row>
    <row r="79">
      <c r="A79" s="1" t="s">
        <v>78</v>
      </c>
      <c r="B79" s="2" t="str">
        <f>IFERROR(__xludf.DUMMYFUNCTION("GOOGLETRANSLATE(A79, ""fa"", ""en"")"),"license")</f>
        <v>license</v>
      </c>
    </row>
    <row r="80">
      <c r="A80" s="1" t="s">
        <v>79</v>
      </c>
      <c r="B80" s="2" t="str">
        <f>IFERROR(__xludf.DUMMYFUNCTION("GOOGLETRANSLATE(A80, ""fa"", ""en"")"),"metal")</f>
        <v>metal</v>
      </c>
    </row>
    <row r="81">
      <c r="A81" s="1" t="s">
        <v>80</v>
      </c>
      <c r="B81" s="2" t="str">
        <f>IFERROR(__xludf.DUMMYFUNCTION("GOOGLETRANSLATE(A81, ""fa"", ""en"")"),"Belgium")</f>
        <v>Belgium</v>
      </c>
    </row>
    <row r="82">
      <c r="A82" s="1" t="s">
        <v>81</v>
      </c>
      <c r="B82" s="2" t="str">
        <f>IFERROR(__xludf.DUMMYFUNCTION("GOOGLETRANSLATE(A82, ""fa"", ""en"")"),"they brought")</f>
        <v>they brought</v>
      </c>
    </row>
    <row r="83">
      <c r="A83" s="1" t="s">
        <v>82</v>
      </c>
      <c r="B83" s="2" t="str">
        <f>IFERROR(__xludf.DUMMYFUNCTION("GOOGLETRANSLATE(A83, ""fa"", ""en"")"),"mark")</f>
        <v>mark</v>
      </c>
    </row>
    <row r="84">
      <c r="A84" s="1" t="s">
        <v>83</v>
      </c>
      <c r="B84" s="2" t="str">
        <f>IFERROR(__xludf.DUMMYFUNCTION("GOOGLETRANSLATE(A84, ""fa"", ""en"")"),"Arthur")</f>
        <v>Arthur</v>
      </c>
    </row>
    <row r="85">
      <c r="A85" s="1" t="s">
        <v>84</v>
      </c>
      <c r="B85" s="2" t="str">
        <f>IFERROR(__xludf.DUMMYFUNCTION("GOOGLETRANSLATE(A85, ""fa"", ""en"")"),"Mir Hossein")</f>
        <v>Mir Hossein</v>
      </c>
    </row>
    <row r="86">
      <c r="A86" s="1" t="s">
        <v>85</v>
      </c>
      <c r="B86" s="2" t="str">
        <f>IFERROR(__xludf.DUMMYFUNCTION("GOOGLETRANSLATE(A86, ""fa"", ""en"")"),"salty")</f>
        <v>salty</v>
      </c>
    </row>
    <row r="87">
      <c r="A87" s="1" t="s">
        <v>86</v>
      </c>
      <c r="B87" s="2" t="str">
        <f>IFERROR(__xludf.DUMMYFUNCTION("GOOGLETRANSLATE(A87, ""fa"", ""en"")"),"silver")</f>
        <v>silver</v>
      </c>
    </row>
    <row r="88">
      <c r="A88" s="1" t="s">
        <v>87</v>
      </c>
      <c r="B88" s="2" t="str">
        <f>IFERROR(__xludf.DUMMYFUNCTION("GOOGLETRANSLATE(A88, ""fa"", ""en"")"),"time")</f>
        <v>time</v>
      </c>
    </row>
    <row r="89">
      <c r="A89" s="1" t="s">
        <v>88</v>
      </c>
      <c r="B89" s="2" t="str">
        <f>IFERROR(__xludf.DUMMYFUNCTION("GOOGLETRANSLATE(A89, ""fa"", ""en"")"),"nice")</f>
        <v>nice</v>
      </c>
    </row>
    <row r="90">
      <c r="A90" s="1" t="s">
        <v>89</v>
      </c>
      <c r="B90" s="2" t="str">
        <f>IFERROR(__xludf.DUMMYFUNCTION("GOOGLETRANSLATE(A90, ""fa"", ""en"")"),"violence")</f>
        <v>violence</v>
      </c>
    </row>
    <row r="91">
      <c r="A91" s="1" t="s">
        <v>90</v>
      </c>
      <c r="B91" s="2" t="str">
        <f>IFERROR(__xludf.DUMMYFUNCTION("GOOGLETRANSLATE(A91, ""fa"", ""en"")"),"wooden")</f>
        <v>wooden</v>
      </c>
    </row>
    <row r="92">
      <c r="A92" s="1" t="s">
        <v>91</v>
      </c>
      <c r="B92" s="2" t="str">
        <f>IFERROR(__xludf.DUMMYFUNCTION("GOOGLETRANSLATE(A92, ""fa"", ""en"")"),"vitamin")</f>
        <v>vitamin</v>
      </c>
    </row>
    <row r="93">
      <c r="A93" s="1" t="s">
        <v>92</v>
      </c>
      <c r="B93" s="2" t="str">
        <f>IFERROR(__xludf.DUMMYFUNCTION("GOOGLETRANSLATE(A93, ""fa"", ""en"")"),"a letter")</f>
        <v>a letter</v>
      </c>
    </row>
    <row r="94">
      <c r="A94" s="1" t="s">
        <v>93</v>
      </c>
      <c r="B94" s="2" t="str">
        <f>IFERROR(__xludf.DUMMYFUNCTION("GOOGLETRANSLATE(A94, ""fa"", ""en"")"),"Rafsanjani")</f>
        <v>Rafsanjani</v>
      </c>
    </row>
    <row r="95">
      <c r="A95" s="1" t="s">
        <v>94</v>
      </c>
      <c r="B95" s="2" t="str">
        <f>IFERROR(__xludf.DUMMYFUNCTION("GOOGLETRANSLATE(A95, ""fa"", ""en"")"),"coin")</f>
        <v>coin</v>
      </c>
    </row>
    <row r="96">
      <c r="A96" s="1" t="s">
        <v>95</v>
      </c>
      <c r="B96" s="2" t="str">
        <f>IFERROR(__xludf.DUMMYFUNCTION("GOOGLETRANSLATE(A96, ""fa"", ""en"")"),"Habib")</f>
        <v>Habib</v>
      </c>
    </row>
    <row r="97">
      <c r="A97" s="1" t="s">
        <v>96</v>
      </c>
      <c r="B97" s="2" t="str">
        <f>IFERROR(__xludf.DUMMYFUNCTION("GOOGLETRANSLATE(A97, ""fa"", ""en"")"),"atom")</f>
        <v>atom</v>
      </c>
    </row>
    <row r="98">
      <c r="A98" s="1" t="s">
        <v>97</v>
      </c>
      <c r="B98" s="2" t="str">
        <f>IFERROR(__xludf.DUMMYFUNCTION("GOOGLETRANSLATE(A98, ""fa"", ""en"")"),"companionship")</f>
        <v>companionship</v>
      </c>
    </row>
    <row r="99">
      <c r="A99" s="1" t="s">
        <v>98</v>
      </c>
      <c r="B99" s="2" t="str">
        <f>IFERROR(__xludf.DUMMYFUNCTION("GOOGLETRANSLATE(A99, ""fa"", ""en"")"),"drawing")</f>
        <v>drawing</v>
      </c>
    </row>
    <row r="100">
      <c r="A100" s="1" t="s">
        <v>99</v>
      </c>
      <c r="B100" s="2" t="str">
        <f>IFERROR(__xludf.DUMMYFUNCTION("GOOGLETRANSLATE(A100, ""fa"", ""en"")"),"The Bible")</f>
        <v>The Bible</v>
      </c>
    </row>
    <row r="101">
      <c r="A101" s="1" t="s">
        <v>100</v>
      </c>
      <c r="B101" s="2" t="str">
        <f>IFERROR(__xludf.DUMMYFUNCTION("GOOGLETRANSLATE(A101, ""fa"", ""en"")"),"Charles")</f>
        <v>Charles</v>
      </c>
    </row>
    <row r="102">
      <c r="A102" s="1" t="s">
        <v>101</v>
      </c>
      <c r="B102" s="2" t="str">
        <f>IFERROR(__xludf.DUMMYFUNCTION("GOOGLETRANSLATE(A102, ""fa"", ""en"")"),"Santi")</f>
        <v>Santi</v>
      </c>
    </row>
    <row r="103">
      <c r="A103" s="1" t="s">
        <v>102</v>
      </c>
      <c r="B103" s="2" t="str">
        <f>IFERROR(__xludf.DUMMYFUNCTION("GOOGLETRANSLATE(A103, ""fa"", ""en"")"),"Millennium")</f>
        <v>Millennium</v>
      </c>
    </row>
    <row r="104">
      <c r="A104" s="1" t="s">
        <v>103</v>
      </c>
      <c r="B104" s="2" t="str">
        <f>IFERROR(__xludf.DUMMYFUNCTION("GOOGLETRANSLATE(A104, ""fa"", ""en"")"),"Abu al-Qasim")</f>
        <v>Abu al-Qasim</v>
      </c>
    </row>
    <row r="105">
      <c r="A105" s="1" t="s">
        <v>104</v>
      </c>
      <c r="B105" s="2" t="str">
        <f>IFERROR(__xludf.DUMMYFUNCTION("GOOGLETRANSLATE(A105, ""fa"", ""en"")"),"teacher")</f>
        <v>teacher</v>
      </c>
    </row>
    <row r="106">
      <c r="A106" s="1" t="s">
        <v>105</v>
      </c>
      <c r="B106" s="2" t="str">
        <f>IFERROR(__xludf.DUMMYFUNCTION("GOOGLETRANSLATE(A106, ""fa"", ""en"")"),"Maragheh")</f>
        <v>Maragheh</v>
      </c>
    </row>
    <row r="107">
      <c r="A107" s="1" t="s">
        <v>106</v>
      </c>
      <c r="B107" s="2" t="str">
        <f>IFERROR(__xludf.DUMMYFUNCTION("GOOGLETRANSLATE(A107, ""fa"", ""en"")"),"Creatures")</f>
        <v>Creatures</v>
      </c>
    </row>
    <row r="108">
      <c r="A108" s="1" t="s">
        <v>107</v>
      </c>
      <c r="B108" s="2" t="str">
        <f>IFERROR(__xludf.DUMMYFUNCTION("GOOGLETRANSLATE(A108, ""fa"", ""en"")"),"Caliphate")</f>
        <v>Caliphate</v>
      </c>
    </row>
    <row r="109">
      <c r="A109" s="1" t="s">
        <v>108</v>
      </c>
      <c r="B109" s="2" t="str">
        <f>IFERROR(__xludf.DUMMYFUNCTION("GOOGLETRANSLATE(A109, ""fa"", ""en"")"),"houses")</f>
        <v>houses</v>
      </c>
    </row>
    <row r="110">
      <c r="A110" s="1" t="s">
        <v>109</v>
      </c>
      <c r="B110" s="2" t="str">
        <f>IFERROR(__xludf.DUMMYFUNCTION("GOOGLETRANSLATE(A110, ""fa"", ""en"")"),"in charge")</f>
        <v>in charge</v>
      </c>
    </row>
    <row r="111">
      <c r="A111" s="1" t="s">
        <v>110</v>
      </c>
      <c r="B111" s="2" t="str">
        <f>IFERROR(__xludf.DUMMYFUNCTION("GOOGLETRANSLATE(A111, ""fa"", ""en"")"),"statue")</f>
        <v>statue</v>
      </c>
    </row>
    <row r="112">
      <c r="A112" s="1" t="s">
        <v>111</v>
      </c>
      <c r="B112" s="2" t="str">
        <f>IFERROR(__xludf.DUMMYFUNCTION("GOOGLETRANSLATE(A112, ""fa"", ""en"")"),"the end")</f>
        <v>the end</v>
      </c>
    </row>
    <row r="113">
      <c r="A113" s="1" t="s">
        <v>112</v>
      </c>
      <c r="B113" s="2" t="str">
        <f>IFERROR(__xludf.DUMMYFUNCTION("GOOGLETRANSLATE(A113, ""fa"", ""en"")"),"guard")</f>
        <v>guard</v>
      </c>
    </row>
    <row r="114">
      <c r="A114" s="1" t="s">
        <v>113</v>
      </c>
      <c r="B114" s="2" t="str">
        <f>IFERROR(__xludf.DUMMYFUNCTION("GOOGLETRANSLATE(A114, ""fa"", ""en"")"),"preliminary")</f>
        <v>preliminary</v>
      </c>
    </row>
    <row r="115">
      <c r="A115" s="1" t="s">
        <v>114</v>
      </c>
      <c r="B115" s="2" t="str">
        <f>IFERROR(__xludf.DUMMYFUNCTION("GOOGLETRANSLATE(A115, ""fa"", ""en"")"),"angle")</f>
        <v>angle</v>
      </c>
    </row>
    <row r="116">
      <c r="A116" s="1" t="s">
        <v>115</v>
      </c>
      <c r="B116" s="2" t="str">
        <f>IFERROR(__xludf.DUMMYFUNCTION("GOOGLETRANSLATE(A116, ""fa"", ""en"")"),"coach")</f>
        <v>coach</v>
      </c>
    </row>
    <row r="117">
      <c r="A117" s="1" t="s">
        <v>116</v>
      </c>
      <c r="B117" s="2" t="str">
        <f>IFERROR(__xludf.DUMMYFUNCTION("GOOGLETRANSLATE(A117, ""fa"", ""en"")"),"breadth")</f>
        <v>breadth</v>
      </c>
    </row>
    <row r="118">
      <c r="A118" s="1" t="s">
        <v>117</v>
      </c>
      <c r="B118" s="2" t="str">
        <f>IFERROR(__xludf.DUMMYFUNCTION("GOOGLETRANSLATE(A118, ""fa"", ""en"")"),"Saadi")</f>
        <v>Saadi</v>
      </c>
    </row>
    <row r="119">
      <c r="A119" s="1" t="s">
        <v>118</v>
      </c>
      <c r="B119" s="2" t="str">
        <f>IFERROR(__xludf.DUMMYFUNCTION("GOOGLETRANSLATE(A119, ""fa"", ""en"")"),"the owner")</f>
        <v>the owner</v>
      </c>
    </row>
    <row r="120">
      <c r="A120" s="1" t="s">
        <v>119</v>
      </c>
      <c r="B120" s="2" t="str">
        <f>IFERROR(__xludf.DUMMYFUNCTION("GOOGLETRANSLATE(A120, ""fa"", ""en"")"),"Mojam")</f>
        <v>Mojam</v>
      </c>
    </row>
    <row r="121">
      <c r="A121" s="1" t="s">
        <v>120</v>
      </c>
      <c r="B121" s="2" t="str">
        <f>IFERROR(__xludf.DUMMYFUNCTION("GOOGLETRANSLATE(A121, ""fa"", ""en"")"),"Academy")</f>
        <v>Academy</v>
      </c>
    </row>
    <row r="122">
      <c r="A122" s="1" t="s">
        <v>121</v>
      </c>
      <c r="B122" s="2" t="str">
        <f>IFERROR(__xludf.DUMMYFUNCTION("GOOGLETRANSLATE(A122, ""fa"", ""en"")"),"UNESCO")</f>
        <v>UNESCO</v>
      </c>
    </row>
    <row r="123">
      <c r="A123" s="1" t="s">
        <v>122</v>
      </c>
      <c r="B123" s="2" t="str">
        <f>IFERROR(__xludf.DUMMYFUNCTION("GOOGLETRANSLATE(A123, ""fa"", ""en"")"),"different")</f>
        <v>different</v>
      </c>
    </row>
    <row r="124">
      <c r="A124" s="1" t="s">
        <v>123</v>
      </c>
      <c r="B124" s="2" t="str">
        <f>IFERROR(__xludf.DUMMYFUNCTION("GOOGLETRANSLATE(A124, ""fa"", ""en"")"),"the problem")</f>
        <v>the problem</v>
      </c>
    </row>
    <row r="125">
      <c r="A125" s="1" t="s">
        <v>124</v>
      </c>
      <c r="B125" s="2" t="str">
        <f>IFERROR(__xludf.DUMMYFUNCTION("GOOGLETRANSLATE(A125, ""fa"", ""en"")"),"the gods")</f>
        <v>the gods</v>
      </c>
    </row>
    <row r="126">
      <c r="A126" s="1" t="s">
        <v>125</v>
      </c>
      <c r="B126" s="2" t="str">
        <f>IFERROR(__xludf.DUMMYFUNCTION("GOOGLETRANSLATE(A126, ""fa"", ""en"")"),"circulation")</f>
        <v>circulation</v>
      </c>
    </row>
    <row r="127">
      <c r="A127" s="1" t="s">
        <v>126</v>
      </c>
      <c r="B127" s="2" t="str">
        <f>IFERROR(__xludf.DUMMYFUNCTION("GOOGLETRANSLATE(A127, ""fa"", ""en"")"),"especially")</f>
        <v>especially</v>
      </c>
    </row>
    <row r="128">
      <c r="A128" s="1" t="s">
        <v>127</v>
      </c>
      <c r="B128" s="2" t="str">
        <f>IFERROR(__xludf.DUMMYFUNCTION("GOOGLETRANSLATE(A128, ""fa"", ""en"")"),"supplement")</f>
        <v>supplement</v>
      </c>
    </row>
    <row r="129">
      <c r="A129" s="1" t="s">
        <v>128</v>
      </c>
      <c r="B129" s="2" t="str">
        <f>IFERROR(__xludf.DUMMYFUNCTION("GOOGLETRANSLATE(A129, ""fa"", ""en"")"),"Hooshang")</f>
        <v>Hooshang</v>
      </c>
    </row>
    <row r="130">
      <c r="A130" s="1" t="s">
        <v>129</v>
      </c>
      <c r="B130" s="2" t="str">
        <f>IFERROR(__xludf.DUMMYFUNCTION("GOOGLETRANSLATE(A130, ""fa"", ""en"")"),"while")</f>
        <v>while</v>
      </c>
    </row>
    <row r="131">
      <c r="A131" s="1" t="s">
        <v>130</v>
      </c>
      <c r="B131" s="2" t="str">
        <f>IFERROR(__xludf.DUMMYFUNCTION("GOOGLETRANSLATE(A131, ""fa"", ""en"")"),"Logo")</f>
        <v>Logo</v>
      </c>
    </row>
    <row r="132">
      <c r="A132" s="1" t="s">
        <v>131</v>
      </c>
      <c r="B132" s="2" t="str">
        <f>IFERROR(__xludf.DUMMYFUNCTION("GOOGLETRANSLATE(A132, ""fa"", ""en"")"),"meanings")</f>
        <v>meanings</v>
      </c>
    </row>
    <row r="133">
      <c r="A133" s="1" t="s">
        <v>132</v>
      </c>
      <c r="B133" s="2" t="str">
        <f>IFERROR(__xludf.DUMMYFUNCTION("GOOGLETRANSLATE(A133, ""fa"", ""en"")"),"Yazdi")</f>
        <v>Yazdi</v>
      </c>
    </row>
    <row r="134">
      <c r="A134" s="1" t="s">
        <v>133</v>
      </c>
      <c r="B134" s="2" t="str">
        <f>IFERROR(__xludf.DUMMYFUNCTION("GOOGLETRANSLATE(A134, ""fa"", ""en"")"),"automatic")</f>
        <v>automatic</v>
      </c>
    </row>
    <row r="135">
      <c r="A135" s="1" t="s">
        <v>134</v>
      </c>
      <c r="B135" s="2" t="str">
        <f>IFERROR(__xludf.DUMMYFUNCTION("GOOGLETRANSLATE(A135, ""fa"", ""en"")"),"safety")</f>
        <v>safety</v>
      </c>
    </row>
    <row r="136">
      <c r="A136" s="1" t="s">
        <v>135</v>
      </c>
      <c r="B136" s="2" t="str">
        <f>IFERROR(__xludf.DUMMYFUNCTION("GOOGLETRANSLATE(A136, ""fa"", ""en"")"),"effort")</f>
        <v>effort</v>
      </c>
    </row>
    <row r="137">
      <c r="A137" s="1" t="s">
        <v>136</v>
      </c>
      <c r="B137" s="2" t="str">
        <f>IFERROR(__xludf.DUMMYFUNCTION("GOOGLETRANSLATE(A137, ""fa"", ""en"")"),"the east")</f>
        <v>the east</v>
      </c>
    </row>
    <row r="138">
      <c r="A138" s="1" t="s">
        <v>137</v>
      </c>
      <c r="B138" s="2" t="str">
        <f>IFERROR(__xludf.DUMMYFUNCTION("GOOGLETRANSLATE(A138, ""fa"", ""en"")"),"Abila")</f>
        <v>Abila</v>
      </c>
    </row>
    <row r="139">
      <c r="A139" s="1" t="s">
        <v>138</v>
      </c>
      <c r="B139" s="2" t="str">
        <f>IFERROR(__xludf.DUMMYFUNCTION("GOOGLETRANSLATE(A139, ""fa"", ""en"")"),"power plant")</f>
        <v>power plant</v>
      </c>
    </row>
    <row r="140">
      <c r="A140" s="1" t="s">
        <v>139</v>
      </c>
      <c r="B140" s="2" t="str">
        <f>IFERROR(__xludf.DUMMYFUNCTION("GOOGLETRANSLATE(A140, ""fa"", ""en"")"),"encyclopedia")</f>
        <v>encyclopedia</v>
      </c>
    </row>
    <row r="141">
      <c r="A141" s="1" t="s">
        <v>140</v>
      </c>
      <c r="B141" s="2" t="str">
        <f>IFERROR(__xludf.DUMMYFUNCTION("GOOGLETRANSLATE(A141, ""fa"", ""en"")"),"the play")</f>
        <v>the play</v>
      </c>
    </row>
    <row r="142">
      <c r="A142" s="1" t="s">
        <v>141</v>
      </c>
      <c r="B142" s="2" t="str">
        <f>IFERROR(__xludf.DUMMYFUNCTION("GOOGLETRANSLATE(A142, ""fa"", ""en"")"),"know")</f>
        <v>know</v>
      </c>
    </row>
    <row r="143">
      <c r="A143" s="1" t="s">
        <v>142</v>
      </c>
      <c r="B143" s="2" t="str">
        <f>IFERROR(__xludf.DUMMYFUNCTION("GOOGLETRANSLATE(A143, ""fa"", ""en"")"),"would take")</f>
        <v>would take</v>
      </c>
    </row>
    <row r="144">
      <c r="A144" s="1" t="s">
        <v>143</v>
      </c>
      <c r="B144" s="2" t="str">
        <f>IFERROR(__xludf.DUMMYFUNCTION("GOOGLETRANSLATE(A144, ""fa"", ""en"")"),"by")</f>
        <v>by</v>
      </c>
    </row>
    <row r="145">
      <c r="A145" s="1" t="s">
        <v>144</v>
      </c>
      <c r="B145" s="2" t="str">
        <f>IFERROR(__xludf.DUMMYFUNCTION("GOOGLETRANSLATE(A145, ""fa"", ""en"")"),"environmental")</f>
        <v>environmental</v>
      </c>
    </row>
    <row r="146">
      <c r="A146" s="1" t="s">
        <v>145</v>
      </c>
      <c r="B146" s="2" t="str">
        <f>IFERROR(__xludf.DUMMYFUNCTION("GOOGLETRANSLATE(A146, ""fa"", ""en"")"),"wisdom")</f>
        <v>wisdom</v>
      </c>
    </row>
    <row r="147">
      <c r="A147" s="1" t="s">
        <v>146</v>
      </c>
      <c r="B147" s="2" t="str">
        <f>IFERROR(__xludf.DUMMYFUNCTION("GOOGLETRANSLATE(A147, ""fa"", ""en"")"),"Communities")</f>
        <v>Communities</v>
      </c>
    </row>
    <row r="148">
      <c r="A148" s="1" t="s">
        <v>147</v>
      </c>
      <c r="B148" s="2" t="str">
        <f>IFERROR(__xludf.DUMMYFUNCTION("GOOGLETRANSLATE(A148, ""fa"", ""en"")"),"the slowness")</f>
        <v>the slowness</v>
      </c>
    </row>
    <row r="149">
      <c r="A149" s="1" t="s">
        <v>148</v>
      </c>
      <c r="B149" s="2" t="str">
        <f>IFERROR(__xludf.DUMMYFUNCTION("GOOGLETRANSLATE(A149, ""fa"", ""en"")"),"hit")</f>
        <v>hit</v>
      </c>
    </row>
    <row r="150">
      <c r="A150" s="1" t="s">
        <v>149</v>
      </c>
      <c r="B150" s="2" t="str">
        <f>IFERROR(__xludf.DUMMYFUNCTION("GOOGLETRANSLATE(A150, ""fa"", ""en"")"),"the branches")</f>
        <v>the branches</v>
      </c>
    </row>
    <row r="151">
      <c r="A151" s="1" t="s">
        <v>150</v>
      </c>
      <c r="B151" s="2" t="str">
        <f>IFERROR(__xludf.DUMMYFUNCTION("GOOGLETRANSLATE(A151, ""fa"", ""en"")"),"a mountain")</f>
        <v>a mountain</v>
      </c>
    </row>
    <row r="152">
      <c r="A152" s="1" t="s">
        <v>151</v>
      </c>
      <c r="B152" s="2" t="str">
        <f>IFERROR(__xludf.DUMMYFUNCTION("GOOGLETRANSLATE(A152, ""fa"", ""en"")"),"Methods")</f>
        <v>Methods</v>
      </c>
    </row>
    <row r="153">
      <c r="A153" s="1" t="s">
        <v>152</v>
      </c>
      <c r="B153" s="2" t="str">
        <f>IFERROR(__xludf.DUMMYFUNCTION("GOOGLETRANSLATE(A153, ""fa"", ""en"")"),"places")</f>
        <v>places</v>
      </c>
    </row>
    <row r="154">
      <c r="A154" s="1" t="s">
        <v>153</v>
      </c>
      <c r="B154" s="2" t="str">
        <f>IFERROR(__xludf.DUMMYFUNCTION("GOOGLETRANSLATE(A154, ""fa"", ""en"")"),"Involved")</f>
        <v>Involved</v>
      </c>
    </row>
    <row r="155">
      <c r="A155" s="1" t="s">
        <v>154</v>
      </c>
      <c r="B155" s="2" t="str">
        <f>IFERROR(__xludf.DUMMYFUNCTION("GOOGLETRANSLATE(A155, ""fa"", ""en"")"),"Switzerland")</f>
        <v>Switzerland</v>
      </c>
    </row>
    <row r="156">
      <c r="A156" s="1" t="s">
        <v>155</v>
      </c>
      <c r="B156" s="2" t="str">
        <f>IFERROR(__xludf.DUMMYFUNCTION("GOOGLETRANSLATE(A156, ""fa"", ""en"")"),"Politicians")</f>
        <v>Politicians</v>
      </c>
    </row>
    <row r="157">
      <c r="A157" s="1" t="s">
        <v>156</v>
      </c>
      <c r="B157" s="2" t="str">
        <f>IFERROR(__xludf.DUMMYFUNCTION("GOOGLETRANSLATE(A157, ""fa"", ""en"")"),"special")</f>
        <v>special</v>
      </c>
    </row>
    <row r="158">
      <c r="A158" s="1" t="s">
        <v>157</v>
      </c>
      <c r="B158" s="2" t="str">
        <f>IFERROR(__xludf.DUMMYFUNCTION("GOOGLETRANSLATE(A158, ""fa"", ""en"")"),"teeth")</f>
        <v>teeth</v>
      </c>
    </row>
    <row r="159">
      <c r="A159" s="1" t="s">
        <v>158</v>
      </c>
      <c r="B159" s="2" t="str">
        <f>IFERROR(__xludf.DUMMYFUNCTION("GOOGLETRANSLATE(A159, ""fa"", ""en"")"),"K")</f>
        <v>K</v>
      </c>
    </row>
    <row r="160">
      <c r="A160" s="1" t="s">
        <v>159</v>
      </c>
      <c r="B160" s="2" t="str">
        <f>IFERROR(__xludf.DUMMYFUNCTION("GOOGLETRANSLATE(A160, ""fa"", ""en"")"),"Alan")</f>
        <v>Alan</v>
      </c>
    </row>
    <row r="161">
      <c r="A161" s="1" t="s">
        <v>160</v>
      </c>
      <c r="B161" s="2" t="str">
        <f>IFERROR(__xludf.DUMMYFUNCTION("GOOGLETRANSLATE(A161, ""fa"", ""en"")"),"server")</f>
        <v>server</v>
      </c>
    </row>
    <row r="162">
      <c r="A162" s="1" t="s">
        <v>161</v>
      </c>
      <c r="B162" s="2" t="str">
        <f>IFERROR(__xludf.DUMMYFUNCTION("GOOGLETRANSLATE(A162, ""fa"", ""en"")"),"Hadiths")</f>
        <v>Hadiths</v>
      </c>
    </row>
    <row r="163">
      <c r="A163" s="1" t="s">
        <v>162</v>
      </c>
      <c r="B163" s="2" t="str">
        <f>IFERROR(__xludf.DUMMYFUNCTION("GOOGLETRANSLATE(A163, ""fa"", ""en"")"),"Naseruddin")</f>
        <v>Naseruddin</v>
      </c>
    </row>
    <row r="164">
      <c r="A164" s="1" t="s">
        <v>163</v>
      </c>
      <c r="B164" s="2" t="str">
        <f>IFERROR(__xludf.DUMMYFUNCTION("GOOGLETRANSLATE(A164, ""fa"", ""en"")"),"idea")</f>
        <v>idea</v>
      </c>
    </row>
    <row r="165">
      <c r="A165" s="1" t="s">
        <v>164</v>
      </c>
      <c r="B165" s="2" t="str">
        <f>IFERROR(__xludf.DUMMYFUNCTION("GOOGLETRANSLATE(A165, ""fa"", ""en"")"),"Bill")</f>
        <v>Bill</v>
      </c>
    </row>
    <row r="166">
      <c r="A166" s="1" t="s">
        <v>165</v>
      </c>
      <c r="B166" s="2" t="str">
        <f>IFERROR(__xludf.DUMMYFUNCTION("GOOGLETRANSLATE(A166, ""fa"", ""en"")"),"Voltage")</f>
        <v>Voltage</v>
      </c>
    </row>
    <row r="167">
      <c r="A167" s="1" t="s">
        <v>166</v>
      </c>
      <c r="B167" s="2" t="str">
        <f>IFERROR(__xludf.DUMMYFUNCTION("GOOGLETRANSLATE(A167, ""fa"", ""en"")"),"has done")</f>
        <v>has done</v>
      </c>
    </row>
    <row r="168">
      <c r="A168" s="1" t="s">
        <v>167</v>
      </c>
      <c r="B168" s="2" t="str">
        <f>IFERROR(__xludf.DUMMYFUNCTION("GOOGLETRANSLATE(A168, ""fa"", ""en"")"),"movements")</f>
        <v>movements</v>
      </c>
    </row>
    <row r="169">
      <c r="A169" s="1" t="s">
        <v>168</v>
      </c>
      <c r="B169" s="2" t="str">
        <f>IFERROR(__xludf.DUMMYFUNCTION("GOOGLETRANSLATE(A169, ""fa"", ""en"")"),"glass")</f>
        <v>glass</v>
      </c>
    </row>
    <row r="170">
      <c r="A170" s="1" t="s">
        <v>169</v>
      </c>
      <c r="B170" s="2" t="str">
        <f>IFERROR(__xludf.DUMMYFUNCTION("GOOGLETRANSLATE(A170, ""fa"", ""en"")"),"passed away")</f>
        <v>passed away</v>
      </c>
    </row>
    <row r="171">
      <c r="A171" s="1" t="s">
        <v>170</v>
      </c>
      <c r="B171" s="2" t="str">
        <f>IFERROR(__xludf.DUMMYFUNCTION("GOOGLETRANSLATE(A171, ""fa"", ""en"")"),"Surrender")</f>
        <v>Surrender</v>
      </c>
    </row>
    <row r="172">
      <c r="A172" s="1" t="s">
        <v>171</v>
      </c>
      <c r="B172" s="2" t="str">
        <f>IFERROR(__xludf.DUMMYFUNCTION("GOOGLETRANSLATE(A172, ""fa"", ""en"")"),"cult")</f>
        <v>cult</v>
      </c>
    </row>
    <row r="173">
      <c r="A173" s="1" t="s">
        <v>172</v>
      </c>
      <c r="B173" s="2" t="str">
        <f>IFERROR(__xludf.DUMMYFUNCTION("GOOGLETRANSLATE(A173, ""fa"", ""en"")"),"belonging")</f>
        <v>belonging</v>
      </c>
    </row>
    <row r="174">
      <c r="A174" s="1" t="s">
        <v>173</v>
      </c>
      <c r="B174" s="2" t="str">
        <f>IFERROR(__xludf.DUMMYFUNCTION("GOOGLETRANSLATE(A174, ""fa"", ""en"")"),"the eighth")</f>
        <v>the eighth</v>
      </c>
    </row>
    <row r="175">
      <c r="A175" s="1" t="s">
        <v>174</v>
      </c>
      <c r="B175" s="2" t="str">
        <f>IFERROR(__xludf.DUMMYFUNCTION("GOOGLETRANSLATE(A175, ""fa"", ""en"")"),"Caucasus")</f>
        <v>Caucasus</v>
      </c>
    </row>
    <row r="176">
      <c r="A176" s="1" t="s">
        <v>175</v>
      </c>
      <c r="B176" s="2" t="str">
        <f>IFERROR(__xludf.DUMMYFUNCTION("GOOGLETRANSLATE(A176, ""fa"", ""en"")"),"Accusation")</f>
        <v>Accusation</v>
      </c>
    </row>
    <row r="177">
      <c r="A177" s="1" t="s">
        <v>176</v>
      </c>
      <c r="B177" s="2" t="str">
        <f>IFERROR(__xludf.DUMMYFUNCTION("GOOGLETRANSLATE(A177, ""fa"", ""en"")"),"professors")</f>
        <v>professors</v>
      </c>
    </row>
    <row r="178">
      <c r="A178" s="1" t="s">
        <v>177</v>
      </c>
      <c r="B178" s="2" t="str">
        <f>IFERROR(__xludf.DUMMYFUNCTION("GOOGLETRANSLATE(A178, ""fa"", ""en"")"),"thinking")</f>
        <v>thinking</v>
      </c>
    </row>
    <row r="179">
      <c r="A179" s="1" t="s">
        <v>178</v>
      </c>
      <c r="B179" s="2" t="str">
        <f>IFERROR(__xludf.DUMMYFUNCTION("GOOGLETRANSLATE(A179, ""fa"", ""en"")"),"R")</f>
        <v>R</v>
      </c>
    </row>
    <row r="180">
      <c r="A180" s="1" t="s">
        <v>179</v>
      </c>
      <c r="B180" s="2" t="str">
        <f>IFERROR(__xludf.DUMMYFUNCTION("GOOGLETRANSLATE(A180, ""fa"", ""en"")"),"the shadow")</f>
        <v>the shadow</v>
      </c>
    </row>
    <row r="181">
      <c r="A181" s="1" t="s">
        <v>180</v>
      </c>
      <c r="B181" s="2" t="str">
        <f>IFERROR(__xludf.DUMMYFUNCTION("GOOGLETRANSLATE(A181, ""fa"", ""en"")"),"apple")</f>
        <v>apple</v>
      </c>
    </row>
    <row r="182">
      <c r="A182" s="1" t="s">
        <v>181</v>
      </c>
      <c r="B182" s="2" t="str">
        <f>IFERROR(__xludf.DUMMYFUNCTION("GOOGLETRANSLATE(A182, ""fa"", ""en"")"),"Separation")</f>
        <v>Separation</v>
      </c>
    </row>
    <row r="183">
      <c r="A183" s="1" t="s">
        <v>182</v>
      </c>
      <c r="B183" s="2" t="str">
        <f>IFERROR(__xludf.DUMMYFUNCTION("GOOGLETRANSLATE(A183, ""fa"", ""en"")"),"the neck")</f>
        <v>the neck</v>
      </c>
    </row>
    <row r="184">
      <c r="A184" s="1" t="s">
        <v>183</v>
      </c>
      <c r="B184" s="2" t="str">
        <f>IFERROR(__xludf.DUMMYFUNCTION("GOOGLETRANSLATE(A184, ""fa"", ""en"")"),"tribes")</f>
        <v>tribes</v>
      </c>
    </row>
    <row r="185">
      <c r="A185" s="1" t="s">
        <v>184</v>
      </c>
      <c r="B185" s="2" t="str">
        <f>IFERROR(__xludf.DUMMYFUNCTION("GOOGLETRANSLATE(A185, ""fa"", ""en"")"),"free")</f>
        <v>free</v>
      </c>
    </row>
    <row r="186">
      <c r="A186" s="1" t="s">
        <v>185</v>
      </c>
      <c r="B186" s="2" t="str">
        <f>IFERROR(__xludf.DUMMYFUNCTION("GOOGLETRANSLATE(A186, ""fa"", ""en"")"),"rely on")</f>
        <v>rely on</v>
      </c>
    </row>
    <row r="187">
      <c r="A187" s="1" t="s">
        <v>186</v>
      </c>
      <c r="B187" s="2" t="str">
        <f>IFERROR(__xludf.DUMMYFUNCTION("GOOGLETRANSLATE(A187, ""fa"", ""en"")"),"autumn")</f>
        <v>autumn</v>
      </c>
    </row>
    <row r="188">
      <c r="A188" s="1" t="s">
        <v>187</v>
      </c>
      <c r="B188" s="2" t="str">
        <f>IFERROR(__xludf.DUMMYFUNCTION("GOOGLETRANSLATE(A188, ""fa"", ""en"")"),"script")</f>
        <v>script</v>
      </c>
    </row>
    <row r="189">
      <c r="A189" s="1" t="s">
        <v>188</v>
      </c>
      <c r="B189" s="2" t="str">
        <f>IFERROR(__xludf.DUMMYFUNCTION("GOOGLETRANSLATE(A189, ""fa"", ""en"")"),"sense")</f>
        <v>sense</v>
      </c>
    </row>
    <row r="190">
      <c r="A190" s="1" t="s">
        <v>189</v>
      </c>
      <c r="B190" s="2" t="str">
        <f>IFERROR(__xludf.DUMMYFUNCTION("GOOGLETRANSLATE(A190, ""fa"", ""en"")"),"they came")</f>
        <v>they came</v>
      </c>
    </row>
    <row r="191">
      <c r="A191" s="1" t="s">
        <v>190</v>
      </c>
      <c r="B191" s="2" t="str">
        <f>IFERROR(__xludf.DUMMYFUNCTION("GOOGLETRANSLATE(A191, ""fa"", ""en"")"),"the desert")</f>
        <v>the desert</v>
      </c>
    </row>
    <row r="192">
      <c r="A192" s="1" t="s">
        <v>191</v>
      </c>
      <c r="B192" s="2" t="str">
        <f>IFERROR(__xludf.DUMMYFUNCTION("GOOGLETRANSLATE(A192, ""fa"", ""en"")"),"bigger")</f>
        <v>bigger</v>
      </c>
    </row>
    <row r="193">
      <c r="A193" s="1" t="s">
        <v>192</v>
      </c>
      <c r="B193" s="2" t="str">
        <f>IFERROR(__xludf.DUMMYFUNCTION("GOOGLETRANSLATE(A193, ""fa"", ""en"")"),"scholars")</f>
        <v>scholars</v>
      </c>
    </row>
    <row r="194">
      <c r="A194" s="1" t="s">
        <v>193</v>
      </c>
      <c r="B194" s="2" t="str">
        <f>IFERROR(__xludf.DUMMYFUNCTION("GOOGLETRANSLATE(A194, ""fa"", ""en"")"),"a forest")</f>
        <v>a forest</v>
      </c>
    </row>
    <row r="195">
      <c r="A195" s="1" t="s">
        <v>194</v>
      </c>
      <c r="B195" s="2" t="str">
        <f>IFERROR(__xludf.DUMMYFUNCTION("GOOGLETRANSLATE(A195, ""fa"", ""en"")"),"El Modon")</f>
        <v>El Modon</v>
      </c>
    </row>
    <row r="196">
      <c r="A196" s="1" t="s">
        <v>195</v>
      </c>
      <c r="B196" s="2" t="str">
        <f>IFERROR(__xludf.DUMMYFUNCTION("GOOGLETRANSLATE(A196, ""fa"", ""en"")"),"Wal-Qabael")</f>
        <v>Wal-Qabael</v>
      </c>
    </row>
    <row r="197">
      <c r="A197" s="1" t="s">
        <v>196</v>
      </c>
      <c r="B197" s="2" t="str">
        <f>IFERROR(__xludf.DUMMYFUNCTION("GOOGLETRANSLATE(A197, ""fa"", ""en"")"),"Elymaniyah")</f>
        <v>Elymaniyah</v>
      </c>
    </row>
    <row r="198">
      <c r="A198" s="1" t="s">
        <v>197</v>
      </c>
      <c r="B198" s="2" t="str">
        <f>IFERROR(__xludf.DUMMYFUNCTION("GOOGLETRANSLATE(A198, ""fa"", ""en"")"),"Al-Maqhafi")</f>
        <v>Al-Maqhafi</v>
      </c>
    </row>
    <row r="199">
      <c r="A199" s="1" t="s">
        <v>198</v>
      </c>
      <c r="B199" s="2" t="str">
        <f>IFERROR(__xludf.DUMMYFUNCTION("GOOGLETRANSLATE(A199, ""fa"", ""en"")"),"surrender")</f>
        <v>surrender</v>
      </c>
    </row>
    <row r="200">
      <c r="A200" s="1" t="s">
        <v>199</v>
      </c>
      <c r="B200" s="2" t="str">
        <f>IFERROR(__xludf.DUMMYFUNCTION("GOOGLETRANSLATE(A200, ""fa"", ""en"")"),"Saturday")</f>
        <v>Saturday</v>
      </c>
    </row>
    <row r="201">
      <c r="A201" s="1" t="s">
        <v>200</v>
      </c>
      <c r="B201" s="2" t="str">
        <f>IFERROR(__xludf.DUMMYFUNCTION("GOOGLETRANSLATE(A201, ""fa"", ""en"")"),"claimant")</f>
        <v>claimant</v>
      </c>
    </row>
    <row r="202">
      <c r="A202" s="1" t="s">
        <v>201</v>
      </c>
      <c r="B202" s="2" t="str">
        <f>IFERROR(__xludf.DUMMYFUNCTION("GOOGLETRANSLATE(A202, ""fa"", ""en"")"),"intellect")</f>
        <v>intellect</v>
      </c>
    </row>
    <row r="203">
      <c r="A203" s="1" t="s">
        <v>202</v>
      </c>
      <c r="B203" s="2" t="str">
        <f>IFERROR(__xludf.DUMMYFUNCTION("GOOGLETRANSLATE(A203, ""fa"", ""en"")"),"time")</f>
        <v>time</v>
      </c>
    </row>
    <row r="204">
      <c r="A204" s="1" t="s">
        <v>203</v>
      </c>
      <c r="B204" s="2" t="str">
        <f>IFERROR(__xludf.DUMMYFUNCTION("GOOGLETRANSLATE(A204, ""fa"", ""en"")"),"Jane")</f>
        <v>Jane</v>
      </c>
    </row>
    <row r="205">
      <c r="A205" s="1" t="s">
        <v>204</v>
      </c>
      <c r="B205" s="2" t="str">
        <f>IFERROR(__xludf.DUMMYFUNCTION("GOOGLETRANSLATE(A205, ""fa"", ""en"")"),"descent")</f>
        <v>descent</v>
      </c>
    </row>
    <row r="206">
      <c r="A206" s="1" t="s">
        <v>205</v>
      </c>
      <c r="B206" s="2" t="str">
        <f>IFERROR(__xludf.DUMMYFUNCTION("GOOGLETRANSLATE(A206, ""fa"", ""en"")"),"compliance")</f>
        <v>compliance</v>
      </c>
    </row>
    <row r="207">
      <c r="A207" s="1" t="s">
        <v>206</v>
      </c>
      <c r="B207" s="2" t="str">
        <f>IFERROR(__xludf.DUMMYFUNCTION("GOOGLETRANSLATE(A207, ""fa"", ""en"")"),"the mountain")</f>
        <v>the mountain</v>
      </c>
    </row>
    <row r="208">
      <c r="A208" s="1" t="s">
        <v>207</v>
      </c>
      <c r="B208" s="2" t="str">
        <f>IFERROR(__xludf.DUMMYFUNCTION("GOOGLETRANSLATE(A208, ""fa"", ""en"")"),"inspiration")</f>
        <v>inspiration</v>
      </c>
    </row>
    <row r="209">
      <c r="A209" s="1" t="s">
        <v>208</v>
      </c>
      <c r="B209" s="2" t="str">
        <f>IFERROR(__xludf.DUMMYFUNCTION("GOOGLETRANSLATE(A209, ""fa"", ""en"")"),"side")</f>
        <v>side</v>
      </c>
    </row>
    <row r="210">
      <c r="A210" s="1" t="s">
        <v>209</v>
      </c>
      <c r="B210" s="2" t="str">
        <f>IFERROR(__xludf.DUMMYFUNCTION("GOOGLETRANSLATE(A210, ""fa"", ""en"")"),"the ceiling")</f>
        <v>the ceiling</v>
      </c>
    </row>
    <row r="211">
      <c r="A211" s="1" t="s">
        <v>210</v>
      </c>
      <c r="B211" s="2" t="str">
        <f>IFERROR(__xludf.DUMMYFUNCTION("GOOGLETRANSLATE(A211, ""fa"", ""en"")"),"giving")</f>
        <v>giving</v>
      </c>
    </row>
    <row r="212">
      <c r="A212" s="1" t="s">
        <v>211</v>
      </c>
      <c r="B212" s="2" t="str">
        <f>IFERROR(__xludf.DUMMYFUNCTION("GOOGLETRANSLATE(A212, ""fa"", ""en"")"),"wisdom")</f>
        <v>wisdom</v>
      </c>
    </row>
    <row r="213">
      <c r="A213" s="1" t="s">
        <v>212</v>
      </c>
      <c r="B213" s="2" t="str">
        <f>IFERROR(__xludf.DUMMYFUNCTION("GOOGLETRANSLATE(A213, ""fa"", ""en"")"),"contractual")</f>
        <v>contractual</v>
      </c>
    </row>
    <row r="214">
      <c r="A214" s="1" t="s">
        <v>213</v>
      </c>
      <c r="B214" s="2" t="str">
        <f>IFERROR(__xludf.DUMMYFUNCTION("GOOGLETRANSLATE(A214, ""fa"", ""en"")"),"the boys")</f>
        <v>the boys</v>
      </c>
    </row>
    <row r="215">
      <c r="A215" s="1" t="s">
        <v>214</v>
      </c>
      <c r="B215" s="2" t="str">
        <f>IFERROR(__xludf.DUMMYFUNCTION("GOOGLETRANSLATE(A215, ""fa"", ""en"")"),"Mehran")</f>
        <v>Mehran</v>
      </c>
    </row>
    <row r="216">
      <c r="A216" s="1" t="s">
        <v>215</v>
      </c>
      <c r="B216" s="2" t="str">
        <f>IFERROR(__xludf.DUMMYFUNCTION("GOOGLETRANSLATE(A216, ""fa"", ""en"")"),"border")</f>
        <v>border</v>
      </c>
    </row>
    <row r="217">
      <c r="A217" s="1" t="s">
        <v>216</v>
      </c>
      <c r="B217" s="2" t="str">
        <f>IFERROR(__xludf.DUMMYFUNCTION("GOOGLETRANSLATE(A217, ""fa"", ""en"")"),"The cemetery")</f>
        <v>The cemetery</v>
      </c>
    </row>
    <row r="218">
      <c r="A218" s="1" t="s">
        <v>217</v>
      </c>
      <c r="B218" s="2" t="str">
        <f>IFERROR(__xludf.DUMMYFUNCTION("GOOGLETRANSLATE(A218, ""fa"", ""en"")"),"Rape")</f>
        <v>Rape</v>
      </c>
    </row>
    <row r="219">
      <c r="A219" s="1" t="s">
        <v>218</v>
      </c>
      <c r="B219" s="2" t="str">
        <f>IFERROR(__xludf.DUMMYFUNCTION("GOOGLETRANSLATE(A219, ""fa"", ""en"")"),"pattern")</f>
        <v>pattern</v>
      </c>
    </row>
    <row r="220">
      <c r="A220" s="1" t="s">
        <v>219</v>
      </c>
      <c r="B220" s="2" t="str">
        <f>IFERROR(__xludf.DUMMYFUNCTION("GOOGLETRANSLATE(A220, ""fa"", ""en"")"),"broken")</f>
        <v>broken</v>
      </c>
    </row>
    <row r="221">
      <c r="A221" s="1" t="s">
        <v>220</v>
      </c>
      <c r="B221" s="2" t="str">
        <f>IFERROR(__xludf.DUMMYFUNCTION("GOOGLETRANSLATE(A221, ""fa"", ""en"")"),"torture")</f>
        <v>torture</v>
      </c>
    </row>
    <row r="222">
      <c r="A222" s="1" t="s">
        <v>221</v>
      </c>
      <c r="B222" s="2" t="str">
        <f>IFERROR(__xludf.DUMMYFUNCTION("GOOGLETRANSLATE(A222, ""fa"", ""en"")"),"Angeles")</f>
        <v>Angeles</v>
      </c>
    </row>
    <row r="223">
      <c r="A223" s="1" t="s">
        <v>222</v>
      </c>
      <c r="B223" s="2" t="str">
        <f>IFERROR(__xludf.DUMMYFUNCTION("GOOGLETRANSLATE(A223, ""fa"", ""en"")"),"jihad")</f>
        <v>jihad</v>
      </c>
    </row>
    <row r="224">
      <c r="A224" s="1" t="s">
        <v>223</v>
      </c>
      <c r="B224" s="2" t="str">
        <f>IFERROR(__xludf.DUMMYFUNCTION("GOOGLETRANSLATE(A224, ""fa"", ""en"")"),"delivery")</f>
        <v>delivery</v>
      </c>
    </row>
    <row r="225">
      <c r="A225" s="1" t="s">
        <v>224</v>
      </c>
      <c r="B225" s="2" t="str">
        <f>IFERROR(__xludf.DUMMYFUNCTION("GOOGLETRANSLATE(A225, ""fa"", ""en"")"),"ended")</f>
        <v>ended</v>
      </c>
    </row>
    <row r="226">
      <c r="A226" s="1" t="s">
        <v>225</v>
      </c>
      <c r="B226" s="2" t="str">
        <f>IFERROR(__xludf.DUMMYFUNCTION("GOOGLETRANSLATE(A226, ""fa"", ""en"")"),"Shahriar")</f>
        <v>Shahriar</v>
      </c>
    </row>
    <row r="227">
      <c r="A227" s="1" t="s">
        <v>226</v>
      </c>
      <c r="B227" s="2" t="str">
        <f>IFERROR(__xludf.DUMMYFUNCTION("GOOGLETRANSLATE(A227, ""fa"", ""en"")"),"ownership")</f>
        <v>ownership</v>
      </c>
    </row>
    <row r="228">
      <c r="A228" s="1" t="s">
        <v>227</v>
      </c>
      <c r="B228" s="2" t="str">
        <f>IFERROR(__xludf.DUMMYFUNCTION("GOOGLETRANSLATE(A228, ""fa"", ""en"")"),"Safavid")</f>
        <v>Safavid</v>
      </c>
    </row>
    <row r="229">
      <c r="A229" s="1" t="s">
        <v>228</v>
      </c>
      <c r="B229" s="2" t="str">
        <f>IFERROR(__xludf.DUMMYFUNCTION("GOOGLETRANSLATE(A229, ""fa"", ""en"")"),"cases")</f>
        <v>cases</v>
      </c>
    </row>
    <row r="230">
      <c r="A230" s="1" t="s">
        <v>229</v>
      </c>
      <c r="B230" s="2" t="str">
        <f>IFERROR(__xludf.DUMMYFUNCTION("GOOGLETRANSLATE(A230, ""fa"", ""en"")"),"wide")</f>
        <v>wide</v>
      </c>
    </row>
    <row r="231">
      <c r="A231" s="1" t="s">
        <v>230</v>
      </c>
      <c r="B231" s="2" t="str">
        <f>IFERROR(__xludf.DUMMYFUNCTION("GOOGLETRANSLATE(A231, ""fa"", ""en"")"),"Scattered")</f>
        <v>Scattered</v>
      </c>
    </row>
    <row r="232">
      <c r="A232" s="1" t="s">
        <v>231</v>
      </c>
      <c r="B232" s="2" t="str">
        <f>IFERROR(__xludf.DUMMYFUNCTION("GOOGLETRANSLATE(A232, ""fa"", ""en"")"),"Tony")</f>
        <v>Tony</v>
      </c>
    </row>
    <row r="233">
      <c r="A233" s="1" t="s">
        <v>232</v>
      </c>
      <c r="B233" s="2" t="str">
        <f>IFERROR(__xludf.DUMMYFUNCTION("GOOGLETRANSLATE(A233, ""fa"", ""en"")"),"Alborz")</f>
        <v>Alborz</v>
      </c>
    </row>
    <row r="234">
      <c r="A234" s="1" t="s">
        <v>233</v>
      </c>
      <c r="B234" s="2" t="str">
        <f>IFERROR(__xludf.DUMMYFUNCTION("GOOGLETRANSLATE(A234, ""fa"", ""en"")"),"commanders")</f>
        <v>commanders</v>
      </c>
    </row>
    <row r="235">
      <c r="A235" s="1" t="s">
        <v>234</v>
      </c>
      <c r="B235" s="2" t="str">
        <f>IFERROR(__xludf.DUMMYFUNCTION("GOOGLETRANSLATE(A235, ""fa"", ""en"")"),"samples")</f>
        <v>samples</v>
      </c>
    </row>
    <row r="236">
      <c r="A236" s="1" t="s">
        <v>235</v>
      </c>
      <c r="B236" s="2" t="str">
        <f>IFERROR(__xludf.DUMMYFUNCTION("GOOGLETRANSLATE(A236, ""fa"", ""en"")"),"some")</f>
        <v>some</v>
      </c>
    </row>
    <row r="237">
      <c r="A237" s="1" t="s">
        <v>236</v>
      </c>
      <c r="B237" s="2" t="str">
        <f>IFERROR(__xludf.DUMMYFUNCTION("GOOGLETRANSLATE(A237, ""fa"", ""en"")"),"recovery")</f>
        <v>recovery</v>
      </c>
    </row>
    <row r="238">
      <c r="A238" s="1" t="s">
        <v>237</v>
      </c>
      <c r="B238" s="2" t="str">
        <f>IFERROR(__xludf.DUMMYFUNCTION("GOOGLETRANSLATE(A238, ""fa"", ""en"")"),"aware")</f>
        <v>aware</v>
      </c>
    </row>
    <row r="239">
      <c r="A239" s="1" t="s">
        <v>238</v>
      </c>
      <c r="B239" s="2" t="str">
        <f>IFERROR(__xludf.DUMMYFUNCTION("GOOGLETRANSLATE(A239, ""fa"", ""en"")"),"Superficial")</f>
        <v>Superficial</v>
      </c>
    </row>
    <row r="240">
      <c r="A240" s="1" t="s">
        <v>239</v>
      </c>
      <c r="B240" s="2" t="str">
        <f>IFERROR(__xludf.DUMMYFUNCTION("GOOGLETRANSLATE(A240, ""fa"", ""en"")"),"movement")</f>
        <v>movement</v>
      </c>
    </row>
    <row r="241">
      <c r="A241" s="1" t="s">
        <v>240</v>
      </c>
      <c r="B241" s="2" t="str">
        <f>IFERROR(__xludf.DUMMYFUNCTION("GOOGLETRANSLATE(A241, ""fa"", ""en"")"),"the plane")</f>
        <v>the plane</v>
      </c>
    </row>
    <row r="242">
      <c r="A242" s="1" t="s">
        <v>241</v>
      </c>
      <c r="B242" s="2" t="str">
        <f>IFERROR(__xludf.DUMMYFUNCTION("GOOGLETRANSLATE(A242, ""fa"", ""en"")"),"Morocco")</f>
        <v>Morocco</v>
      </c>
    </row>
    <row r="243">
      <c r="A243" s="1" t="s">
        <v>242</v>
      </c>
      <c r="B243" s="2" t="str">
        <f>IFERROR(__xludf.DUMMYFUNCTION("GOOGLETRANSLATE(A243, ""fa"", ""en"")"),"Gholam Hossein")</f>
        <v>Gholam Hossein</v>
      </c>
    </row>
    <row r="244">
      <c r="A244" s="1" t="s">
        <v>243</v>
      </c>
      <c r="B244" s="2" t="str">
        <f>IFERROR(__xludf.DUMMYFUNCTION("GOOGLETRANSLATE(A244, ""fa"", ""en"")"),"thousands")</f>
        <v>thousands</v>
      </c>
    </row>
    <row r="245">
      <c r="A245" s="1" t="s">
        <v>244</v>
      </c>
      <c r="B245" s="2" t="str">
        <f>IFERROR(__xludf.DUMMYFUNCTION("GOOGLETRANSLATE(A245, ""fa"", ""en"")"),"virus")</f>
        <v>virus</v>
      </c>
    </row>
    <row r="246">
      <c r="A246" s="1" t="s">
        <v>245</v>
      </c>
      <c r="B246" s="2" t="str">
        <f>IFERROR(__xludf.DUMMYFUNCTION("GOOGLETRANSLATE(A246, ""fa"", ""en"")"),"the animal")</f>
        <v>the animal</v>
      </c>
    </row>
    <row r="247">
      <c r="A247" s="1" t="s">
        <v>246</v>
      </c>
      <c r="B247" s="2" t="str">
        <f>IFERROR(__xludf.DUMMYFUNCTION("GOOGLETRANSLATE(A247, ""fa"", ""en"")"),"reality")</f>
        <v>reality</v>
      </c>
    </row>
    <row r="248">
      <c r="A248" s="1" t="s">
        <v>247</v>
      </c>
      <c r="B248" s="2" t="str">
        <f>IFERROR(__xludf.DUMMYFUNCTION("GOOGLETRANSLATE(A248, ""fa"", ""en"")"),"down")</f>
        <v>down</v>
      </c>
    </row>
    <row r="249">
      <c r="A249" s="1" t="s">
        <v>248</v>
      </c>
      <c r="B249" s="2" t="str">
        <f>IFERROR(__xludf.DUMMYFUNCTION("GOOGLETRANSLATE(A249, ""fa"", ""en"")"),"Numerical")</f>
        <v>Numerical</v>
      </c>
    </row>
    <row r="250">
      <c r="A250" s="1" t="s">
        <v>249</v>
      </c>
      <c r="B250" s="2" t="str">
        <f>IFERROR(__xludf.DUMMYFUNCTION("GOOGLETRANSLATE(A250, ""fa"", ""en"")"),"Exposed")</f>
        <v>Exposed</v>
      </c>
    </row>
    <row r="251">
      <c r="A251" s="1" t="s">
        <v>250</v>
      </c>
      <c r="B251" s="2" t="str">
        <f>IFERROR(__xludf.DUMMYFUNCTION("GOOGLETRANSLATE(A251, ""fa"", ""en"")"),"intelligence")</f>
        <v>intelligence</v>
      </c>
    </row>
    <row r="252">
      <c r="A252" s="1" t="s">
        <v>251</v>
      </c>
      <c r="B252" s="2" t="str">
        <f>IFERROR(__xludf.DUMMYFUNCTION("GOOGLETRANSLATE(A252, ""fa"", ""en"")"),"Recommendation")</f>
        <v>Recommendation</v>
      </c>
    </row>
    <row r="253">
      <c r="A253" s="1" t="s">
        <v>252</v>
      </c>
      <c r="B253" s="2" t="str">
        <f>IFERROR(__xludf.DUMMYFUNCTION("GOOGLETRANSLATE(A253, ""fa"", ""en"")"),"Distributor")</f>
        <v>Distributor</v>
      </c>
    </row>
    <row r="254">
      <c r="A254" s="1" t="s">
        <v>253</v>
      </c>
      <c r="B254" s="2" t="str">
        <f>IFERROR(__xludf.DUMMYFUNCTION("GOOGLETRANSLATE(A254, ""fa"", ""en"")"),"sit down")</f>
        <v>sit down</v>
      </c>
    </row>
    <row r="255">
      <c r="A255" s="1" t="s">
        <v>254</v>
      </c>
      <c r="B255" s="2" t="str">
        <f>IFERROR(__xludf.DUMMYFUNCTION("GOOGLETRANSLATE(A255, ""fa"", ""en"")"),"you are")</f>
        <v>you are</v>
      </c>
    </row>
    <row r="256">
      <c r="A256" s="1" t="s">
        <v>255</v>
      </c>
      <c r="B256" s="2" t="str">
        <f>IFERROR(__xludf.DUMMYFUNCTION("GOOGLETRANSLATE(A256, ""fa"", ""en"")"),"Graphics")</f>
        <v>Graphics</v>
      </c>
    </row>
    <row r="257">
      <c r="A257" s="1" t="s">
        <v>256</v>
      </c>
      <c r="B257" s="2" t="str">
        <f>IFERROR(__xludf.DUMMYFUNCTION("GOOGLETRANSLATE(A257, ""fa"", ""en"")"),"Loneliness")</f>
        <v>Loneliness</v>
      </c>
    </row>
    <row r="258">
      <c r="A258" s="1" t="s">
        <v>257</v>
      </c>
      <c r="B258" s="2" t="str">
        <f>IFERROR(__xludf.DUMMYFUNCTION("GOOGLETRANSLATE(A258, ""fa"", ""en"")"),"Directors")</f>
        <v>Directors</v>
      </c>
    </row>
    <row r="259">
      <c r="A259" s="1" t="s">
        <v>258</v>
      </c>
      <c r="B259" s="2" t="str">
        <f>IFERROR(__xludf.DUMMYFUNCTION("GOOGLETRANSLATE(A259, ""fa"", ""en"")"),"oxygen")</f>
        <v>oxygen</v>
      </c>
    </row>
    <row r="260">
      <c r="A260" s="1" t="s">
        <v>259</v>
      </c>
      <c r="B260" s="2" t="str">
        <f>IFERROR(__xludf.DUMMYFUNCTION("GOOGLETRANSLATE(A260, ""fa"", ""en"")"),"Frequency")</f>
        <v>Frequency</v>
      </c>
    </row>
    <row r="261">
      <c r="A261" s="1" t="s">
        <v>260</v>
      </c>
      <c r="B261" s="2" t="str">
        <f>IFERROR(__xludf.DUMMYFUNCTION("GOOGLETRANSLATE(A261, ""fa"", ""en"")"),"limit")</f>
        <v>limit</v>
      </c>
    </row>
    <row r="262">
      <c r="A262" s="1" t="s">
        <v>261</v>
      </c>
      <c r="B262" s="2" t="str">
        <f>IFERROR(__xludf.DUMMYFUNCTION("GOOGLETRANSLATE(A262, ""fa"", ""en"")"),"ethnic")</f>
        <v>ethnic</v>
      </c>
    </row>
    <row r="263">
      <c r="A263" s="1" t="s">
        <v>262</v>
      </c>
      <c r="B263" s="2" t="str">
        <f>IFERROR(__xludf.DUMMYFUNCTION("GOOGLETRANSLATE(A263, ""fa"", ""en"")"),"cabinet")</f>
        <v>cabinet</v>
      </c>
    </row>
    <row r="264">
      <c r="A264" s="1" t="s">
        <v>263</v>
      </c>
      <c r="B264" s="2" t="str">
        <f>IFERROR(__xludf.DUMMYFUNCTION("GOOGLETRANSLATE(A264, ""fa"", ""en"")"),"population")</f>
        <v>population</v>
      </c>
    </row>
    <row r="265">
      <c r="A265" s="1" t="s">
        <v>264</v>
      </c>
      <c r="B265" s="2" t="str">
        <f>IFERROR(__xludf.DUMMYFUNCTION("GOOGLETRANSLATE(A265, ""fa"", ""en"")"),"The media")</f>
        <v>The media</v>
      </c>
    </row>
    <row r="266">
      <c r="A266" s="1" t="s">
        <v>265</v>
      </c>
      <c r="B266" s="2" t="str">
        <f>IFERROR(__xludf.DUMMYFUNCTION("GOOGLETRANSLATE(A266, ""fa"", ""en"")"),"at night")</f>
        <v>at night</v>
      </c>
    </row>
    <row r="267">
      <c r="A267" s="1" t="s">
        <v>266</v>
      </c>
      <c r="B267" s="2" t="str">
        <f>IFERROR(__xludf.DUMMYFUNCTION("GOOGLETRANSLATE(A267, ""fa"", ""en"")"),"Vienna")</f>
        <v>Vienna</v>
      </c>
    </row>
    <row r="268">
      <c r="A268" s="1" t="s">
        <v>267</v>
      </c>
      <c r="B268" s="2" t="str">
        <f>IFERROR(__xludf.DUMMYFUNCTION("GOOGLETRANSLATE(A268, ""fa"", ""en"")"),"the rulers")</f>
        <v>the rulers</v>
      </c>
    </row>
    <row r="269">
      <c r="A269" s="1" t="s">
        <v>268</v>
      </c>
      <c r="B269" s="2" t="str">
        <f>IFERROR(__xludf.DUMMYFUNCTION("GOOGLETRANSLATE(A269, ""fa"", ""en"")"),"Mi")</f>
        <v>Mi</v>
      </c>
    </row>
    <row r="270">
      <c r="A270" s="1" t="s">
        <v>269</v>
      </c>
      <c r="B270" s="2" t="str">
        <f>IFERROR(__xludf.DUMMYFUNCTION("GOOGLETRANSLATE(A270, ""fa"", ""en"")"),"Heights")</f>
        <v>Heights</v>
      </c>
    </row>
    <row r="271">
      <c r="A271" s="1" t="s">
        <v>270</v>
      </c>
      <c r="B271" s="2" t="str">
        <f>IFERROR(__xludf.DUMMYFUNCTION("GOOGLETRANSLATE(A271, ""fa"", ""en"")"),"Publications")</f>
        <v>Publications</v>
      </c>
    </row>
    <row r="272">
      <c r="A272" s="1" t="s">
        <v>271</v>
      </c>
      <c r="B272" s="2" t="str">
        <f>IFERROR(__xludf.DUMMYFUNCTION("GOOGLETRANSLATE(A272, ""fa"", ""en"")"),"temperature")</f>
        <v>temperature</v>
      </c>
    </row>
    <row r="273">
      <c r="A273" s="1" t="s">
        <v>272</v>
      </c>
      <c r="B273" s="2" t="str">
        <f>IFERROR(__xludf.DUMMYFUNCTION("GOOGLETRANSLATE(A273, ""fa"", ""en"")"),"ruined")</f>
        <v>ruined</v>
      </c>
    </row>
    <row r="274">
      <c r="A274" s="1" t="s">
        <v>273</v>
      </c>
      <c r="B274" s="2" t="str">
        <f>IFERROR(__xludf.DUMMYFUNCTION("GOOGLETRANSLATE(A274, ""fa"", ""en"")"),"calligraphy")</f>
        <v>calligraphy</v>
      </c>
    </row>
    <row r="275">
      <c r="A275" s="1" t="s">
        <v>274</v>
      </c>
      <c r="B275" s="2" t="str">
        <f>IFERROR(__xludf.DUMMYFUNCTION("GOOGLETRANSLATE(A275, ""fa"", ""en"")"),"passed")</f>
        <v>passed</v>
      </c>
    </row>
    <row r="276">
      <c r="A276" s="1" t="s">
        <v>275</v>
      </c>
      <c r="B276" s="2" t="str">
        <f>IFERROR(__xludf.DUMMYFUNCTION("GOOGLETRANSLATE(A276, ""fa"", ""en"")"),"has arrived")</f>
        <v>has arrived</v>
      </c>
    </row>
    <row r="277">
      <c r="A277" s="1" t="s">
        <v>276</v>
      </c>
      <c r="B277" s="2" t="str">
        <f>IFERROR(__xludf.DUMMYFUNCTION("GOOGLETRANSLATE(A277, ""fa"", ""en"")"),"mine")</f>
        <v>mine</v>
      </c>
    </row>
    <row r="278">
      <c r="A278" s="1" t="s">
        <v>277</v>
      </c>
      <c r="B278" s="2" t="str">
        <f>IFERROR(__xludf.DUMMYFUNCTION("GOOGLETRANSLATE(A278, ""fa"", ""en"")"),"humans")</f>
        <v>humans</v>
      </c>
    </row>
    <row r="279">
      <c r="A279" s="1" t="s">
        <v>278</v>
      </c>
      <c r="B279" s="2" t="str">
        <f>IFERROR(__xludf.DUMMYFUNCTION("GOOGLETRANSLATE(A279, ""fa"", ""en"")"),"verses")</f>
        <v>verses</v>
      </c>
    </row>
    <row r="280">
      <c r="A280" s="1" t="s">
        <v>279</v>
      </c>
      <c r="B280" s="2" t="str">
        <f>IFERROR(__xludf.DUMMYFUNCTION("GOOGLETRANSLATE(A280, ""fa"", ""en"")"),"power")</f>
        <v>power</v>
      </c>
    </row>
    <row r="281">
      <c r="A281" s="1" t="s">
        <v>280</v>
      </c>
      <c r="B281" s="2" t="str">
        <f>IFERROR(__xludf.DUMMYFUNCTION("GOOGLETRANSLATE(A281, ""fa"", ""en"")"),"relative")</f>
        <v>relative</v>
      </c>
    </row>
    <row r="282">
      <c r="A282" s="1" t="s">
        <v>281</v>
      </c>
      <c r="B282" s="2" t="str">
        <f>IFERROR(__xludf.DUMMYFUNCTION("GOOGLETRANSLATE(A282, ""fa"", ""en"")"),"Irfan")</f>
        <v>Irfan</v>
      </c>
    </row>
    <row r="283">
      <c r="A283" s="1" t="s">
        <v>282</v>
      </c>
      <c r="B283" s="2" t="str">
        <f>IFERROR(__xludf.DUMMYFUNCTION("GOOGLETRANSLATE(A283, ""fa"", ""en"")"),"accent")</f>
        <v>accent</v>
      </c>
    </row>
    <row r="284">
      <c r="A284" s="1" t="s">
        <v>283</v>
      </c>
      <c r="B284" s="2" t="str">
        <f>IFERROR(__xludf.DUMMYFUNCTION("GOOGLETRANSLATE(A284, ""fa"", ""en"")"),"tomorrow")</f>
        <v>tomorrow</v>
      </c>
    </row>
    <row r="285">
      <c r="A285" s="1" t="s">
        <v>284</v>
      </c>
      <c r="B285" s="2" t="str">
        <f>IFERROR(__xludf.DUMMYFUNCTION("GOOGLETRANSLATE(A285, ""fa"", ""en"")"),"days")</f>
        <v>days</v>
      </c>
    </row>
    <row r="286">
      <c r="A286" s="1" t="s">
        <v>285</v>
      </c>
      <c r="B286" s="2" t="str">
        <f>IFERROR(__xludf.DUMMYFUNCTION("GOOGLETRANSLATE(A286, ""fa"", ""en"")"),"justice")</f>
        <v>justice</v>
      </c>
    </row>
    <row r="287">
      <c r="A287" s="1" t="s">
        <v>286</v>
      </c>
      <c r="B287" s="2" t="str">
        <f>IFERROR(__xludf.DUMMYFUNCTION("GOOGLETRANSLATE(A287, ""fa"", ""en"")"),"spectrum")</f>
        <v>spectrum</v>
      </c>
    </row>
    <row r="288">
      <c r="A288" s="1" t="s">
        <v>287</v>
      </c>
      <c r="B288" s="2" t="str">
        <f>IFERROR(__xludf.DUMMYFUNCTION("GOOGLETRANSLATE(A288, ""fa"", ""en"")"),"Kashani")</f>
        <v>Kashani</v>
      </c>
    </row>
    <row r="289">
      <c r="A289" s="1" t="s">
        <v>288</v>
      </c>
      <c r="B289" s="2" t="str">
        <f>IFERROR(__xludf.DUMMYFUNCTION("GOOGLETRANSLATE(A289, ""fa"", ""en"")"),"according to")</f>
        <v>according to</v>
      </c>
    </row>
    <row r="290">
      <c r="A290" s="1" t="s">
        <v>289</v>
      </c>
      <c r="B290" s="2" t="str">
        <f>IFERROR(__xludf.DUMMYFUNCTION("GOOGLETRANSLATE(A290, ""fa"", ""en"")"),"Prisoners")</f>
        <v>Prisoners</v>
      </c>
    </row>
    <row r="291">
      <c r="A291" s="1" t="s">
        <v>290</v>
      </c>
      <c r="B291" s="2" t="str">
        <f>IFERROR(__xludf.DUMMYFUNCTION("GOOGLETRANSLATE(A291, ""fa"", ""en"")"),"allowed")</f>
        <v>allowed</v>
      </c>
    </row>
    <row r="292">
      <c r="A292" s="1" t="s">
        <v>291</v>
      </c>
      <c r="B292" s="2" t="str">
        <f>IFERROR(__xludf.DUMMYFUNCTION("GOOGLETRANSLATE(A292, ""fa"", ""en"")"),"Hitler")</f>
        <v>Hitler</v>
      </c>
    </row>
    <row r="293">
      <c r="A293" s="1" t="s">
        <v>292</v>
      </c>
      <c r="B293" s="2" t="str">
        <f>IFERROR(__xludf.DUMMYFUNCTION("GOOGLETRANSLATE(A293, ""fa"", ""en"")"),"award")</f>
        <v>award</v>
      </c>
    </row>
    <row r="294">
      <c r="A294" s="1" t="s">
        <v>293</v>
      </c>
      <c r="B294" s="2" t="str">
        <f>IFERROR(__xludf.DUMMYFUNCTION("GOOGLETRANSLATE(A294, ""fa"", ""en"")"),"birthday")</f>
        <v>birthday</v>
      </c>
    </row>
    <row r="295">
      <c r="A295" s="1" t="s">
        <v>294</v>
      </c>
      <c r="B295" s="2" t="str">
        <f>IFERROR(__xludf.DUMMYFUNCTION("GOOGLETRANSLATE(A295, ""fa"", ""en"")"),"drama")</f>
        <v>drama</v>
      </c>
    </row>
    <row r="296">
      <c r="A296" s="1" t="s">
        <v>295</v>
      </c>
      <c r="B296" s="2" t="str">
        <f>IFERROR(__xludf.DUMMYFUNCTION("GOOGLETRANSLATE(A296, ""fa"", ""en"")"),"have taken")</f>
        <v>have taken</v>
      </c>
    </row>
    <row r="297">
      <c r="A297" s="1" t="s">
        <v>296</v>
      </c>
      <c r="B297" s="2" t="str">
        <f>IFERROR(__xludf.DUMMYFUNCTION("GOOGLETRANSLATE(A297, ""fa"", ""en"")"),"Protein")</f>
        <v>Protein</v>
      </c>
    </row>
    <row r="298">
      <c r="A298" s="1" t="s">
        <v>297</v>
      </c>
      <c r="B298" s="2" t="str">
        <f>IFERROR(__xludf.DUMMYFUNCTION("GOOGLETRANSLATE(A298, ""fa"", ""en"")"),"Representation")</f>
        <v>Representation</v>
      </c>
    </row>
    <row r="299">
      <c r="A299" s="1" t="s">
        <v>298</v>
      </c>
      <c r="B299" s="2" t="str">
        <f>IFERROR(__xludf.DUMMYFUNCTION("GOOGLETRANSLATE(A299, ""fa"", ""en"")"),"heads")</f>
        <v>heads</v>
      </c>
    </row>
    <row r="300">
      <c r="A300" s="1" t="s">
        <v>299</v>
      </c>
      <c r="B300" s="2" t="str">
        <f>IFERROR(__xludf.DUMMYFUNCTION("GOOGLETRANSLATE(A300, ""fa"", ""en"")"),"autonomous")</f>
        <v>autonomous</v>
      </c>
    </row>
    <row r="301">
      <c r="A301" s="1" t="s">
        <v>300</v>
      </c>
      <c r="B301" s="2" t="str">
        <f>IFERROR(__xludf.DUMMYFUNCTION("GOOGLETRANSLATE(A301, ""fa"", ""en"")"),"rider")</f>
        <v>rider</v>
      </c>
    </row>
    <row r="302">
      <c r="A302" s="1" t="s">
        <v>301</v>
      </c>
      <c r="B302" s="2" t="str">
        <f>IFERROR(__xludf.DUMMYFUNCTION("GOOGLETRANSLATE(A302, ""fa"", ""en"")"),"review")</f>
        <v>review</v>
      </c>
    </row>
    <row r="303">
      <c r="A303" s="1" t="s">
        <v>302</v>
      </c>
      <c r="B303" s="2" t="str">
        <f>IFERROR(__xludf.DUMMYFUNCTION("GOOGLETRANSLATE(A303, ""fa"", ""en"")"),"Abdul Hossein")</f>
        <v>Abdul Hossein</v>
      </c>
    </row>
    <row r="304">
      <c r="A304" s="1" t="s">
        <v>303</v>
      </c>
      <c r="B304" s="2" t="str">
        <f>IFERROR(__xludf.DUMMYFUNCTION("GOOGLETRANSLATE(A304, ""fa"", ""en"")"),"the mountains")</f>
        <v>the mountains</v>
      </c>
    </row>
    <row r="305">
      <c r="A305" s="1" t="s">
        <v>304</v>
      </c>
      <c r="B305" s="2" t="str">
        <f>IFERROR(__xludf.DUMMYFUNCTION("GOOGLETRANSLATE(A305, ""fa"", ""en"")"),"Kish")</f>
        <v>Kish</v>
      </c>
    </row>
    <row r="306">
      <c r="A306" s="1" t="s">
        <v>305</v>
      </c>
      <c r="B306" s="2" t="str">
        <f>IFERROR(__xludf.DUMMYFUNCTION("GOOGLETRANSLATE(A306, ""fa"", ""en"")"),"fasting")</f>
        <v>fasting</v>
      </c>
    </row>
    <row r="307">
      <c r="A307" s="1" t="s">
        <v>306</v>
      </c>
      <c r="B307" s="2" t="str">
        <f>IFERROR(__xludf.DUMMYFUNCTION("GOOGLETRANSLATE(A307, ""fa"", ""en"")"),"relevant")</f>
        <v>relevant</v>
      </c>
    </row>
    <row r="308">
      <c r="A308" s="1" t="s">
        <v>307</v>
      </c>
      <c r="B308" s="2" t="str">
        <f>IFERROR(__xludf.DUMMYFUNCTION("GOOGLETRANSLATE(A308, ""fa"", ""en"")"),"Philosophers")</f>
        <v>Philosophers</v>
      </c>
    </row>
    <row r="309">
      <c r="A309" s="1" t="s">
        <v>308</v>
      </c>
      <c r="B309" s="2" t="str">
        <f>IFERROR(__xludf.DUMMYFUNCTION("GOOGLETRANSLATE(A309, ""fa"", ""en"")"),"Negar")</f>
        <v>Negar</v>
      </c>
    </row>
    <row r="310">
      <c r="A310" s="1" t="s">
        <v>309</v>
      </c>
      <c r="B310" s="2" t="str">
        <f>IFERROR(__xludf.DUMMYFUNCTION("GOOGLETRANSLATE(A310, ""fa"", ""en"")"),"three hundred")</f>
        <v>three hundred</v>
      </c>
    </row>
    <row r="311">
      <c r="A311" s="1" t="s">
        <v>310</v>
      </c>
      <c r="B311" s="2" t="str">
        <f>IFERROR(__xludf.DUMMYFUNCTION("GOOGLETRANSLATE(A311, ""fa"", ""en"")"),"Mehrdad")</f>
        <v>Mehrdad</v>
      </c>
    </row>
    <row r="312">
      <c r="A312" s="1" t="s">
        <v>311</v>
      </c>
      <c r="B312" s="2" t="str">
        <f>IFERROR(__xludf.DUMMYFUNCTION("GOOGLETRANSLATE(A312, ""fa"", ""en"")"),"borders")</f>
        <v>borders</v>
      </c>
    </row>
    <row r="313">
      <c r="A313" s="1" t="s">
        <v>312</v>
      </c>
      <c r="B313" s="2" t="str">
        <f>IFERROR(__xludf.DUMMYFUNCTION("GOOGLETRANSLATE(A313, ""fa"", ""en"")"),"address")</f>
        <v>address</v>
      </c>
    </row>
    <row r="314">
      <c r="A314" s="1" t="s">
        <v>313</v>
      </c>
      <c r="B314" s="2" t="str">
        <f>IFERROR(__xludf.DUMMYFUNCTION("GOOGLETRANSLATE(A314, ""fa"", ""en"")"),"salt")</f>
        <v>salt</v>
      </c>
    </row>
    <row r="315">
      <c r="A315" s="1" t="s">
        <v>314</v>
      </c>
      <c r="B315" s="2" t="str">
        <f>IFERROR(__xludf.DUMMYFUNCTION("GOOGLETRANSLATE(A315, ""fa"", ""en"")"),"event")</f>
        <v>event</v>
      </c>
    </row>
    <row r="316">
      <c r="A316" s="1" t="s">
        <v>315</v>
      </c>
      <c r="B316" s="2" t="str">
        <f>IFERROR(__xludf.DUMMYFUNCTION("GOOGLETRANSLATE(A316, ""fa"", ""en"")"),"trial")</f>
        <v>trial</v>
      </c>
    </row>
    <row r="317">
      <c r="A317" s="1" t="s">
        <v>316</v>
      </c>
      <c r="B317" s="2" t="str">
        <f>IFERROR(__xludf.DUMMYFUNCTION("GOOGLETRANSLATE(A317, ""fa"", ""en"")"),"the secret")</f>
        <v>the secret</v>
      </c>
    </row>
    <row r="318">
      <c r="A318" s="1" t="s">
        <v>317</v>
      </c>
      <c r="B318" s="2" t="str">
        <f>IFERROR(__xludf.DUMMYFUNCTION("GOOGLETRANSLATE(A318, ""fa"", ""en"")"),"teenagers")</f>
        <v>teenagers</v>
      </c>
    </row>
    <row r="319">
      <c r="A319" s="1" t="s">
        <v>318</v>
      </c>
      <c r="B319" s="2" t="str">
        <f>IFERROR(__xludf.DUMMYFUNCTION("GOOGLETRANSLATE(A319, ""fa"", ""en"")"),"deep")</f>
        <v>deep</v>
      </c>
    </row>
    <row r="320">
      <c r="A320" s="1" t="s">
        <v>319</v>
      </c>
      <c r="B320" s="2" t="str">
        <f>IFERROR(__xludf.DUMMYFUNCTION("GOOGLETRANSLATE(A320, ""fa"", ""en"")"),"test")</f>
        <v>test</v>
      </c>
    </row>
    <row r="321">
      <c r="A321" s="1" t="s">
        <v>320</v>
      </c>
      <c r="B321" s="2" t="str">
        <f>IFERROR(__xludf.DUMMYFUNCTION("GOOGLETRANSLATE(A321, ""fa"", ""en"")"),"radiation")</f>
        <v>radiation</v>
      </c>
    </row>
    <row r="322">
      <c r="A322" s="1" t="s">
        <v>321</v>
      </c>
      <c r="B322" s="2" t="str">
        <f>IFERROR(__xludf.DUMMYFUNCTION("GOOGLETRANSLATE(A322, ""fa"", ""en"")"),"following")</f>
        <v>following</v>
      </c>
    </row>
    <row r="323">
      <c r="A323" s="1" t="s">
        <v>322</v>
      </c>
      <c r="B323" s="2" t="str">
        <f>IFERROR(__xludf.DUMMYFUNCTION("GOOGLETRANSLATE(A323, ""fa"", ""en"")"),"did not")</f>
        <v>did not</v>
      </c>
    </row>
    <row r="324">
      <c r="A324" s="1" t="s">
        <v>323</v>
      </c>
      <c r="B324" s="2" t="str">
        <f>IFERROR(__xludf.DUMMYFUNCTION("GOOGLETRANSLATE(A324, ""fa"", ""en"")"),"Sari")</f>
        <v>Sari</v>
      </c>
    </row>
    <row r="325">
      <c r="A325" s="1" t="s">
        <v>324</v>
      </c>
      <c r="B325" s="2" t="str">
        <f>IFERROR(__xludf.DUMMYFUNCTION("GOOGLETRANSLATE(A325, ""fa"", ""en"")"),"Media")</f>
        <v>Media</v>
      </c>
    </row>
    <row r="326">
      <c r="A326" s="1" t="s">
        <v>325</v>
      </c>
      <c r="B326" s="2" t="str">
        <f>IFERROR(__xludf.DUMMYFUNCTION("GOOGLETRANSLATE(A326, ""fa"", ""en"")"),"Christians")</f>
        <v>Christians</v>
      </c>
    </row>
    <row r="327">
      <c r="A327" s="1" t="s">
        <v>326</v>
      </c>
      <c r="B327" s="2" t="str">
        <f>IFERROR(__xludf.DUMMYFUNCTION("GOOGLETRANSLATE(A327, ""fa"", ""en"")"),"they found")</f>
        <v>they found</v>
      </c>
    </row>
    <row r="328">
      <c r="A328" s="1" t="s">
        <v>327</v>
      </c>
      <c r="B328" s="2" t="str">
        <f>IFERROR(__xludf.DUMMYFUNCTION("GOOGLETRANSLATE(A328, ""fa"", ""en"")"),"construction")</f>
        <v>construction</v>
      </c>
    </row>
    <row r="329">
      <c r="A329" s="1" t="s">
        <v>328</v>
      </c>
      <c r="B329" s="2" t="str">
        <f>IFERROR(__xludf.DUMMYFUNCTION("GOOGLETRANSLATE(A329, ""fa"", ""en"")"),"tight")</f>
        <v>tight</v>
      </c>
    </row>
    <row r="330">
      <c r="A330" s="1" t="s">
        <v>329</v>
      </c>
      <c r="B330" s="2" t="str">
        <f>IFERROR(__xludf.DUMMYFUNCTION("GOOGLETRANSLATE(A330, ""fa"", ""en"")"),"tiny")</f>
        <v>tiny</v>
      </c>
    </row>
    <row r="331">
      <c r="A331" s="1" t="s">
        <v>330</v>
      </c>
      <c r="B331" s="2" t="str">
        <f>IFERROR(__xludf.DUMMYFUNCTION("GOOGLETRANSLATE(A331, ""fa"", ""en"")"),"commodity")</f>
        <v>commodity</v>
      </c>
    </row>
    <row r="332">
      <c r="A332" s="1" t="s">
        <v>331</v>
      </c>
      <c r="B332" s="2" t="str">
        <f>IFERROR(__xludf.DUMMYFUNCTION("GOOGLETRANSLATE(A332, ""fa"", ""en"")"),"regular")</f>
        <v>regular</v>
      </c>
    </row>
    <row r="333">
      <c r="A333" s="1" t="s">
        <v>332</v>
      </c>
      <c r="B333" s="2" t="str">
        <f>IFERROR(__xludf.DUMMYFUNCTION("GOOGLETRANSLATE(A333, ""fa"", ""en"")"),"off")</f>
        <v>off</v>
      </c>
    </row>
    <row r="334">
      <c r="A334" s="1" t="s">
        <v>333</v>
      </c>
      <c r="B334" s="2" t="str">
        <f>IFERROR(__xludf.DUMMYFUNCTION("GOOGLETRANSLATE(A334, ""fa"", ""en"")"),"receiver")</f>
        <v>receiver</v>
      </c>
    </row>
    <row r="335">
      <c r="A335" s="1" t="s">
        <v>334</v>
      </c>
      <c r="B335" s="2" t="str">
        <f>IFERROR(__xludf.DUMMYFUNCTION("GOOGLETRANSLATE(A335, ""fa"", ""en"")"),"Asian")</f>
        <v>Asian</v>
      </c>
    </row>
    <row r="336">
      <c r="A336" s="1" t="s">
        <v>335</v>
      </c>
      <c r="B336" s="2" t="str">
        <f>IFERROR(__xludf.DUMMYFUNCTION("GOOGLETRANSLATE(A336, ""fa"", ""en"")"),"Istanbul")</f>
        <v>Istanbul</v>
      </c>
    </row>
    <row r="337">
      <c r="A337" s="1" t="s">
        <v>336</v>
      </c>
      <c r="B337" s="2" t="str">
        <f>IFERROR(__xludf.DUMMYFUNCTION("GOOGLETRANSLATE(A337, ""fa"", ""en"")"),"Amez")</f>
        <v>Amez</v>
      </c>
    </row>
    <row r="338">
      <c r="A338" s="1" t="s">
        <v>337</v>
      </c>
      <c r="B338" s="2" t="str">
        <f>IFERROR(__xludf.DUMMYFUNCTION("GOOGLETRANSLATE(A338, ""fa"", ""en"")"),"Salih")</f>
        <v>Salih</v>
      </c>
    </row>
    <row r="339">
      <c r="A339" s="1" t="s">
        <v>338</v>
      </c>
      <c r="B339" s="2" t="str">
        <f>IFERROR(__xludf.DUMMYFUNCTION("GOOGLETRANSLATE(A339, ""fa"", ""en"")"),"Koi")</f>
        <v>Koi</v>
      </c>
    </row>
    <row r="340">
      <c r="A340" s="1" t="s">
        <v>339</v>
      </c>
      <c r="B340" s="2" t="str">
        <f>IFERROR(__xludf.DUMMYFUNCTION("GOOGLETRANSLATE(A340, ""fa"", ""en"")"),"firm")</f>
        <v>firm</v>
      </c>
    </row>
    <row r="341">
      <c r="A341" s="1" t="s">
        <v>340</v>
      </c>
      <c r="B341" s="2" t="str">
        <f>IFERROR(__xludf.DUMMYFUNCTION("GOOGLETRANSLATE(A341, ""fa"", ""en"")"),"body")</f>
        <v>body</v>
      </c>
    </row>
    <row r="342">
      <c r="A342" s="1" t="s">
        <v>341</v>
      </c>
      <c r="B342" s="2" t="str">
        <f>IFERROR(__xludf.DUMMYFUNCTION("GOOGLETRANSLATE(A342, ""fa"", ""en"")"),"ifa")</f>
        <v>ifa</v>
      </c>
    </row>
    <row r="343">
      <c r="A343" s="1" t="s">
        <v>342</v>
      </c>
      <c r="B343" s="2" t="str">
        <f>IFERROR(__xludf.DUMMYFUNCTION("GOOGLETRANSLATE(A343, ""fa"", ""en"")"),"no")</f>
        <v>no</v>
      </c>
    </row>
    <row r="344">
      <c r="A344" s="1" t="s">
        <v>343</v>
      </c>
      <c r="B344" s="2" t="str">
        <f>IFERROR(__xludf.DUMMYFUNCTION("GOOGLETRANSLATE(A344, ""fa"", ""en"")"),"generally")</f>
        <v>generally</v>
      </c>
    </row>
    <row r="345">
      <c r="A345" s="1" t="s">
        <v>344</v>
      </c>
      <c r="B345" s="2" t="str">
        <f>IFERROR(__xludf.DUMMYFUNCTION("GOOGLETRANSLATE(A345, ""fa"", ""en"")"),"Gathering")</f>
        <v>Gathering</v>
      </c>
    </row>
    <row r="346">
      <c r="A346" s="1" t="s">
        <v>345</v>
      </c>
      <c r="B346" s="2" t="str">
        <f>IFERROR(__xludf.DUMMYFUNCTION("GOOGLETRANSLATE(A346, ""fa"", ""en"")"),"mobilization")</f>
        <v>mobilization</v>
      </c>
    </row>
    <row r="347">
      <c r="A347" s="1" t="s">
        <v>346</v>
      </c>
      <c r="B347" s="2" t="str">
        <f>IFERROR(__xludf.DUMMYFUNCTION("GOOGLETRANSLATE(A347, ""fa"", ""en"")"),"Dismissal")</f>
        <v>Dismissal</v>
      </c>
    </row>
    <row r="348">
      <c r="A348" s="1" t="s">
        <v>347</v>
      </c>
      <c r="B348" s="2" t="str">
        <f>IFERROR(__xludf.DUMMYFUNCTION("GOOGLETRANSLATE(A348, ""fa"", ""en"")"),"share")</f>
        <v>share</v>
      </c>
    </row>
    <row r="349">
      <c r="A349" s="1" t="s">
        <v>348</v>
      </c>
      <c r="B349" s="2" t="str">
        <f>IFERROR(__xludf.DUMMYFUNCTION("GOOGLETRANSLATE(A349, ""fa"", ""en"")"),"style")</f>
        <v>style</v>
      </c>
    </row>
    <row r="350">
      <c r="A350" s="1" t="s">
        <v>349</v>
      </c>
      <c r="B350" s="2" t="str">
        <f>IFERROR(__xludf.DUMMYFUNCTION("GOOGLETRANSLATE(A350, ""fa"", ""en"")"),"the bride")</f>
        <v>the bride</v>
      </c>
    </row>
    <row r="351">
      <c r="A351" s="1" t="s">
        <v>350</v>
      </c>
      <c r="B351" s="2" t="str">
        <f>IFERROR(__xludf.DUMMYFUNCTION("GOOGLETRANSLATE(A351, ""fa"", ""en"")"),"Z")</f>
        <v>Z</v>
      </c>
    </row>
    <row r="352">
      <c r="A352" s="1" t="s">
        <v>351</v>
      </c>
      <c r="B352" s="2" t="str">
        <f>IFERROR(__xludf.DUMMYFUNCTION("GOOGLETRANSLATE(A352, ""fa"", ""en"")"),"reasoning")</f>
        <v>reasoning</v>
      </c>
    </row>
    <row r="353">
      <c r="A353" s="1" t="s">
        <v>352</v>
      </c>
      <c r="B353" s="2" t="str">
        <f>IFERROR(__xludf.DUMMYFUNCTION("GOOGLETRANSLATE(A353, ""fa"", ""en"")"),"content")</f>
        <v>content</v>
      </c>
    </row>
    <row r="354">
      <c r="A354" s="1" t="s">
        <v>353</v>
      </c>
      <c r="B354" s="2" t="str">
        <f>IFERROR(__xludf.DUMMYFUNCTION("GOOGLETRANSLATE(A354, ""fa"", ""en"")"),"landing")</f>
        <v>landing</v>
      </c>
    </row>
    <row r="355">
      <c r="A355" s="1" t="s">
        <v>354</v>
      </c>
      <c r="B355" s="2" t="str">
        <f>IFERROR(__xludf.DUMMYFUNCTION("GOOGLETRANSLATE(A355, ""fa"", ""en"")"),"pond")</f>
        <v>pond</v>
      </c>
    </row>
    <row r="356">
      <c r="A356" s="1" t="s">
        <v>355</v>
      </c>
      <c r="B356" s="2" t="str">
        <f>IFERROR(__xludf.DUMMYFUNCTION("GOOGLETRANSLATE(A356, ""fa"", ""en"")"),"Convenience")</f>
        <v>Convenience</v>
      </c>
    </row>
    <row r="357">
      <c r="A357" s="1" t="s">
        <v>356</v>
      </c>
      <c r="B357" s="2" t="str">
        <f>IFERROR(__xludf.DUMMYFUNCTION("GOOGLETRANSLATE(A357, ""fa"", ""en"")"),"context")</f>
        <v>context</v>
      </c>
    </row>
    <row r="358">
      <c r="A358" s="1" t="s">
        <v>357</v>
      </c>
      <c r="B358" s="2" t="str">
        <f>IFERROR(__xludf.DUMMYFUNCTION("GOOGLETRANSLATE(A358, ""fa"", ""en"")"),"see")</f>
        <v>see</v>
      </c>
    </row>
    <row r="359">
      <c r="A359" s="1" t="s">
        <v>358</v>
      </c>
      <c r="B359" s="2" t="str">
        <f>IFERROR(__xludf.DUMMYFUNCTION("GOOGLETRANSLATE(A359, ""fa"", ""en"")"),"exclusive")</f>
        <v>exclusive</v>
      </c>
    </row>
    <row r="360">
      <c r="A360" s="1" t="s">
        <v>359</v>
      </c>
      <c r="B360" s="2" t="str">
        <f>IFERROR(__xludf.DUMMYFUNCTION("GOOGLETRANSLATE(A360, ""fa"", ""en"")"),"hot")</f>
        <v>hot</v>
      </c>
    </row>
    <row r="361">
      <c r="A361" s="1" t="s">
        <v>360</v>
      </c>
      <c r="B361" s="2" t="str">
        <f>IFERROR(__xludf.DUMMYFUNCTION("GOOGLETRANSLATE(A361, ""fa"", ""en"")"),"Larestan")</f>
        <v>Larestan</v>
      </c>
    </row>
    <row r="362">
      <c r="A362" s="1" t="s">
        <v>361</v>
      </c>
      <c r="B362" s="2" t="str">
        <f>IFERROR(__xludf.DUMMYFUNCTION("GOOGLETRANSLATE(A362, ""fa"", ""en"")"),"Marie")</f>
        <v>Marie</v>
      </c>
    </row>
    <row r="363">
      <c r="A363" s="1" t="s">
        <v>362</v>
      </c>
      <c r="B363" s="2" t="str">
        <f>IFERROR(__xludf.DUMMYFUNCTION("GOOGLETRANSLATE(A363, ""fa"", ""en"")"),"Clergymen")</f>
        <v>Clergymen</v>
      </c>
    </row>
    <row r="364">
      <c r="A364" s="1" t="s">
        <v>363</v>
      </c>
      <c r="B364" s="2" t="str">
        <f>IFERROR(__xludf.DUMMYFUNCTION("GOOGLETRANSLATE(A364, ""fa"", ""en"")"),"the butterfly")</f>
        <v>the butterfly</v>
      </c>
    </row>
    <row r="365">
      <c r="A365" s="1" t="s">
        <v>364</v>
      </c>
      <c r="B365" s="2" t="str">
        <f>IFERROR(__xludf.DUMMYFUNCTION("GOOGLETRANSLATE(A365, ""fa"", ""en"")"),"Beirut")</f>
        <v>Beirut</v>
      </c>
    </row>
    <row r="366">
      <c r="A366" s="1" t="s">
        <v>365</v>
      </c>
      <c r="B366" s="2" t="str">
        <f>IFERROR(__xludf.DUMMYFUNCTION("GOOGLETRANSLATE(A366, ""fa"", ""en"")"),"focus")</f>
        <v>focus</v>
      </c>
    </row>
    <row r="367">
      <c r="A367" s="1" t="s">
        <v>366</v>
      </c>
      <c r="B367" s="2" t="str">
        <f>IFERROR(__xludf.DUMMYFUNCTION("GOOGLETRANSLATE(A367, ""fa"", ""en"")"),"brown")</f>
        <v>brown</v>
      </c>
    </row>
    <row r="368">
      <c r="A368" s="1" t="s">
        <v>367</v>
      </c>
      <c r="B368" s="2" t="str">
        <f>IFERROR(__xludf.DUMMYFUNCTION("GOOGLETRANSLATE(A368, ""fa"", ""en"")"),"has been")</f>
        <v>has been</v>
      </c>
    </row>
    <row r="369">
      <c r="A369" s="1" t="s">
        <v>368</v>
      </c>
      <c r="B369" s="2" t="str">
        <f>IFERROR(__xludf.DUMMYFUNCTION("GOOGLETRANSLATE(A369, ""fa"", ""en"")"),"deputy")</f>
        <v>deputy</v>
      </c>
    </row>
    <row r="370">
      <c r="A370" s="1" t="s">
        <v>369</v>
      </c>
      <c r="B370" s="2" t="str">
        <f>IFERROR(__xludf.DUMMYFUNCTION("GOOGLETRANSLATE(A370, ""fa"", ""en"")"),"opportunity")</f>
        <v>opportunity</v>
      </c>
    </row>
    <row r="371">
      <c r="A371" s="1" t="s">
        <v>370</v>
      </c>
      <c r="B371" s="2" t="str">
        <f>IFERROR(__xludf.DUMMYFUNCTION("GOOGLETRANSLATE(A371, ""fa"", ""en"")"),"fallen")</f>
        <v>fallen</v>
      </c>
    </row>
    <row r="372">
      <c r="A372" s="1" t="s">
        <v>371</v>
      </c>
      <c r="B372" s="2" t="str">
        <f>IFERROR(__xludf.DUMMYFUNCTION("GOOGLETRANSLATE(A372, ""fa"", ""en"")"),"Soroush")</f>
        <v>Soroush</v>
      </c>
    </row>
    <row r="373">
      <c r="A373" s="1" t="s">
        <v>372</v>
      </c>
      <c r="B373" s="2" t="str">
        <f>IFERROR(__xludf.DUMMYFUNCTION("GOOGLETRANSLATE(A373, ""fa"", ""en"")"),"input")</f>
        <v>input</v>
      </c>
    </row>
    <row r="374">
      <c r="A374" s="1" t="s">
        <v>373</v>
      </c>
      <c r="B374" s="2" t="str">
        <f>IFERROR(__xludf.DUMMYFUNCTION("GOOGLETRANSLATE(A374, ""fa"", ""en"")"),"confidence")</f>
        <v>confidence</v>
      </c>
    </row>
    <row r="375">
      <c r="A375" s="1" t="s">
        <v>374</v>
      </c>
      <c r="B375" s="2" t="str">
        <f>IFERROR(__xludf.DUMMYFUNCTION("GOOGLETRANSLATE(A375, ""fa"", ""en"")"),"speech")</f>
        <v>speech</v>
      </c>
    </row>
    <row r="376">
      <c r="A376" s="1" t="s">
        <v>375</v>
      </c>
      <c r="B376" s="2" t="str">
        <f>IFERROR(__xludf.DUMMYFUNCTION("GOOGLETRANSLATE(A376, ""fa"", ""en"")"),"reach")</f>
        <v>reach</v>
      </c>
    </row>
    <row r="377">
      <c r="A377" s="1" t="s">
        <v>376</v>
      </c>
      <c r="B377" s="2" t="str">
        <f>IFERROR(__xludf.DUMMYFUNCTION("GOOGLETRANSLATE(A377, ""fa"", ""en"")"),"Ross")</f>
        <v>Ross</v>
      </c>
    </row>
    <row r="378">
      <c r="A378" s="1" t="s">
        <v>377</v>
      </c>
      <c r="B378" s="2" t="str">
        <f>IFERROR(__xludf.DUMMYFUNCTION("GOOGLETRANSLATE(A378, ""fa"", ""en"")"),"proof")</f>
        <v>proof</v>
      </c>
    </row>
    <row r="379">
      <c r="A379" s="1" t="s">
        <v>378</v>
      </c>
      <c r="B379" s="2" t="str">
        <f>IFERROR(__xludf.DUMMYFUNCTION("GOOGLETRANSLATE(A379, ""fa"", ""en"")"),"to kill")</f>
        <v>to kill</v>
      </c>
    </row>
    <row r="380">
      <c r="A380" s="1" t="s">
        <v>379</v>
      </c>
      <c r="B380" s="2" t="str">
        <f>IFERROR(__xludf.DUMMYFUNCTION("GOOGLETRANSLATE(A380, ""fa"", ""en"")"),"tablet")</f>
        <v>tablet</v>
      </c>
    </row>
    <row r="381">
      <c r="A381" s="1" t="s">
        <v>380</v>
      </c>
      <c r="B381" s="2" t="str">
        <f>IFERROR(__xludf.DUMMYFUNCTION("GOOGLETRANSLATE(A381, ""fa"", ""en"")"),"Telescope")</f>
        <v>Telescope</v>
      </c>
    </row>
    <row r="382">
      <c r="A382" s="1" t="s">
        <v>381</v>
      </c>
      <c r="B382" s="2" t="str">
        <f>IFERROR(__xludf.DUMMYFUNCTION("GOOGLETRANSLATE(A382, ""fa"", ""en"")"),"Deputy")</f>
        <v>Deputy</v>
      </c>
    </row>
    <row r="383">
      <c r="A383" s="1" t="s">
        <v>382</v>
      </c>
      <c r="B383" s="2" t="str">
        <f>IFERROR(__xludf.DUMMYFUNCTION("GOOGLETRANSLATE(A383, ""fa"", ""en"")"),"pass")</f>
        <v>pass</v>
      </c>
    </row>
    <row r="384">
      <c r="A384" s="1" t="s">
        <v>383</v>
      </c>
      <c r="B384" s="2" t="str">
        <f>IFERROR(__xludf.DUMMYFUNCTION("GOOGLETRANSLATE(A384, ""fa"", ""en"")"),"Chicago")</f>
        <v>Chicago</v>
      </c>
    </row>
    <row r="385">
      <c r="A385" s="1" t="s">
        <v>384</v>
      </c>
      <c r="B385" s="2" t="str">
        <f>IFERROR(__xludf.DUMMYFUNCTION("GOOGLETRANSLATE(A385, ""fa"", ""en"")"),"Abu")</f>
        <v>Abu</v>
      </c>
    </row>
    <row r="386">
      <c r="A386" s="1" t="s">
        <v>385</v>
      </c>
      <c r="B386" s="2" t="str">
        <f>IFERROR(__xludf.DUMMYFUNCTION("GOOGLETRANSLATE(A386, ""fa"", ""en"")"),"Psychology")</f>
        <v>Psychology</v>
      </c>
    </row>
    <row r="387">
      <c r="A387" s="1" t="s">
        <v>386</v>
      </c>
      <c r="B387" s="2" t="str">
        <f>IFERROR(__xludf.DUMMYFUNCTION("GOOGLETRANSLATE(A387, ""fa"", ""en"")"),"the family")</f>
        <v>the family</v>
      </c>
    </row>
    <row r="388">
      <c r="A388" s="1" t="s">
        <v>387</v>
      </c>
      <c r="B388" s="2" t="str">
        <f>IFERROR(__xludf.DUMMYFUNCTION("GOOGLETRANSLATE(A388, ""fa"", ""en"")"),"the word")</f>
        <v>the word</v>
      </c>
    </row>
    <row r="389">
      <c r="A389" s="1" t="s">
        <v>388</v>
      </c>
      <c r="B389" s="2" t="str">
        <f>IFERROR(__xludf.DUMMYFUNCTION("GOOGLETRANSLATE(A389, ""fa"", ""en"")"),"cellular")</f>
        <v>cellular</v>
      </c>
    </row>
    <row r="390">
      <c r="A390" s="1" t="s">
        <v>389</v>
      </c>
      <c r="B390" s="2" t="str">
        <f>IFERROR(__xludf.DUMMYFUNCTION("GOOGLETRANSLATE(A390, ""fa"", ""en"")"),"virtual")</f>
        <v>virtual</v>
      </c>
    </row>
    <row r="391">
      <c r="A391" s="1" t="s">
        <v>390</v>
      </c>
      <c r="B391" s="2" t="str">
        <f>IFERROR(__xludf.DUMMYFUNCTION("GOOGLETRANSLATE(A391, ""fa"", ""en"")"),"establishment")</f>
        <v>establishment</v>
      </c>
    </row>
    <row r="392">
      <c r="A392" s="1" t="s">
        <v>391</v>
      </c>
      <c r="B392" s="2" t="str">
        <f>IFERROR(__xludf.DUMMYFUNCTION("GOOGLETRANSLATE(A392, ""fa"", ""en"")"),"Universities")</f>
        <v>Universities</v>
      </c>
    </row>
    <row r="393">
      <c r="A393" s="1" t="s">
        <v>392</v>
      </c>
      <c r="B393" s="2" t="str">
        <f>IFERROR(__xludf.DUMMYFUNCTION("GOOGLETRANSLATE(A393, ""fa"", ""en"")"),"members")</f>
        <v>members</v>
      </c>
    </row>
    <row r="394">
      <c r="A394" s="1" t="s">
        <v>393</v>
      </c>
      <c r="B394" s="2" t="str">
        <f>IFERROR(__xludf.DUMMYFUNCTION("GOOGLETRANSLATE(A394, ""fa"", ""en"")"),"a lot")</f>
        <v>a lot</v>
      </c>
    </row>
    <row r="395">
      <c r="A395" s="1" t="s">
        <v>394</v>
      </c>
      <c r="B395" s="2" t="str">
        <f>IFERROR(__xludf.DUMMYFUNCTION("GOOGLETRANSLATE(A395, ""fa"", ""en"")"),"invention")</f>
        <v>invention</v>
      </c>
    </row>
    <row r="396">
      <c r="A396" s="1" t="s">
        <v>395</v>
      </c>
      <c r="B396" s="2" t="str">
        <f>IFERROR(__xludf.DUMMYFUNCTION("GOOGLETRANSLATE(A396, ""fa"", ""en"")"),"professor")</f>
        <v>professor</v>
      </c>
    </row>
    <row r="397">
      <c r="A397" s="1" t="s">
        <v>396</v>
      </c>
      <c r="B397" s="2" t="str">
        <f>IFERROR(__xludf.DUMMYFUNCTION("GOOGLETRANSLATE(A397, ""fa"", ""en"")"),"similarity")</f>
        <v>similarity</v>
      </c>
    </row>
    <row r="398">
      <c r="A398" s="1" t="s">
        <v>397</v>
      </c>
      <c r="B398" s="2" t="str">
        <f>IFERROR(__xludf.DUMMYFUNCTION("GOOGLETRANSLATE(A398, ""fa"", ""en"")"),"siege")</f>
        <v>siege</v>
      </c>
    </row>
    <row r="399">
      <c r="A399" s="1" t="s">
        <v>398</v>
      </c>
      <c r="B399" s="2" t="str">
        <f>IFERROR(__xludf.DUMMYFUNCTION("GOOGLETRANSLATE(A399, ""fa"", ""en"")"),"an effect")</f>
        <v>an effect</v>
      </c>
    </row>
    <row r="400">
      <c r="A400" s="1" t="s">
        <v>399</v>
      </c>
      <c r="B400" s="2" t="str">
        <f>IFERROR(__xludf.DUMMYFUNCTION("GOOGLETRANSLATE(A400, ""fa"", ""en"")"),"Hakim")</f>
        <v>Hakim</v>
      </c>
    </row>
    <row r="401">
      <c r="A401" s="1" t="s">
        <v>400</v>
      </c>
      <c r="B401" s="2" t="str">
        <f>IFERROR(__xludf.DUMMYFUNCTION("GOOGLETRANSLATE(A401, ""fa"", ""en"")"),"Spirit of God")</f>
        <v>Spirit of God</v>
      </c>
    </row>
    <row r="402">
      <c r="A402" s="1" t="s">
        <v>401</v>
      </c>
      <c r="B402" s="2" t="str">
        <f>IFERROR(__xludf.DUMMYFUNCTION("GOOGLETRANSLATE(A402, ""fa"", ""en"")"),"foreclosure")</f>
        <v>foreclosure</v>
      </c>
    </row>
    <row r="403">
      <c r="A403" s="1" t="s">
        <v>402</v>
      </c>
      <c r="B403" s="2" t="str">
        <f>IFERROR(__xludf.DUMMYFUNCTION("GOOGLETRANSLATE(A403, ""fa"", ""en"")"),"oxide")</f>
        <v>oxide</v>
      </c>
    </row>
    <row r="404">
      <c r="A404" s="1" t="s">
        <v>403</v>
      </c>
      <c r="B404" s="2" t="str">
        <f>IFERROR(__xludf.DUMMYFUNCTION("GOOGLETRANSLATE(A404, ""fa"", ""en"")"),"lesson")</f>
        <v>lesson</v>
      </c>
    </row>
    <row r="405">
      <c r="A405" s="1" t="s">
        <v>404</v>
      </c>
      <c r="B405" s="2" t="str">
        <f>IFERROR(__xludf.DUMMYFUNCTION("GOOGLETRANSLATE(A405, ""fa"", ""en"")"),"Caravanserai")</f>
        <v>Caravanserai</v>
      </c>
    </row>
    <row r="406">
      <c r="A406" s="1" t="s">
        <v>405</v>
      </c>
      <c r="B406" s="2" t="str">
        <f>IFERROR(__xludf.DUMMYFUNCTION("GOOGLETRANSLATE(A406, ""fa"", ""en"")"),"ministers")</f>
        <v>ministers</v>
      </c>
    </row>
    <row r="407">
      <c r="A407" s="1" t="s">
        <v>406</v>
      </c>
      <c r="B407" s="2" t="str">
        <f>IFERROR(__xludf.DUMMYFUNCTION("GOOGLETRANSLATE(A407, ""fa"", ""en"")"),"fans")</f>
        <v>fans</v>
      </c>
    </row>
    <row r="408">
      <c r="A408" s="1" t="s">
        <v>407</v>
      </c>
      <c r="B408" s="2" t="str">
        <f>IFERROR(__xludf.DUMMYFUNCTION("GOOGLETRANSLATE(A408, ""fa"", ""en"")"),"climb")</f>
        <v>climb</v>
      </c>
    </row>
    <row r="409">
      <c r="A409" s="1" t="s">
        <v>408</v>
      </c>
      <c r="B409" s="2" t="str">
        <f>IFERROR(__xludf.DUMMYFUNCTION("GOOGLETRANSLATE(A409, ""fa"", ""en"")"),"Caspian")</f>
        <v>Caspian</v>
      </c>
    </row>
    <row r="410">
      <c r="A410" s="1" t="s">
        <v>409</v>
      </c>
      <c r="B410" s="2" t="str">
        <f>IFERROR(__xludf.DUMMYFUNCTION("GOOGLETRANSLATE(A410, ""fa"", ""en"")"),"beaches")</f>
        <v>beaches</v>
      </c>
    </row>
    <row r="411">
      <c r="A411" s="1" t="s">
        <v>410</v>
      </c>
      <c r="B411" s="2" t="str">
        <f>IFERROR(__xludf.DUMMYFUNCTION("GOOGLETRANSLATE(A411, ""fa"", ""en"")"),"Cairo")</f>
        <v>Cairo</v>
      </c>
    </row>
    <row r="412">
      <c r="A412" s="1" t="s">
        <v>411</v>
      </c>
      <c r="B412" s="2" t="str">
        <f>IFERROR(__xludf.DUMMYFUNCTION("GOOGLETRANSLATE(A412, ""fa"", ""en"")"),"Saddam")</f>
        <v>Saddam</v>
      </c>
    </row>
    <row r="413">
      <c r="A413" s="1" t="s">
        <v>412</v>
      </c>
      <c r="B413" s="2" t="str">
        <f>IFERROR(__xludf.DUMMYFUNCTION("GOOGLETRANSLATE(A413, ""fa"", ""en"")"),"brilliant")</f>
        <v>brilliant</v>
      </c>
    </row>
    <row r="414">
      <c r="A414" s="1" t="s">
        <v>413</v>
      </c>
      <c r="B414" s="2" t="str">
        <f>IFERROR(__xludf.DUMMYFUNCTION("GOOGLETRANSLATE(A414, ""fa"", ""en"")"),"Dad")</f>
        <v>Dad</v>
      </c>
    </row>
    <row r="415">
      <c r="A415" s="1" t="s">
        <v>414</v>
      </c>
      <c r="B415" s="2" t="str">
        <f>IFERROR(__xludf.DUMMYFUNCTION("GOOGLETRANSLATE(A415, ""fa"", ""en"")"),"public")</f>
        <v>public</v>
      </c>
    </row>
    <row r="416">
      <c r="A416" s="1" t="s">
        <v>415</v>
      </c>
      <c r="B416" s="2" t="str">
        <f>IFERROR(__xludf.DUMMYFUNCTION("GOOGLETRANSLATE(A416, ""fa"", ""en"")"),"Versions")</f>
        <v>Versions</v>
      </c>
    </row>
    <row r="417">
      <c r="A417" s="1" t="s">
        <v>416</v>
      </c>
      <c r="B417" s="2" t="str">
        <f>IFERROR(__xludf.DUMMYFUNCTION("GOOGLETRANSLATE(A417, ""fa"", ""en"")"),"the victim")</f>
        <v>the victim</v>
      </c>
    </row>
    <row r="418">
      <c r="A418" s="1" t="s">
        <v>417</v>
      </c>
      <c r="B418" s="2" t="str">
        <f>IFERROR(__xludf.DUMMYFUNCTION("GOOGLETRANSLATE(A418, ""fa"", ""en"")"),"jack")</f>
        <v>jack</v>
      </c>
    </row>
    <row r="419">
      <c r="A419" s="1" t="s">
        <v>418</v>
      </c>
      <c r="B419" s="2" t="str">
        <f>IFERROR(__xludf.DUMMYFUNCTION("GOOGLETRANSLATE(A419, ""fa"", ""en"")"),"a place")</f>
        <v>a place</v>
      </c>
    </row>
    <row r="420">
      <c r="A420" s="1" t="s">
        <v>419</v>
      </c>
      <c r="B420" s="2" t="str">
        <f>IFERROR(__xludf.DUMMYFUNCTION("GOOGLETRANSLATE(A420, ""fa"", ""en"")"),"interference")</f>
        <v>interference</v>
      </c>
    </row>
    <row r="421">
      <c r="A421" s="1" t="s">
        <v>420</v>
      </c>
      <c r="B421" s="2" t="str">
        <f>IFERROR(__xludf.DUMMYFUNCTION("GOOGLETRANSLATE(A421, ""fa"", ""en"")"),"Symptoms")</f>
        <v>Symptoms</v>
      </c>
    </row>
    <row r="422">
      <c r="A422" s="1" t="s">
        <v>421</v>
      </c>
      <c r="B422" s="2" t="str">
        <f>IFERROR(__xludf.DUMMYFUNCTION("GOOGLETRANSLATE(A422, ""fa"", ""en"")"),"Graduates")</f>
        <v>Graduates</v>
      </c>
    </row>
    <row r="423">
      <c r="A423" s="1" t="s">
        <v>422</v>
      </c>
      <c r="B423" s="2" t="str">
        <f>IFERROR(__xludf.DUMMYFUNCTION("GOOGLETRANSLATE(A423, ""fa"", ""en"")"),"during")</f>
        <v>during</v>
      </c>
    </row>
    <row r="424">
      <c r="A424" s="1" t="s">
        <v>423</v>
      </c>
      <c r="B424" s="2" t="str">
        <f>IFERROR(__xludf.DUMMYFUNCTION("GOOGLETRANSLATE(A424, ""fa"", ""en"")"),"the snow")</f>
        <v>the snow</v>
      </c>
    </row>
    <row r="425">
      <c r="A425" s="1" t="s">
        <v>424</v>
      </c>
      <c r="B425" s="2" t="str">
        <f>IFERROR(__xludf.DUMMYFUNCTION("GOOGLETRANSLATE(A425, ""fa"", ""en"")"),"animal husbandry")</f>
        <v>animal husbandry</v>
      </c>
    </row>
    <row r="426">
      <c r="A426" s="1" t="s">
        <v>425</v>
      </c>
      <c r="B426" s="2" t="str">
        <f>IFERROR(__xludf.DUMMYFUNCTION("GOOGLETRANSLATE(A426, ""fa"", ""en"")"),"General")</f>
        <v>General</v>
      </c>
    </row>
    <row r="427">
      <c r="A427" s="1" t="s">
        <v>426</v>
      </c>
      <c r="B427" s="2" t="str">
        <f>IFERROR(__xludf.DUMMYFUNCTION("GOOGLETRANSLATE(A427, ""fa"", ""en"")"),"this")</f>
        <v>this</v>
      </c>
    </row>
    <row r="428">
      <c r="A428" s="1" t="s">
        <v>427</v>
      </c>
      <c r="B428" s="2" t="str">
        <f>IFERROR(__xludf.DUMMYFUNCTION("GOOGLETRANSLATE(A428, ""fa"", ""en"")"),"Ph.D")</f>
        <v>Ph.D</v>
      </c>
    </row>
    <row r="429">
      <c r="A429" s="1" t="s">
        <v>428</v>
      </c>
      <c r="B429" s="2" t="str">
        <f>IFERROR(__xludf.DUMMYFUNCTION("GOOGLETRANSLATE(A429, ""fa"", ""en"")"),"tolerance")</f>
        <v>tolerance</v>
      </c>
    </row>
    <row r="430">
      <c r="A430" s="1" t="s">
        <v>429</v>
      </c>
      <c r="B430" s="2" t="str">
        <f>IFERROR(__xludf.DUMMYFUNCTION("GOOGLETRANSLATE(A430, ""fa"", ""en"")"),"meaning")</f>
        <v>meaning</v>
      </c>
    </row>
    <row r="431">
      <c r="A431" s="1" t="s">
        <v>430</v>
      </c>
      <c r="B431" s="2" t="str">
        <f>IFERROR(__xludf.DUMMYFUNCTION("GOOGLETRANSLATE(A431, ""fa"", ""en"")"),"computerized")</f>
        <v>computerized</v>
      </c>
    </row>
    <row r="432">
      <c r="A432" s="1" t="s">
        <v>431</v>
      </c>
      <c r="B432" s="2" t="str">
        <f>IFERROR(__xludf.DUMMYFUNCTION("GOOGLETRANSLATE(A432, ""fa"", ""en"")"),"Tools")</f>
        <v>Tools</v>
      </c>
    </row>
    <row r="433">
      <c r="A433" s="1" t="s">
        <v>432</v>
      </c>
      <c r="B433" s="2" t="str">
        <f>IFERROR(__xludf.DUMMYFUNCTION("GOOGLETRANSLATE(A433, ""fa"", ""en"")"),"dead")</f>
        <v>dead</v>
      </c>
    </row>
    <row r="434">
      <c r="A434" s="1" t="s">
        <v>433</v>
      </c>
      <c r="B434" s="2" t="str">
        <f>IFERROR(__xludf.DUMMYFUNCTION("GOOGLETRANSLATE(A434, ""fa"", ""en"")"),"punishment")</f>
        <v>punishment</v>
      </c>
    </row>
    <row r="435">
      <c r="A435" s="1" t="s">
        <v>434</v>
      </c>
      <c r="B435" s="2" t="str">
        <f>IFERROR(__xludf.DUMMYFUNCTION("GOOGLETRANSLATE(A435, ""fa"", ""en"")"),"mirror")</f>
        <v>mirror</v>
      </c>
    </row>
    <row r="436">
      <c r="A436" s="1" t="s">
        <v>435</v>
      </c>
      <c r="B436" s="2" t="str">
        <f>IFERROR(__xludf.DUMMYFUNCTION("GOOGLETRANSLATE(A436, ""fa"", ""en"")"),"Shabk")</f>
        <v>Shabk</v>
      </c>
    </row>
    <row r="437">
      <c r="A437" s="1" t="s">
        <v>436</v>
      </c>
      <c r="B437" s="2" t="str">
        <f>IFERROR(__xludf.DUMMYFUNCTION("GOOGLETRANSLATE(A437, ""fa"", ""en"")"),"the middle")</f>
        <v>the middle</v>
      </c>
    </row>
    <row r="438">
      <c r="A438" s="1" t="s">
        <v>437</v>
      </c>
      <c r="B438" s="2" t="str">
        <f>IFERROR(__xludf.DUMMYFUNCTION("GOOGLETRANSLATE(A438, ""fa"", ""en"")"),"establishing")</f>
        <v>establishing</v>
      </c>
    </row>
    <row r="439">
      <c r="A439" s="1" t="s">
        <v>438</v>
      </c>
      <c r="B439" s="2" t="str">
        <f>IFERROR(__xludf.DUMMYFUNCTION("GOOGLETRANSLATE(A439, ""fa"", ""en"")"),"material")</f>
        <v>material</v>
      </c>
    </row>
    <row r="440">
      <c r="A440" s="1" t="s">
        <v>439</v>
      </c>
      <c r="B440" s="2" t="str">
        <f>IFERROR(__xludf.DUMMYFUNCTION("GOOGLETRANSLATE(A440, ""fa"", ""en"")"),"field")</f>
        <v>field</v>
      </c>
    </row>
    <row r="441">
      <c r="A441" s="1" t="s">
        <v>440</v>
      </c>
      <c r="B441" s="2" t="str">
        <f>IFERROR(__xludf.DUMMYFUNCTION("GOOGLETRANSLATE(A441, ""fa"", ""en"")"),"weakness")</f>
        <v>weakness</v>
      </c>
    </row>
    <row r="442">
      <c r="A442" s="1" t="s">
        <v>441</v>
      </c>
      <c r="B442" s="2" t="str">
        <f>IFERROR(__xludf.DUMMYFUNCTION("GOOGLETRANSLATE(A442, ""fa"", ""en"")"),"mastery")</f>
        <v>mastery</v>
      </c>
    </row>
    <row r="443">
      <c r="A443" s="1" t="s">
        <v>442</v>
      </c>
      <c r="B443" s="2" t="str">
        <f>IFERROR(__xludf.DUMMYFUNCTION("GOOGLETRANSLATE(A443, ""fa"", ""en"")"),"Institutions")</f>
        <v>Institutions</v>
      </c>
    </row>
    <row r="444">
      <c r="A444" s="1" t="s">
        <v>443</v>
      </c>
      <c r="B444" s="2" t="str">
        <f>IFERROR(__xludf.DUMMYFUNCTION("GOOGLETRANSLATE(A444, ""fa"", ""en"")"),"elementary school")</f>
        <v>elementary school</v>
      </c>
    </row>
    <row r="445">
      <c r="A445" s="1" t="s">
        <v>444</v>
      </c>
      <c r="B445" s="2" t="str">
        <f>IFERROR(__xludf.DUMMYFUNCTION("GOOGLETRANSLATE(A445, ""fa"", ""en"")"),"they turn")</f>
        <v>they turn</v>
      </c>
    </row>
    <row r="446">
      <c r="A446" s="1" t="s">
        <v>445</v>
      </c>
      <c r="B446" s="2" t="str">
        <f>IFERROR(__xludf.DUMMYFUNCTION("GOOGLETRANSLATE(A446, ""fa"", ""en"")"),"Ashraf")</f>
        <v>Ashraf</v>
      </c>
    </row>
    <row r="447">
      <c r="A447" s="1" t="s">
        <v>446</v>
      </c>
      <c r="B447" s="2" t="str">
        <f>IFERROR(__xludf.DUMMYFUNCTION("GOOGLETRANSLATE(A447, ""fa"", ""en"")"),"faces")</f>
        <v>faces</v>
      </c>
    </row>
    <row r="448">
      <c r="A448" s="1" t="s">
        <v>447</v>
      </c>
      <c r="B448" s="2" t="str">
        <f>IFERROR(__xludf.DUMMYFUNCTION("GOOGLETRANSLATE(A448, ""fa"", ""en"")"),"protection")</f>
        <v>protection</v>
      </c>
    </row>
    <row r="449">
      <c r="A449" s="1" t="s">
        <v>448</v>
      </c>
      <c r="B449" s="2" t="str">
        <f>IFERROR(__xludf.DUMMYFUNCTION("GOOGLETRANSLATE(A449, ""fa"", ""en"")"),"property")</f>
        <v>property</v>
      </c>
    </row>
    <row r="450">
      <c r="A450" s="1" t="s">
        <v>449</v>
      </c>
      <c r="B450" s="2" t="str">
        <f>IFERROR(__xludf.DUMMYFUNCTION("GOOGLETRANSLATE(A450, ""fa"", ""en"")"),"desert")</f>
        <v>desert</v>
      </c>
    </row>
    <row r="451">
      <c r="A451" s="1" t="s">
        <v>450</v>
      </c>
      <c r="B451" s="2" t="str">
        <f>IFERROR(__xludf.DUMMYFUNCTION("GOOGLETRANSLATE(A451, ""fa"", ""en"")"),"master")</f>
        <v>master</v>
      </c>
    </row>
    <row r="452">
      <c r="A452" s="1" t="s">
        <v>451</v>
      </c>
      <c r="B452" s="2" t="str">
        <f>IFERROR(__xludf.DUMMYFUNCTION("GOOGLETRANSLATE(A452, ""fa"", ""en"")"),"device")</f>
        <v>device</v>
      </c>
    </row>
    <row r="453">
      <c r="A453" s="1" t="s">
        <v>452</v>
      </c>
      <c r="B453" s="2" t="str">
        <f>IFERROR(__xludf.DUMMYFUNCTION("GOOGLETRANSLATE(A453, ""fa"", ""en"")"),"lawyer")</f>
        <v>lawyer</v>
      </c>
    </row>
    <row r="454">
      <c r="A454" s="1" t="s">
        <v>453</v>
      </c>
      <c r="B454" s="2" t="str">
        <f>IFERROR(__xludf.DUMMYFUNCTION("GOOGLETRANSLATE(A454, ""fa"", ""en"")"),"ivy")</f>
        <v>ivy</v>
      </c>
    </row>
    <row r="455">
      <c r="A455" s="1" t="s">
        <v>454</v>
      </c>
      <c r="B455" s="2" t="str">
        <f>IFERROR(__xludf.DUMMYFUNCTION("GOOGLETRANSLATE(A455, ""fa"", ""en"")"),"in love")</f>
        <v>in love</v>
      </c>
    </row>
    <row r="456">
      <c r="A456" s="1" t="s">
        <v>455</v>
      </c>
      <c r="B456" s="2" t="str">
        <f>IFERROR(__xludf.DUMMYFUNCTION("GOOGLETRANSLATE(A456, ""fa"", ""en"")"),"Bush")</f>
        <v>Bush</v>
      </c>
    </row>
    <row r="457">
      <c r="A457" s="1" t="s">
        <v>456</v>
      </c>
      <c r="B457" s="2" t="str">
        <f>IFERROR(__xludf.DUMMYFUNCTION("GOOGLETRANSLATE(A457, ""fa"", ""en"")"),"grave")</f>
        <v>grave</v>
      </c>
    </row>
    <row r="458">
      <c r="A458" s="1" t="s">
        <v>457</v>
      </c>
      <c r="B458" s="2" t="str">
        <f>IFERROR(__xludf.DUMMYFUNCTION("GOOGLETRANSLATE(A458, ""fa"", ""en"")"),"Philip")</f>
        <v>Philip</v>
      </c>
    </row>
    <row r="459">
      <c r="A459" s="1" t="s">
        <v>458</v>
      </c>
      <c r="B459" s="2" t="str">
        <f>IFERROR(__xludf.DUMMYFUNCTION("GOOGLETRANSLATE(A459, ""fa"", ""en"")"),"thoughts")</f>
        <v>thoughts</v>
      </c>
    </row>
    <row r="460">
      <c r="A460" s="1" t="s">
        <v>459</v>
      </c>
      <c r="B460" s="2" t="str">
        <f>IFERROR(__xludf.DUMMYFUNCTION("GOOGLETRANSLATE(A460, ""fa"", ""en"")"),"right now")</f>
        <v>right now</v>
      </c>
    </row>
    <row r="461">
      <c r="A461" s="1" t="s">
        <v>460</v>
      </c>
      <c r="B461" s="2" t="str">
        <f>IFERROR(__xludf.DUMMYFUNCTION("GOOGLETRANSLATE(A461, ""fa"", ""en"")"),"David")</f>
        <v>David</v>
      </c>
    </row>
    <row r="462">
      <c r="A462" s="1" t="s">
        <v>461</v>
      </c>
      <c r="B462" s="2" t="str">
        <f>IFERROR(__xludf.DUMMYFUNCTION("GOOGLETRANSLATE(A462, ""fa"", ""en"")"),"friendship")</f>
        <v>friendship</v>
      </c>
    </row>
    <row r="463">
      <c r="A463" s="1" t="s">
        <v>462</v>
      </c>
      <c r="B463" s="2" t="str">
        <f>IFERROR(__xludf.DUMMYFUNCTION("GOOGLETRANSLATE(A463, ""fa"", ""en"")"),"It has not been")</f>
        <v>It has not been</v>
      </c>
    </row>
    <row r="464">
      <c r="A464" s="1" t="s">
        <v>463</v>
      </c>
      <c r="B464" s="2" t="str">
        <f>IFERROR(__xludf.DUMMYFUNCTION("GOOGLETRANSLATE(A464, ""fa"", ""en"")"),"Munich")</f>
        <v>Munich</v>
      </c>
    </row>
    <row r="465">
      <c r="A465" s="1" t="s">
        <v>464</v>
      </c>
      <c r="B465" s="2" t="str">
        <f>IFERROR(__xludf.DUMMYFUNCTION("GOOGLETRANSLATE(A465, ""fa"", ""en"")"),"a look")</f>
        <v>a look</v>
      </c>
    </row>
    <row r="466">
      <c r="A466" s="1" t="s">
        <v>465</v>
      </c>
      <c r="B466" s="2" t="str">
        <f>IFERROR(__xludf.DUMMYFUNCTION("GOOGLETRANSLATE(A466, ""fa"", ""en"")"),"solid")</f>
        <v>solid</v>
      </c>
    </row>
    <row r="467">
      <c r="A467" s="1" t="s">
        <v>466</v>
      </c>
      <c r="B467" s="2" t="str">
        <f>IFERROR(__xludf.DUMMYFUNCTION("GOOGLETRANSLATE(A467, ""fa"", ""en"")"),"body")</f>
        <v>body</v>
      </c>
    </row>
    <row r="468">
      <c r="A468" s="1" t="s">
        <v>467</v>
      </c>
      <c r="B468" s="2" t="str">
        <f>IFERROR(__xludf.DUMMYFUNCTION("GOOGLETRANSLATE(A468, ""fa"", ""en"")"),"essential")</f>
        <v>essential</v>
      </c>
    </row>
    <row r="469">
      <c r="A469" s="1" t="s">
        <v>468</v>
      </c>
      <c r="B469" s="2" t="str">
        <f>IFERROR(__xludf.DUMMYFUNCTION("GOOGLETRANSLATE(A469, ""fa"", ""en"")"),"dominant")</f>
        <v>dominant</v>
      </c>
    </row>
    <row r="470">
      <c r="A470" s="1" t="s">
        <v>469</v>
      </c>
      <c r="B470" s="2" t="str">
        <f>IFERROR(__xludf.DUMMYFUNCTION("GOOGLETRANSLATE(A470, ""fa"", ""en"")"),"encouragement")</f>
        <v>encouragement</v>
      </c>
    </row>
    <row r="471">
      <c r="A471" s="1" t="s">
        <v>470</v>
      </c>
      <c r="B471" s="2" t="str">
        <f>IFERROR(__xludf.DUMMYFUNCTION("GOOGLETRANSLATE(A471, ""fa"", ""en"")"),"if")</f>
        <v>if</v>
      </c>
    </row>
    <row r="472">
      <c r="A472" s="1" t="s">
        <v>471</v>
      </c>
      <c r="B472" s="2" t="str">
        <f>IFERROR(__xludf.DUMMYFUNCTION("GOOGLETRANSLATE(A472, ""fa"", ""en"")"),"train")</f>
        <v>train</v>
      </c>
    </row>
    <row r="473">
      <c r="A473" s="1" t="s">
        <v>472</v>
      </c>
      <c r="B473" s="2" t="str">
        <f>IFERROR(__xludf.DUMMYFUNCTION("GOOGLETRANSLATE(A473, ""fa"", ""en"")"),"Charavimaq")</f>
        <v>Charavimaq</v>
      </c>
    </row>
    <row r="474">
      <c r="A474" s="1" t="s">
        <v>473</v>
      </c>
      <c r="B474" s="2" t="str">
        <f>IFERROR(__xludf.DUMMYFUNCTION("GOOGLETRANSLATE(A474, ""fa"", ""en"")"),"Algeria")</f>
        <v>Algeria</v>
      </c>
    </row>
    <row r="475">
      <c r="A475" s="1" t="s">
        <v>474</v>
      </c>
      <c r="B475" s="2" t="str">
        <f>IFERROR(__xludf.DUMMYFUNCTION("GOOGLETRANSLATE(A475, ""fa"", ""en"")"),"Searchers")</f>
        <v>Searchers</v>
      </c>
    </row>
    <row r="476">
      <c r="A476" s="1" t="s">
        <v>475</v>
      </c>
      <c r="B476" s="2" t="str">
        <f>IFERROR(__xludf.DUMMYFUNCTION("GOOGLETRANSLATE(A476, ""fa"", ""en"")"),"the story")</f>
        <v>the story</v>
      </c>
    </row>
    <row r="477">
      <c r="A477" s="1" t="s">
        <v>476</v>
      </c>
      <c r="B477" s="2" t="str">
        <f>IFERROR(__xludf.DUMMYFUNCTION("GOOGLETRANSLATE(A477, ""fa"", ""en"")"),"Jacob")</f>
        <v>Jacob</v>
      </c>
    </row>
    <row r="478">
      <c r="A478" s="1" t="s">
        <v>477</v>
      </c>
      <c r="B478" s="2" t="str">
        <f>IFERROR(__xludf.DUMMYFUNCTION("GOOGLETRANSLATE(A478, ""fa"", ""en"")"),"stuck")</f>
        <v>stuck</v>
      </c>
    </row>
    <row r="479">
      <c r="A479" s="1" t="s">
        <v>478</v>
      </c>
      <c r="B479" s="2" t="str">
        <f>IFERROR(__xludf.DUMMYFUNCTION("GOOGLETRANSLATE(A479, ""fa"", ""en"")"),"in this")</f>
        <v>in this</v>
      </c>
    </row>
    <row r="480">
      <c r="A480" s="1" t="s">
        <v>479</v>
      </c>
      <c r="B480" s="2" t="str">
        <f>IFERROR(__xludf.DUMMYFUNCTION("GOOGLETRANSLATE(A480, ""fa"", ""en"")"),"Customers")</f>
        <v>Customers</v>
      </c>
    </row>
    <row r="481">
      <c r="A481" s="1" t="s">
        <v>480</v>
      </c>
      <c r="B481" s="2" t="str">
        <f>IFERROR(__xludf.DUMMYFUNCTION("GOOGLETRANSLATE(A481, ""fa"", ""en"")"),"Managers")</f>
        <v>Managers</v>
      </c>
    </row>
    <row r="482">
      <c r="A482" s="1" t="s">
        <v>481</v>
      </c>
      <c r="B482" s="2" t="str">
        <f>IFERROR(__xludf.DUMMYFUNCTION("GOOGLETRANSLATE(A482, ""fa"", ""en"")"),"themselves")</f>
        <v>themselves</v>
      </c>
    </row>
    <row r="483">
      <c r="A483" s="1" t="s">
        <v>482</v>
      </c>
      <c r="B483" s="2" t="str">
        <f>IFERROR(__xludf.DUMMYFUNCTION("GOOGLETRANSLATE(A483, ""fa"", ""en"")"),"to work")</f>
        <v>to work</v>
      </c>
    </row>
    <row r="484">
      <c r="A484" s="1" t="s">
        <v>483</v>
      </c>
      <c r="B484" s="2" t="str">
        <f>IFERROR(__xludf.DUMMYFUNCTION("GOOGLETRANSLATE(A484, ""fa"", ""en"")"),"bread")</f>
        <v>bread</v>
      </c>
    </row>
    <row r="485">
      <c r="A485" s="1" t="s">
        <v>484</v>
      </c>
      <c r="B485" s="2" t="str">
        <f>IFERROR(__xludf.DUMMYFUNCTION("GOOGLETRANSLATE(A485, ""fa"", ""en"")"),"Historian")</f>
        <v>Historian</v>
      </c>
    </row>
    <row r="486">
      <c r="A486" s="1" t="s">
        <v>485</v>
      </c>
      <c r="B486" s="2" t="str">
        <f>IFERROR(__xludf.DUMMYFUNCTION("GOOGLETRANSLATE(A486, ""fa"", ""en"")"),"Arif")</f>
        <v>Arif</v>
      </c>
    </row>
    <row r="487">
      <c r="A487" s="1" t="s">
        <v>486</v>
      </c>
      <c r="B487" s="2" t="str">
        <f>IFERROR(__xludf.DUMMYFUNCTION("GOOGLETRANSLATE(A487, ""fa"", ""en"")"),"random")</f>
        <v>random</v>
      </c>
    </row>
    <row r="488">
      <c r="A488" s="1" t="s">
        <v>487</v>
      </c>
      <c r="B488" s="2" t="str">
        <f>IFERROR(__xludf.DUMMYFUNCTION("GOOGLETRANSLATE(A488, ""fa"", ""en"")"),"Mainly")</f>
        <v>Mainly</v>
      </c>
    </row>
    <row r="489">
      <c r="A489" s="1" t="s">
        <v>488</v>
      </c>
      <c r="B489" s="2" t="str">
        <f>IFERROR(__xludf.DUMMYFUNCTION("GOOGLETRANSLATE(A489, ""fa"", ""en"")"),"guardianship")</f>
        <v>guardianship</v>
      </c>
    </row>
    <row r="490">
      <c r="A490" s="1" t="s">
        <v>489</v>
      </c>
      <c r="B490" s="2" t="str">
        <f>IFERROR(__xludf.DUMMYFUNCTION("GOOGLETRANSLATE(A490, ""fa"", ""en"")"),"Babak")</f>
        <v>Babak</v>
      </c>
    </row>
    <row r="491">
      <c r="A491" s="1" t="s">
        <v>490</v>
      </c>
      <c r="B491" s="2" t="str">
        <f>IFERROR(__xludf.DUMMYFUNCTION("GOOGLETRANSLATE(A491, ""fa"", ""en"")"),"Nickname")</f>
        <v>Nickname</v>
      </c>
    </row>
    <row r="492">
      <c r="A492" s="1" t="s">
        <v>491</v>
      </c>
      <c r="B492" s="2" t="str">
        <f>IFERROR(__xludf.DUMMYFUNCTION("GOOGLETRANSLATE(A492, ""fa"", ""en"")"),"they bring")</f>
        <v>they bring</v>
      </c>
    </row>
    <row r="493">
      <c r="A493" s="1" t="s">
        <v>492</v>
      </c>
      <c r="B493" s="2" t="str">
        <f>IFERROR(__xludf.DUMMYFUNCTION("GOOGLETRANSLATE(A493, ""fa"", ""en"")"),"Technique")</f>
        <v>Technique</v>
      </c>
    </row>
    <row r="494">
      <c r="A494" s="1" t="s">
        <v>493</v>
      </c>
      <c r="B494" s="2" t="str">
        <f>IFERROR(__xludf.DUMMYFUNCTION("GOOGLETRANSLATE(A494, ""fa"", ""en"")"),"eat")</f>
        <v>eat</v>
      </c>
    </row>
    <row r="495">
      <c r="A495" s="1" t="s">
        <v>494</v>
      </c>
      <c r="B495" s="2" t="str">
        <f>IFERROR(__xludf.DUMMYFUNCTION("GOOGLETRANSLATE(A495, ""fa"", ""en"")"),"the ambassador")</f>
        <v>the ambassador</v>
      </c>
    </row>
    <row r="496">
      <c r="A496" s="1" t="s">
        <v>495</v>
      </c>
      <c r="B496" s="2" t="str">
        <f>IFERROR(__xludf.DUMMYFUNCTION("GOOGLETRANSLATE(A496, ""fa"", ""en"")"),"Khurram")</f>
        <v>Khurram</v>
      </c>
    </row>
    <row r="497">
      <c r="A497" s="1" t="s">
        <v>496</v>
      </c>
      <c r="B497" s="2" t="str">
        <f>IFERROR(__xludf.DUMMYFUNCTION("GOOGLETRANSLATE(A497, ""fa"", ""en"")"),"persons")</f>
        <v>persons</v>
      </c>
    </row>
    <row r="498">
      <c r="A498" s="1" t="s">
        <v>497</v>
      </c>
      <c r="B498" s="2" t="str">
        <f>IFERROR(__xludf.DUMMYFUNCTION("GOOGLETRANSLATE(A498, ""fa"", ""en"")"),"Alexander")</f>
        <v>Alexander</v>
      </c>
    </row>
    <row r="499">
      <c r="A499" s="1" t="s">
        <v>498</v>
      </c>
      <c r="B499" s="2" t="str">
        <f>IFERROR(__xludf.DUMMYFUNCTION("GOOGLETRANSLATE(A499, ""fa"", ""en"")"),"Iqbal")</f>
        <v>Iqbal</v>
      </c>
    </row>
    <row r="500">
      <c r="A500" s="1" t="s">
        <v>499</v>
      </c>
      <c r="B500" s="2" t="str">
        <f>IFERROR(__xludf.DUMMYFUNCTION("GOOGLETRANSLATE(A500, ""fa"", ""en"")"),"the wheel")</f>
        <v>the wheel</v>
      </c>
    </row>
    <row r="501">
      <c r="A501" s="1" t="s">
        <v>500</v>
      </c>
      <c r="B501" s="2" t="str">
        <f>IFERROR(__xludf.DUMMYFUNCTION("GOOGLETRANSLATE(A501, ""fa"", ""en"")"),"lands")</f>
        <v>lands</v>
      </c>
    </row>
    <row r="502">
      <c r="A502" s="1" t="s">
        <v>501</v>
      </c>
      <c r="B502" s="2" t="str">
        <f>IFERROR(__xludf.DUMMYFUNCTION("GOOGLETRANSLATE(A502, ""fa"", ""en"")"),"mechanical")</f>
        <v>mechanical</v>
      </c>
    </row>
    <row r="503">
      <c r="A503" s="1" t="s">
        <v>502</v>
      </c>
      <c r="B503" s="2" t="str">
        <f>IFERROR(__xludf.DUMMYFUNCTION("GOOGLETRANSLATE(A503, ""fa"", ""en"")"),"is")</f>
        <v>is</v>
      </c>
    </row>
    <row r="504">
      <c r="A504" s="1" t="s">
        <v>503</v>
      </c>
      <c r="B504" s="2" t="str">
        <f>IFERROR(__xludf.DUMMYFUNCTION("GOOGLETRANSLATE(A504, ""fa"", ""en"")"),"democracy")</f>
        <v>democracy</v>
      </c>
    </row>
    <row r="505">
      <c r="A505" s="1" t="s">
        <v>504</v>
      </c>
      <c r="B505" s="2" t="str">
        <f>IFERROR(__xludf.DUMMYFUNCTION("GOOGLETRANSLATE(A505, ""fa"", ""en"")"),"encyclopedias")</f>
        <v>encyclopedias</v>
      </c>
    </row>
    <row r="506">
      <c r="A506" s="1" t="s">
        <v>505</v>
      </c>
      <c r="B506" s="2" t="str">
        <f>IFERROR(__xludf.DUMMYFUNCTION("GOOGLETRANSLATE(A506, ""fa"", ""en"")"),"Afghan")</f>
        <v>Afghan</v>
      </c>
    </row>
    <row r="507">
      <c r="A507" s="1" t="s">
        <v>506</v>
      </c>
      <c r="B507" s="2" t="str">
        <f>IFERROR(__xludf.DUMMYFUNCTION("GOOGLETRANSLATE(A507, ""fa"", ""en"")"),"the deaths")</f>
        <v>the deaths</v>
      </c>
    </row>
    <row r="508">
      <c r="A508" s="1" t="s">
        <v>507</v>
      </c>
      <c r="B508" s="2" t="str">
        <f>IFERROR(__xludf.DUMMYFUNCTION("GOOGLETRANSLATE(A508, ""fa"", ""en"")"),"background")</f>
        <v>background</v>
      </c>
    </row>
    <row r="509">
      <c r="A509" s="1" t="s">
        <v>508</v>
      </c>
      <c r="B509" s="2" t="str">
        <f>IFERROR(__xludf.DUMMYFUNCTION("GOOGLETRANSLATE(A509, ""fa"", ""en"")"),"infected")</f>
        <v>infected</v>
      </c>
    </row>
    <row r="510">
      <c r="A510" s="1" t="s">
        <v>509</v>
      </c>
      <c r="B510" s="2" t="str">
        <f>IFERROR(__xludf.DUMMYFUNCTION("GOOGLETRANSLATE(A510, ""fa"", ""en"")"),"hundreds")</f>
        <v>hundreds</v>
      </c>
    </row>
    <row r="511">
      <c r="A511" s="1" t="s">
        <v>510</v>
      </c>
      <c r="B511" s="2" t="str">
        <f>IFERROR(__xludf.DUMMYFUNCTION("GOOGLETRANSLATE(A511, ""fa"", ""en"")"),"Quantum")</f>
        <v>Quantum</v>
      </c>
    </row>
    <row r="512">
      <c r="A512" s="1" t="s">
        <v>511</v>
      </c>
      <c r="B512" s="2" t="str">
        <f>IFERROR(__xludf.DUMMYFUNCTION("GOOGLETRANSLATE(A512, ""fa"", ""en"")"),"attractions")</f>
        <v>attractions</v>
      </c>
    </row>
    <row r="513">
      <c r="A513" s="1" t="s">
        <v>512</v>
      </c>
      <c r="B513" s="2" t="str">
        <f>IFERROR(__xludf.DUMMYFUNCTION("GOOGLETRANSLATE(A513, ""fa"", ""en"")"),"the ninth")</f>
        <v>the ninth</v>
      </c>
    </row>
    <row r="514">
      <c r="A514" s="1" t="s">
        <v>513</v>
      </c>
      <c r="B514" s="2" t="str">
        <f>IFERROR(__xludf.DUMMYFUNCTION("GOOGLETRANSLATE(A514, ""fa"", ""en"")"),"finally")</f>
        <v>finally</v>
      </c>
    </row>
    <row r="515">
      <c r="A515" s="1" t="s">
        <v>514</v>
      </c>
      <c r="B515" s="2" t="str">
        <f>IFERROR(__xludf.DUMMYFUNCTION("GOOGLETRANSLATE(A515, ""fa"", ""en"")"),"forerunner")</f>
        <v>forerunner</v>
      </c>
    </row>
    <row r="516">
      <c r="A516" s="1" t="s">
        <v>515</v>
      </c>
      <c r="B516" s="2" t="str">
        <f>IFERROR(__xludf.DUMMYFUNCTION("GOOGLETRANSLATE(A516, ""fa"", ""en"")"),"coordination")</f>
        <v>coordination</v>
      </c>
    </row>
    <row r="517">
      <c r="A517" s="1" t="s">
        <v>516</v>
      </c>
      <c r="B517" s="2" t="str">
        <f>IFERROR(__xludf.DUMMYFUNCTION("GOOGLETRANSLATE(A517, ""fa"", ""en"")"),"equipped")</f>
        <v>equipped</v>
      </c>
    </row>
    <row r="518">
      <c r="A518" s="1" t="s">
        <v>517</v>
      </c>
      <c r="B518" s="2" t="str">
        <f>IFERROR(__xludf.DUMMYFUNCTION("GOOGLETRANSLATE(A518, ""fa"", ""en"")"),"Sardasht")</f>
        <v>Sardasht</v>
      </c>
    </row>
    <row r="519">
      <c r="A519" s="1" t="s">
        <v>518</v>
      </c>
      <c r="B519" s="2" t="str">
        <f>IFERROR(__xludf.DUMMYFUNCTION("GOOGLETRANSLATE(A519, ""fa"", ""en"")"),"pursuit")</f>
        <v>pursuit</v>
      </c>
    </row>
    <row r="520">
      <c r="A520" s="1" t="s">
        <v>519</v>
      </c>
      <c r="B520" s="2" t="str">
        <f>IFERROR(__xludf.DUMMYFUNCTION("GOOGLETRANSLATE(A520, ""fa"", ""en"")"),"claim")</f>
        <v>claim</v>
      </c>
    </row>
    <row r="521">
      <c r="A521" s="1" t="s">
        <v>520</v>
      </c>
      <c r="B521" s="2" t="str">
        <f>IFERROR(__xludf.DUMMYFUNCTION("GOOGLETRANSLATE(A521, ""fa"", ""en"")"),"inscription")</f>
        <v>inscription</v>
      </c>
    </row>
    <row r="522">
      <c r="A522" s="1" t="s">
        <v>521</v>
      </c>
      <c r="B522" s="2" t="str">
        <f>IFERROR(__xludf.DUMMYFUNCTION("GOOGLETRANSLATE(A522, ""fa"", ""en"")"),"the ways")</f>
        <v>the ways</v>
      </c>
    </row>
    <row r="523">
      <c r="A523" s="1" t="s">
        <v>522</v>
      </c>
      <c r="B523" s="2" t="str">
        <f>IFERROR(__xludf.DUMMYFUNCTION("GOOGLETRANSLATE(A523, ""fa"", ""en"")"),"refuge")</f>
        <v>refuge</v>
      </c>
    </row>
    <row r="524">
      <c r="A524" s="1" t="s">
        <v>523</v>
      </c>
      <c r="B524" s="2" t="str">
        <f>IFERROR(__xludf.DUMMYFUNCTION("GOOGLETRANSLATE(A524, ""fa"", ""en"")"),"comedy")</f>
        <v>comedy</v>
      </c>
    </row>
    <row r="525">
      <c r="A525" s="1" t="s">
        <v>524</v>
      </c>
      <c r="B525" s="2" t="str">
        <f>IFERROR(__xludf.DUMMYFUNCTION("GOOGLETRANSLATE(A525, ""fa"", ""en"")"),"rulings")</f>
        <v>rulings</v>
      </c>
    </row>
    <row r="526">
      <c r="A526" s="1" t="s">
        <v>525</v>
      </c>
      <c r="B526" s="2" t="str">
        <f>IFERROR(__xludf.DUMMYFUNCTION("GOOGLETRANSLATE(A526, ""fa"", ""en"")"),"calm")</f>
        <v>calm</v>
      </c>
    </row>
    <row r="527">
      <c r="A527" s="1" t="s">
        <v>526</v>
      </c>
      <c r="B527" s="2" t="str">
        <f>IFERROR(__xludf.DUMMYFUNCTION("GOOGLETRANSLATE(A527, ""fa"", ""en"")"),"the snake")</f>
        <v>the snake</v>
      </c>
    </row>
    <row r="528">
      <c r="A528" s="1" t="s">
        <v>527</v>
      </c>
      <c r="B528" s="2" t="str">
        <f>IFERROR(__xludf.DUMMYFUNCTION("GOOGLETRANSLATE(A528, ""fa"", ""en"")"),"do not")</f>
        <v>do not</v>
      </c>
    </row>
    <row r="529">
      <c r="A529" s="1" t="s">
        <v>528</v>
      </c>
      <c r="B529" s="2" t="str">
        <f>IFERROR(__xludf.DUMMYFUNCTION("GOOGLETRANSLATE(A529, ""fa"", ""en"")"),"key")</f>
        <v>key</v>
      </c>
    </row>
    <row r="530">
      <c r="A530" s="1" t="s">
        <v>529</v>
      </c>
      <c r="B530" s="2" t="str">
        <f>IFERROR(__xludf.DUMMYFUNCTION("GOOGLETRANSLATE(A530, ""fa"", ""en"")"),"fundamental")</f>
        <v>fundamental</v>
      </c>
    </row>
    <row r="531">
      <c r="A531" s="1" t="s">
        <v>530</v>
      </c>
      <c r="B531" s="2" t="str">
        <f>IFERROR(__xludf.DUMMYFUNCTION("GOOGLETRANSLATE(A531, ""fa"", ""en"")"),"easy")</f>
        <v>easy</v>
      </c>
    </row>
    <row r="532">
      <c r="A532" s="1" t="s">
        <v>531</v>
      </c>
      <c r="B532" s="2" t="str">
        <f>IFERROR(__xludf.DUMMYFUNCTION("GOOGLETRANSLATE(A532, ""fa"", ""en"")"),"sanitary")</f>
        <v>sanitary</v>
      </c>
    </row>
    <row r="533">
      <c r="A533" s="1" t="s">
        <v>532</v>
      </c>
      <c r="B533" s="2" t="str">
        <f>IFERROR(__xludf.DUMMYFUNCTION("GOOGLETRANSLATE(A533, ""fa"", ""en"")"),"Chile")</f>
        <v>Chile</v>
      </c>
    </row>
    <row r="534">
      <c r="A534" s="1" t="s">
        <v>533</v>
      </c>
      <c r="B534" s="2" t="str">
        <f>IFERROR(__xludf.DUMMYFUNCTION("GOOGLETRANSLATE(A534, ""fa"", ""en"")"),"eaten")</f>
        <v>eaten</v>
      </c>
    </row>
    <row r="535">
      <c r="A535" s="1" t="s">
        <v>534</v>
      </c>
      <c r="B535" s="2" t="str">
        <f>IFERROR(__xludf.DUMMYFUNCTION("GOOGLETRANSLATE(A535, ""fa"", ""en"")"),"van")</f>
        <v>van</v>
      </c>
    </row>
    <row r="536">
      <c r="A536" s="1" t="s">
        <v>535</v>
      </c>
      <c r="B536" s="2" t="str">
        <f>IFERROR(__xludf.DUMMYFUNCTION("GOOGLETRANSLATE(A536, ""fa"", ""en"")"),"electoral")</f>
        <v>electoral</v>
      </c>
    </row>
    <row r="537">
      <c r="A537" s="1" t="s">
        <v>536</v>
      </c>
      <c r="B537" s="2" t="str">
        <f>IFERROR(__xludf.DUMMYFUNCTION("GOOGLETRANSLATE(A537, ""fa"", ""en"")"),"shaped")</f>
        <v>shaped</v>
      </c>
    </row>
    <row r="538">
      <c r="A538" s="1" t="s">
        <v>537</v>
      </c>
      <c r="B538" s="2" t="str">
        <f>IFERROR(__xludf.DUMMYFUNCTION("GOOGLETRANSLATE(A538, ""fa"", ""en"")"),"Ref")</f>
        <v>Ref</v>
      </c>
    </row>
    <row r="539">
      <c r="A539" s="1" t="s">
        <v>538</v>
      </c>
      <c r="B539" s="2" t="str">
        <f>IFERROR(__xludf.DUMMYFUNCTION("GOOGLETRANSLATE(A539, ""fa"", ""en"")"),"Gore")</f>
        <v>Gore</v>
      </c>
    </row>
    <row r="540">
      <c r="A540" s="1" t="s">
        <v>539</v>
      </c>
      <c r="B540" s="2" t="str">
        <f>IFERROR(__xludf.DUMMYFUNCTION("GOOGLETRANSLATE(A540, ""fa"", ""en"")"),"any")</f>
        <v>any</v>
      </c>
    </row>
    <row r="541">
      <c r="A541" s="1" t="s">
        <v>540</v>
      </c>
      <c r="B541" s="2" t="str">
        <f>IFERROR(__xludf.DUMMYFUNCTION("GOOGLETRANSLATE(A541, ""fa"", ""en"")"),"Europe")</f>
        <v>Europe</v>
      </c>
    </row>
    <row r="542">
      <c r="A542" s="1" t="s">
        <v>541</v>
      </c>
      <c r="B542" s="2" t="str">
        <f>IFERROR(__xludf.DUMMYFUNCTION("GOOGLETRANSLATE(A542, ""fa"", ""en"")"),"Centuries")</f>
        <v>Centuries</v>
      </c>
    </row>
    <row r="543">
      <c r="A543" s="1" t="s">
        <v>542</v>
      </c>
      <c r="B543" s="2" t="str">
        <f>IFERROR(__xludf.DUMMYFUNCTION("GOOGLETRANSLATE(A543, ""fa"", ""en"")"),"Nastaliq")</f>
        <v>Nastaliq</v>
      </c>
    </row>
    <row r="544">
      <c r="A544" s="1" t="s">
        <v>543</v>
      </c>
      <c r="B544" s="2" t="str">
        <f>IFERROR(__xludf.DUMMYFUNCTION("GOOGLETRANSLATE(A544, ""fa"", ""en"")"),"rich")</f>
        <v>rich</v>
      </c>
    </row>
    <row r="545">
      <c r="A545" s="1" t="s">
        <v>544</v>
      </c>
      <c r="B545" s="2" t="str">
        <f>IFERROR(__xludf.DUMMYFUNCTION("GOOGLETRANSLATE(A545, ""fa"", ""en"")"),"address")</f>
        <v>address</v>
      </c>
    </row>
    <row r="546">
      <c r="A546" s="1" t="s">
        <v>545</v>
      </c>
      <c r="B546" s="2" t="str">
        <f>IFERROR(__xludf.DUMMYFUNCTION("GOOGLETRANSLATE(A546, ""fa"", ""en"")"),"it passes")</f>
        <v>it passes</v>
      </c>
    </row>
    <row r="547">
      <c r="A547" s="1" t="s">
        <v>546</v>
      </c>
      <c r="B547" s="2" t="str">
        <f>IFERROR(__xludf.DUMMYFUNCTION("GOOGLETRANSLATE(A547, ""fa"", ""en"")"),"Tabas")</f>
        <v>Tabas</v>
      </c>
    </row>
    <row r="548">
      <c r="A548" s="1" t="s">
        <v>547</v>
      </c>
      <c r="B548" s="2" t="str">
        <f>IFERROR(__xludf.DUMMYFUNCTION("GOOGLETRANSLATE(A548, ""fa"", ""en"")"),"the moment")</f>
        <v>the moment</v>
      </c>
    </row>
    <row r="549">
      <c r="A549" s="1" t="s">
        <v>548</v>
      </c>
      <c r="B549" s="2" t="str">
        <f>IFERROR(__xludf.DUMMYFUNCTION("GOOGLETRANSLATE(A549, ""fa"", ""en"")"),"bigger")</f>
        <v>bigger</v>
      </c>
    </row>
    <row r="550">
      <c r="A550" s="1" t="s">
        <v>549</v>
      </c>
      <c r="B550" s="2" t="str">
        <f>IFERROR(__xludf.DUMMYFUNCTION("GOOGLETRANSLATE(A550, ""fa"", ""en"")"),"Adjacent")</f>
        <v>Adjacent</v>
      </c>
    </row>
    <row r="551">
      <c r="A551" s="1" t="s">
        <v>550</v>
      </c>
      <c r="B551" s="2" t="str">
        <f>IFERROR(__xludf.DUMMYFUNCTION("GOOGLETRANSLATE(A551, ""fa"", ""en"")"),"teams")</f>
        <v>teams</v>
      </c>
    </row>
    <row r="552">
      <c r="A552" s="1" t="s">
        <v>551</v>
      </c>
      <c r="B552" s="2" t="str">
        <f>IFERROR(__xludf.DUMMYFUNCTION("GOOGLETRANSLATE(A552, ""fa"", ""en"")"),"Imami")</f>
        <v>Imami</v>
      </c>
    </row>
    <row r="553">
      <c r="A553" s="1" t="s">
        <v>552</v>
      </c>
      <c r="B553" s="2" t="str">
        <f>IFERROR(__xludf.DUMMYFUNCTION("GOOGLETRANSLATE(A553, ""fa"", ""en"")"),"Ramadan")</f>
        <v>Ramadan</v>
      </c>
    </row>
    <row r="554">
      <c r="A554" s="1" t="s">
        <v>553</v>
      </c>
      <c r="B554" s="2" t="str">
        <f>IFERROR(__xludf.DUMMYFUNCTION("GOOGLETRANSLATE(A554, ""fa"", ""en"")"),"biography")</f>
        <v>biography</v>
      </c>
    </row>
    <row r="555">
      <c r="A555" s="1" t="s">
        <v>554</v>
      </c>
      <c r="B555" s="2" t="str">
        <f>IFERROR(__xludf.DUMMYFUNCTION("GOOGLETRANSLATE(A555, ""fa"", ""en"")"),"the wolf")</f>
        <v>the wolf</v>
      </c>
    </row>
    <row r="556">
      <c r="A556" s="1" t="s">
        <v>555</v>
      </c>
      <c r="B556" s="2" t="str">
        <f>IFERROR(__xludf.DUMMYFUNCTION("GOOGLETRANSLATE(A556, ""fa"", ""en"")"),"pure")</f>
        <v>pure</v>
      </c>
    </row>
    <row r="557">
      <c r="A557" s="1" t="s">
        <v>556</v>
      </c>
      <c r="B557" s="2" t="str">
        <f>IFERROR(__xludf.DUMMYFUNCTION("GOOGLETRANSLATE(A557, ""fa"", ""en"")"),"Khayyam")</f>
        <v>Khayyam</v>
      </c>
    </row>
    <row r="558">
      <c r="A558" s="1" t="s">
        <v>557</v>
      </c>
      <c r="B558" s="2" t="str">
        <f>IFERROR(__xludf.DUMMYFUNCTION("GOOGLETRANSLATE(A558, ""fa"", ""en"")"),"Western")</f>
        <v>Western</v>
      </c>
    </row>
    <row r="559">
      <c r="A559" s="1" t="s">
        <v>558</v>
      </c>
      <c r="B559" s="2" t="str">
        <f>IFERROR(__xludf.DUMMYFUNCTION("GOOGLETRANSLATE(A559, ""fa"", ""en"")"),"to go")</f>
        <v>to go</v>
      </c>
    </row>
    <row r="560">
      <c r="A560" s="1" t="s">
        <v>559</v>
      </c>
      <c r="B560" s="2" t="str">
        <f>IFERROR(__xludf.DUMMYFUNCTION("GOOGLETRANSLATE(A560, ""fa"", ""en"")"),"Gouchan")</f>
        <v>Gouchan</v>
      </c>
    </row>
    <row r="561">
      <c r="A561" s="1" t="s">
        <v>560</v>
      </c>
      <c r="B561" s="2" t="str">
        <f>IFERROR(__xludf.DUMMYFUNCTION("GOOGLETRANSLATE(A561, ""fa"", ""en"")"),"popularity")</f>
        <v>popularity</v>
      </c>
    </row>
    <row r="562">
      <c r="A562" s="1" t="s">
        <v>561</v>
      </c>
      <c r="B562" s="2" t="str">
        <f>IFERROR(__xludf.DUMMYFUNCTION("GOOGLETRANSLATE(A562, ""fa"", ""en"")"),"Mili")</f>
        <v>Mili</v>
      </c>
    </row>
    <row r="563">
      <c r="A563" s="1" t="s">
        <v>562</v>
      </c>
      <c r="B563" s="2" t="str">
        <f>IFERROR(__xludf.DUMMYFUNCTION("GOOGLETRANSLATE(A563, ""fa"", ""en"")"),"chess")</f>
        <v>chess</v>
      </c>
    </row>
    <row r="564">
      <c r="A564" s="1" t="s">
        <v>563</v>
      </c>
      <c r="B564" s="2" t="str">
        <f>IFERROR(__xludf.DUMMYFUNCTION("GOOGLETRANSLATE(A564, ""fa"", ""en"")"),"Receipt")</f>
        <v>Receipt</v>
      </c>
    </row>
    <row r="565">
      <c r="A565" s="1" t="s">
        <v>564</v>
      </c>
      <c r="B565" s="2" t="str">
        <f>IFERROR(__xludf.DUMMYFUNCTION("GOOGLETRANSLATE(A565, ""fa"", ""en"")"),"bringer")</f>
        <v>bringer</v>
      </c>
    </row>
    <row r="566">
      <c r="A566" s="1" t="s">
        <v>565</v>
      </c>
      <c r="B566" s="2" t="str">
        <f>IFERROR(__xludf.DUMMYFUNCTION("GOOGLETRANSLATE(A566, ""fa"", ""en"")"),"the falcon")</f>
        <v>the falcon</v>
      </c>
    </row>
    <row r="567">
      <c r="A567" s="1" t="s">
        <v>566</v>
      </c>
      <c r="B567" s="2" t="str">
        <f>IFERROR(__xludf.DUMMYFUNCTION("GOOGLETRANSLATE(A567, ""fa"", ""en"")"),"hair")</f>
        <v>hair</v>
      </c>
    </row>
    <row r="568">
      <c r="A568" s="1" t="s">
        <v>567</v>
      </c>
      <c r="B568" s="2" t="str">
        <f>IFERROR(__xludf.DUMMYFUNCTION("GOOGLETRANSLATE(A568, ""fa"", ""en"")"),"except")</f>
        <v>except</v>
      </c>
    </row>
    <row r="569">
      <c r="A569" s="1" t="s">
        <v>568</v>
      </c>
      <c r="B569" s="2" t="str">
        <f>IFERROR(__xludf.DUMMYFUNCTION("GOOGLETRANSLATE(A569, ""fa"", ""en"")"),"fate")</f>
        <v>fate</v>
      </c>
    </row>
    <row r="570">
      <c r="A570" s="1" t="s">
        <v>569</v>
      </c>
      <c r="B570" s="2" t="str">
        <f>IFERROR(__xludf.DUMMYFUNCTION("GOOGLETRANSLATE(A570, ""fa"", ""en"")"),"Ansari")</f>
        <v>Ansari</v>
      </c>
    </row>
    <row r="571">
      <c r="A571" s="1" t="s">
        <v>570</v>
      </c>
      <c r="B571" s="2" t="str">
        <f>IFERROR(__xludf.DUMMYFUNCTION("GOOGLETRANSLATE(A571, ""fa"", ""en"")"),"honey")</f>
        <v>honey</v>
      </c>
    </row>
    <row r="572">
      <c r="A572" s="1" t="s">
        <v>571</v>
      </c>
      <c r="B572" s="2" t="str">
        <f>IFERROR(__xludf.DUMMYFUNCTION("GOOGLETRANSLATE(A572, ""fa"", ""en"")"),"capture")</f>
        <v>capture</v>
      </c>
    </row>
    <row r="573">
      <c r="A573" s="1" t="s">
        <v>572</v>
      </c>
      <c r="B573" s="2" t="str">
        <f>IFERROR(__xludf.DUMMYFUNCTION("GOOGLETRANSLATE(A573, ""fa"", ""en"")"),"destruction")</f>
        <v>destruction</v>
      </c>
    </row>
    <row r="574">
      <c r="A574" s="1" t="s">
        <v>573</v>
      </c>
      <c r="B574" s="2" t="str">
        <f>IFERROR(__xludf.DUMMYFUNCTION("GOOGLETRANSLATE(A574, ""fa"", ""en"")"),"The lands")</f>
        <v>The lands</v>
      </c>
    </row>
    <row r="575">
      <c r="A575" s="3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  <hyperlink r:id="rId344" ref="A344"/>
    <hyperlink r:id="rId345" ref="A345"/>
    <hyperlink r:id="rId346" ref="A346"/>
    <hyperlink r:id="rId347" ref="A347"/>
    <hyperlink r:id="rId348" ref="A348"/>
    <hyperlink r:id="rId349" ref="A349"/>
    <hyperlink r:id="rId350" ref="A350"/>
    <hyperlink r:id="rId351" ref="A351"/>
    <hyperlink r:id="rId352" ref="A352"/>
    <hyperlink r:id="rId353" ref="A353"/>
    <hyperlink r:id="rId354" ref="A354"/>
    <hyperlink r:id="rId355" ref="A355"/>
    <hyperlink r:id="rId356" ref="A356"/>
    <hyperlink r:id="rId357" ref="A357"/>
    <hyperlink r:id="rId358" ref="A358"/>
    <hyperlink r:id="rId359" ref="A359"/>
    <hyperlink r:id="rId360" ref="A360"/>
    <hyperlink r:id="rId361" ref="A361"/>
    <hyperlink r:id="rId362" ref="A362"/>
    <hyperlink r:id="rId363" ref="A363"/>
    <hyperlink r:id="rId364" ref="A364"/>
    <hyperlink r:id="rId365" ref="A365"/>
    <hyperlink r:id="rId366" ref="A366"/>
    <hyperlink r:id="rId367" ref="A367"/>
    <hyperlink r:id="rId368" ref="A368"/>
    <hyperlink r:id="rId369" ref="A369"/>
    <hyperlink r:id="rId370" ref="A370"/>
    <hyperlink r:id="rId371" ref="A371"/>
    <hyperlink r:id="rId372" ref="A372"/>
    <hyperlink r:id="rId373" ref="A373"/>
    <hyperlink r:id="rId374" ref="A374"/>
    <hyperlink r:id="rId375" ref="A375"/>
    <hyperlink r:id="rId376" ref="A376"/>
    <hyperlink r:id="rId377" ref="A377"/>
    <hyperlink r:id="rId378" ref="A378"/>
    <hyperlink r:id="rId379" ref="A379"/>
    <hyperlink r:id="rId380" ref="A380"/>
    <hyperlink r:id="rId381" ref="A381"/>
    <hyperlink r:id="rId382" ref="A382"/>
    <hyperlink r:id="rId383" ref="A383"/>
    <hyperlink r:id="rId384" ref="A384"/>
    <hyperlink r:id="rId385" ref="A385"/>
    <hyperlink r:id="rId386" ref="A386"/>
    <hyperlink r:id="rId387" ref="A387"/>
    <hyperlink r:id="rId388" ref="A388"/>
    <hyperlink r:id="rId389" ref="A389"/>
    <hyperlink r:id="rId390" ref="A390"/>
    <hyperlink r:id="rId391" ref="A391"/>
    <hyperlink r:id="rId392" ref="A392"/>
    <hyperlink r:id="rId393" ref="A393"/>
    <hyperlink r:id="rId394" ref="A394"/>
    <hyperlink r:id="rId395" ref="A395"/>
    <hyperlink r:id="rId396" ref="A396"/>
    <hyperlink r:id="rId397" ref="A397"/>
    <hyperlink r:id="rId398" ref="A398"/>
    <hyperlink r:id="rId399" ref="A399"/>
    <hyperlink r:id="rId400" ref="A400"/>
    <hyperlink r:id="rId401" ref="A401"/>
    <hyperlink r:id="rId402" ref="A402"/>
    <hyperlink r:id="rId403" ref="A403"/>
    <hyperlink r:id="rId404" ref="A404"/>
    <hyperlink r:id="rId405" ref="A405"/>
    <hyperlink r:id="rId406" ref="A406"/>
    <hyperlink r:id="rId407" ref="A407"/>
    <hyperlink r:id="rId408" ref="A408"/>
    <hyperlink r:id="rId409" ref="A409"/>
    <hyperlink r:id="rId410" ref="A410"/>
    <hyperlink r:id="rId411" ref="A411"/>
    <hyperlink r:id="rId412" ref="A412"/>
    <hyperlink r:id="rId413" ref="A413"/>
    <hyperlink r:id="rId414" ref="A414"/>
    <hyperlink r:id="rId415" ref="A415"/>
    <hyperlink r:id="rId416" ref="A416"/>
    <hyperlink r:id="rId417" ref="A417"/>
    <hyperlink r:id="rId418" ref="A418"/>
    <hyperlink r:id="rId419" ref="A419"/>
    <hyperlink r:id="rId420" ref="A420"/>
    <hyperlink r:id="rId421" ref="A421"/>
    <hyperlink r:id="rId422" ref="A422"/>
    <hyperlink r:id="rId423" ref="A423"/>
    <hyperlink r:id="rId424" ref="A424"/>
    <hyperlink r:id="rId425" ref="A425"/>
    <hyperlink r:id="rId426" ref="A426"/>
    <hyperlink r:id="rId427" ref="A427"/>
    <hyperlink r:id="rId428" ref="A428"/>
    <hyperlink r:id="rId429" ref="A429"/>
    <hyperlink r:id="rId430" ref="A430"/>
    <hyperlink r:id="rId431" ref="A431"/>
    <hyperlink r:id="rId432" ref="A432"/>
    <hyperlink r:id="rId433" ref="A433"/>
    <hyperlink r:id="rId434" ref="A434"/>
    <hyperlink r:id="rId435" ref="A435"/>
    <hyperlink r:id="rId436" ref="A436"/>
    <hyperlink r:id="rId437" ref="A437"/>
    <hyperlink r:id="rId438" ref="A438"/>
    <hyperlink r:id="rId439" ref="A439"/>
    <hyperlink r:id="rId440" ref="A440"/>
    <hyperlink r:id="rId441" ref="A441"/>
    <hyperlink r:id="rId442" ref="A442"/>
    <hyperlink r:id="rId443" ref="A443"/>
    <hyperlink r:id="rId444" ref="A444"/>
    <hyperlink r:id="rId445" ref="A445"/>
    <hyperlink r:id="rId446" ref="A446"/>
    <hyperlink r:id="rId447" ref="A447"/>
    <hyperlink r:id="rId448" ref="A448"/>
    <hyperlink r:id="rId449" ref="A449"/>
    <hyperlink r:id="rId450" ref="A450"/>
    <hyperlink r:id="rId451" ref="A451"/>
    <hyperlink r:id="rId452" ref="A452"/>
    <hyperlink r:id="rId453" ref="A453"/>
    <hyperlink r:id="rId454" ref="A454"/>
    <hyperlink r:id="rId455" ref="A455"/>
    <hyperlink r:id="rId456" ref="A456"/>
    <hyperlink r:id="rId457" ref="A457"/>
    <hyperlink r:id="rId458" ref="A458"/>
    <hyperlink r:id="rId459" ref="A459"/>
    <hyperlink r:id="rId460" ref="A460"/>
    <hyperlink r:id="rId461" ref="A461"/>
    <hyperlink r:id="rId462" ref="A462"/>
    <hyperlink r:id="rId463" ref="A463"/>
    <hyperlink r:id="rId464" ref="A464"/>
    <hyperlink r:id="rId465" ref="A465"/>
    <hyperlink r:id="rId466" ref="A466"/>
    <hyperlink r:id="rId467" ref="A467"/>
    <hyperlink r:id="rId468" ref="A468"/>
    <hyperlink r:id="rId469" ref="A469"/>
    <hyperlink r:id="rId470" ref="A470"/>
    <hyperlink r:id="rId471" ref="A471"/>
    <hyperlink r:id="rId472" ref="A472"/>
    <hyperlink r:id="rId473" ref="A473"/>
    <hyperlink r:id="rId474" ref="A474"/>
    <hyperlink r:id="rId475" ref="A475"/>
    <hyperlink r:id="rId476" ref="A476"/>
    <hyperlink r:id="rId477" ref="A477"/>
    <hyperlink r:id="rId478" ref="A478"/>
    <hyperlink r:id="rId479" ref="A479"/>
    <hyperlink r:id="rId480" ref="A480"/>
    <hyperlink r:id="rId481" ref="A481"/>
    <hyperlink r:id="rId482" ref="A482"/>
    <hyperlink r:id="rId483" ref="A483"/>
    <hyperlink r:id="rId484" ref="A484"/>
    <hyperlink r:id="rId485" ref="A485"/>
    <hyperlink r:id="rId486" ref="A486"/>
    <hyperlink r:id="rId487" ref="A487"/>
    <hyperlink r:id="rId488" ref="A488"/>
    <hyperlink r:id="rId489" ref="A489"/>
    <hyperlink r:id="rId490" ref="A490"/>
    <hyperlink r:id="rId491" ref="A491"/>
    <hyperlink r:id="rId492" ref="A492"/>
    <hyperlink r:id="rId493" ref="A493"/>
    <hyperlink r:id="rId494" ref="A494"/>
    <hyperlink r:id="rId495" ref="A495"/>
    <hyperlink r:id="rId496" ref="A496"/>
    <hyperlink r:id="rId497" ref="A497"/>
    <hyperlink r:id="rId498" ref="A498"/>
    <hyperlink r:id="rId499" ref="A499"/>
    <hyperlink r:id="rId500" ref="A500"/>
    <hyperlink r:id="rId501" ref="A501"/>
    <hyperlink r:id="rId502" ref="A502"/>
    <hyperlink r:id="rId503" ref="A503"/>
    <hyperlink r:id="rId504" ref="A504"/>
    <hyperlink r:id="rId505" ref="A505"/>
    <hyperlink r:id="rId506" ref="A506"/>
    <hyperlink r:id="rId507" ref="A507"/>
    <hyperlink r:id="rId508" ref="A508"/>
    <hyperlink r:id="rId509" ref="A509"/>
    <hyperlink r:id="rId510" ref="A510"/>
    <hyperlink r:id="rId511" ref="A511"/>
    <hyperlink r:id="rId512" ref="A512"/>
    <hyperlink r:id="rId513" ref="A513"/>
    <hyperlink r:id="rId514" ref="A514"/>
    <hyperlink r:id="rId515" ref="A515"/>
    <hyperlink r:id="rId516" ref="A516"/>
    <hyperlink r:id="rId517" ref="A517"/>
    <hyperlink r:id="rId518" ref="A518"/>
    <hyperlink r:id="rId519" ref="A519"/>
    <hyperlink r:id="rId520" ref="A520"/>
    <hyperlink r:id="rId521" ref="A521"/>
    <hyperlink r:id="rId522" ref="A522"/>
    <hyperlink r:id="rId523" ref="A523"/>
    <hyperlink r:id="rId524" ref="A524"/>
    <hyperlink r:id="rId525" ref="A525"/>
    <hyperlink r:id="rId526" ref="A526"/>
    <hyperlink r:id="rId527" ref="A527"/>
    <hyperlink r:id="rId528" ref="A528"/>
    <hyperlink r:id="rId529" ref="A529"/>
    <hyperlink r:id="rId530" ref="A530"/>
    <hyperlink r:id="rId531" ref="A531"/>
    <hyperlink r:id="rId532" ref="A532"/>
    <hyperlink r:id="rId533" ref="A533"/>
    <hyperlink r:id="rId534" ref="A534"/>
    <hyperlink r:id="rId535" ref="A535"/>
    <hyperlink r:id="rId536" ref="A536"/>
    <hyperlink r:id="rId537" ref="A537"/>
    <hyperlink r:id="rId538" ref="A538"/>
    <hyperlink r:id="rId539" ref="A539"/>
    <hyperlink r:id="rId540" ref="A540"/>
    <hyperlink r:id="rId541" ref="A541"/>
    <hyperlink r:id="rId542" ref="A542"/>
    <hyperlink r:id="rId543" ref="A543"/>
    <hyperlink r:id="rId544" ref="A544"/>
    <hyperlink r:id="rId545" ref="A545"/>
    <hyperlink r:id="rId546" ref="A546"/>
    <hyperlink r:id="rId547" ref="A547"/>
    <hyperlink r:id="rId548" ref="A548"/>
    <hyperlink r:id="rId549" ref="A549"/>
    <hyperlink r:id="rId550" ref="A550"/>
    <hyperlink r:id="rId551" ref="A551"/>
    <hyperlink r:id="rId552" ref="A552"/>
    <hyperlink r:id="rId553" ref="A553"/>
    <hyperlink r:id="rId554" ref="A554"/>
    <hyperlink r:id="rId555" ref="A555"/>
    <hyperlink r:id="rId556" ref="A556"/>
    <hyperlink r:id="rId557" ref="A557"/>
    <hyperlink r:id="rId558" ref="A558"/>
    <hyperlink r:id="rId559" ref="A559"/>
    <hyperlink r:id="rId560" ref="A560"/>
    <hyperlink r:id="rId561" ref="A561"/>
    <hyperlink r:id="rId562" ref="A562"/>
    <hyperlink r:id="rId563" ref="A563"/>
    <hyperlink r:id="rId564" ref="A564"/>
    <hyperlink r:id="rId565" ref="A565"/>
    <hyperlink r:id="rId566" ref="A566"/>
    <hyperlink r:id="rId567" ref="A567"/>
    <hyperlink r:id="rId568" ref="A568"/>
    <hyperlink r:id="rId569" ref="A569"/>
    <hyperlink r:id="rId570" ref="A570"/>
    <hyperlink r:id="rId571" ref="A571"/>
    <hyperlink r:id="rId572" ref="A572"/>
    <hyperlink r:id="rId573" ref="A573"/>
    <hyperlink r:id="rId574" ref="A574"/>
  </hyperlinks>
  <drawing r:id="rId575"/>
</worksheet>
</file>