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vertlizama/Desktop/"/>
    </mc:Choice>
  </mc:AlternateContent>
  <xr:revisionPtr revIDLastSave="0" documentId="13_ncr:1_{0EC26CA7-E0BB-874E-9E6D-3AD40A76A93B}" xr6:coauthVersionLast="32" xr6:coauthVersionMax="32" xr10:uidLastSave="{00000000-0000-0000-0000-000000000000}"/>
  <bookViews>
    <workbookView xWindow="0" yWindow="460" windowWidth="28800" windowHeight="16420" tabRatio="500" xr2:uid="{00000000-000D-0000-FFFF-FFFF00000000}"/>
  </bookViews>
  <sheets>
    <sheet name="Affordable_Housing_Inventory" sheetId="1" r:id="rId1"/>
    <sheet name="Total V Affordable by Zip" sheetId="5" r:id="rId2"/>
    <sheet name="Units Analysis YoY" sheetId="3" r:id="rId3"/>
    <sheet name="% of Affordable Units YoY" sheetId="7" r:id="rId4"/>
    <sheet name="Pivot Analysis" sheetId="2" r:id="rId5"/>
  </sheets>
  <definedNames>
    <definedName name="_xlnm._FilterDatabase" localSheetId="0" hidden="1">Affordable_Housing_Inventory!$A$1:$AU$617</definedName>
    <definedName name="_xlchart.v1.0" hidden="1">'% of Affordable Units YoY'!$A$2</definedName>
    <definedName name="_xlchart.v1.1" hidden="1">'% of Affordable Units YoY'!$A$3:$A$22</definedName>
    <definedName name="_xlchart.v1.10" hidden="1">'% of Affordable Units YoY'!$B$3:$B$22</definedName>
    <definedName name="_xlchart.v1.11" hidden="1">'% of Affordable Units YoY'!$C$2</definedName>
    <definedName name="_xlchart.v1.12" hidden="1">'% of Affordable Units YoY'!$C$3:$C$22</definedName>
    <definedName name="_xlchart.v1.13" hidden="1">'% of Affordable Units YoY'!$D$2</definedName>
    <definedName name="_xlchart.v1.14" hidden="1">'% of Affordable Units YoY'!$D$3:$D$22</definedName>
    <definedName name="_xlchart.v1.15" hidden="1">'% of Affordable Units YoY'!$A$3:$A$22</definedName>
    <definedName name="_xlchart.v1.16" hidden="1">'% of Affordable Units YoY'!$B$2</definedName>
    <definedName name="_xlchart.v1.17" hidden="1">'% of Affordable Units YoY'!$B$3:$B$22</definedName>
    <definedName name="_xlchart.v1.18" hidden="1">'% of Affordable Units YoY'!$C$2</definedName>
    <definedName name="_xlchart.v1.19" hidden="1">'% of Affordable Units YoY'!$C$3:$C$22</definedName>
    <definedName name="_xlchart.v1.2" hidden="1">'% of Affordable Units YoY'!$B$2</definedName>
    <definedName name="_xlchart.v1.20" hidden="1">'% of Affordable Units YoY'!$D$2</definedName>
    <definedName name="_xlchart.v1.21" hidden="1">'% of Affordable Units YoY'!$D$3:$D$22</definedName>
    <definedName name="_xlchart.v1.22" hidden="1">'% of Affordable Units YoY'!$A$3:$A$22</definedName>
    <definedName name="_xlchart.v1.23" hidden="1">'% of Affordable Units YoY'!$B$2</definedName>
    <definedName name="_xlchart.v1.24" hidden="1">'% of Affordable Units YoY'!$B$3:$B$22</definedName>
    <definedName name="_xlchart.v1.25" hidden="1">'% of Affordable Units YoY'!$C$2</definedName>
    <definedName name="_xlchart.v1.26" hidden="1">'% of Affordable Units YoY'!$C$3:$C$22</definedName>
    <definedName name="_xlchart.v1.27" hidden="1">'% of Affordable Units YoY'!$D$2</definedName>
    <definedName name="_xlchart.v1.28" hidden="1">'% of Affordable Units YoY'!$D$3:$D$22</definedName>
    <definedName name="_xlchart.v1.3" hidden="1">'% of Affordable Units YoY'!$B$3:$B$22</definedName>
    <definedName name="_xlchart.v1.37" hidden="1">'% of Affordable Units YoY'!$A$3:$A$22</definedName>
    <definedName name="_xlchart.v1.38" hidden="1">'% of Affordable Units YoY'!$B$2</definedName>
    <definedName name="_xlchart.v1.39" hidden="1">'% of Affordable Units YoY'!$B$3:$B$22</definedName>
    <definedName name="_xlchart.v1.4" hidden="1">'% of Affordable Units YoY'!$C$2</definedName>
    <definedName name="_xlchart.v1.40" hidden="1">'% of Affordable Units YoY'!$C$2</definedName>
    <definedName name="_xlchart.v1.41" hidden="1">'% of Affordable Units YoY'!$C$3:$C$22</definedName>
    <definedName name="_xlchart.v1.42" hidden="1">'% of Affordable Units YoY'!$D$2</definedName>
    <definedName name="_xlchart.v1.43" hidden="1">'% of Affordable Units YoY'!$D$3:$D$22</definedName>
    <definedName name="_xlchart.v1.44" hidden="1">'% of Affordable Units YoY'!$A$3:$A$22</definedName>
    <definedName name="_xlchart.v1.45" hidden="1">'% of Affordable Units YoY'!$B$2</definedName>
    <definedName name="_xlchart.v1.46" hidden="1">'% of Affordable Units YoY'!$B$3:$B$22</definedName>
    <definedName name="_xlchart.v1.47" hidden="1">'% of Affordable Units YoY'!$C$2</definedName>
    <definedName name="_xlchart.v1.48" hidden="1">'% of Affordable Units YoY'!$C$3:$C$22</definedName>
    <definedName name="_xlchart.v1.49" hidden="1">'% of Affordable Units YoY'!$D$2</definedName>
    <definedName name="_xlchart.v1.5" hidden="1">'% of Affordable Units YoY'!$C$3:$C$22</definedName>
    <definedName name="_xlchart.v1.50" hidden="1">'% of Affordable Units YoY'!$D$3:$D$22</definedName>
    <definedName name="_xlchart.v1.51" hidden="1">'% of Affordable Units YoY'!$A$3:$A$22</definedName>
    <definedName name="_xlchart.v1.52" hidden="1">'% of Affordable Units YoY'!$B$2</definedName>
    <definedName name="_xlchart.v1.53" hidden="1">'% of Affordable Units YoY'!$B$3:$B$22</definedName>
    <definedName name="_xlchart.v1.54" hidden="1">'% of Affordable Units YoY'!$C$2</definedName>
    <definedName name="_xlchart.v1.55" hidden="1">'% of Affordable Units YoY'!$C$3:$C$22</definedName>
    <definedName name="_xlchart.v1.56" hidden="1">'% of Affordable Units YoY'!$D$2</definedName>
    <definedName name="_xlchart.v1.57" hidden="1">'% of Affordable Units YoY'!$D$3:$D$22</definedName>
    <definedName name="_xlchart.v1.6" hidden="1">'% of Affordable Units YoY'!$D$2</definedName>
    <definedName name="_xlchart.v1.7" hidden="1">'% of Affordable Units YoY'!$D$3:$D$22</definedName>
    <definedName name="_xlchart.v1.8" hidden="1">'% of Affordable Units YoY'!$A$3:$A$22</definedName>
    <definedName name="_xlchart.v1.9" hidden="1">'% of Affordable Units YoY'!$B$2</definedName>
    <definedName name="_xlchart.v2.29" hidden="1">'% of Affordable Units YoY'!$A$2</definedName>
    <definedName name="_xlchart.v2.30" hidden="1">'% of Affordable Units YoY'!$A$3:$A$22</definedName>
    <definedName name="_xlchart.v2.31" hidden="1">'% of Affordable Units YoY'!$B$2</definedName>
    <definedName name="_xlchart.v2.32" hidden="1">'% of Affordable Units YoY'!$B$3:$B$22</definedName>
    <definedName name="_xlchart.v2.33" hidden="1">'% of Affordable Units YoY'!$C$2</definedName>
    <definedName name="_xlchart.v2.34" hidden="1">'% of Affordable Units YoY'!$C$3:$C$22</definedName>
    <definedName name="_xlchart.v2.35" hidden="1">'% of Affordable Units YoY'!$D$2</definedName>
    <definedName name="_xlchart.v2.36" hidden="1">'% of Affordable Units YoY'!$D$3:$D$22</definedName>
  </definedNames>
  <calcPr calcId="179017"/>
  <pivotCaches>
    <pivotCache cacheId="1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3" i="7"/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</calcChain>
</file>

<file path=xl/sharedStrings.xml><?xml version="1.0" encoding="utf-8"?>
<sst xmlns="http://schemas.openxmlformats.org/spreadsheetml/2006/main" count="16017" uniqueCount="1682">
  <si>
    <t>ï»¿AHI #</t>
  </si>
  <si>
    <t>Project ID</t>
  </si>
  <si>
    <t>Project Name</t>
  </si>
  <si>
    <t>Owner</t>
  </si>
  <si>
    <t>Developer</t>
  </si>
  <si>
    <t>Address</t>
  </si>
  <si>
    <t>Zip Code</t>
  </si>
  <si>
    <t>TCAD ID</t>
  </si>
  <si>
    <t>Council District</t>
  </si>
  <si>
    <t>Kirwan Opportunity Index</t>
  </si>
  <si>
    <t>Total Units</t>
  </si>
  <si>
    <t>Total Affordable Units</t>
  </si>
  <si>
    <t>Distance to High Freq. Transit</t>
  </si>
  <si>
    <t>Unit Type</t>
  </si>
  <si>
    <t>Housing Type</t>
  </si>
  <si>
    <t>Status</t>
  </si>
  <si>
    <t>Affordability Start Year</t>
  </si>
  <si>
    <t xml:space="preserve">Affordability Expiration Year </t>
  </si>
  <si>
    <t>Affordability Period</t>
  </si>
  <si>
    <t>Date Fee in Lieu Received</t>
  </si>
  <si>
    <t>Fee in Lieu Status</t>
  </si>
  <si>
    <t>Required Amount of Fee in Lieu</t>
  </si>
  <si>
    <t>Units &lt;= 30% MFI</t>
  </si>
  <si>
    <t>Units &lt;= 40% MFI</t>
  </si>
  <si>
    <t>Units &lt;= 50% MFI</t>
  </si>
  <si>
    <t>Units &lt;= 60% MFI</t>
  </si>
  <si>
    <t>Units &lt;= 65% MFI</t>
  </si>
  <si>
    <t>Units &lt;= 80% MFI</t>
  </si>
  <si>
    <t>Market Rate Units</t>
  </si>
  <si>
    <t>Funding</t>
  </si>
  <si>
    <t>DDB</t>
  </si>
  <si>
    <t>ERC</t>
  </si>
  <si>
    <t>RNY</t>
  </si>
  <si>
    <t>MDA</t>
  </si>
  <si>
    <t>NBG</t>
  </si>
  <si>
    <t>PUDDA</t>
  </si>
  <si>
    <t>PUDDB</t>
  </si>
  <si>
    <t>SMART</t>
  </si>
  <si>
    <t>TOD</t>
  </si>
  <si>
    <t>UNO</t>
  </si>
  <si>
    <t>VMU</t>
  </si>
  <si>
    <t>GO Bond 2006</t>
  </si>
  <si>
    <t>GO Bond 2013</t>
  </si>
  <si>
    <t>Location</t>
  </si>
  <si>
    <t>Property Management Company</t>
  </si>
  <si>
    <t>Phone Number</t>
  </si>
  <si>
    <t xml:space="preserve">Website </t>
  </si>
  <si>
    <t>1700 Martin Luther King Jr Boulevard</t>
  </si>
  <si>
    <t>Blackland Community Development Corporation</t>
  </si>
  <si>
    <t>Very High</t>
  </si>
  <si>
    <t>&gt;1/2 Mile</t>
  </si>
  <si>
    <t>Duplex</t>
  </si>
  <si>
    <t>Rental</t>
  </si>
  <si>
    <t>Project Complete</t>
  </si>
  <si>
    <t>None</t>
  </si>
  <si>
    <t>RHDA</t>
  </si>
  <si>
    <t>No</t>
  </si>
  <si>
    <t xml:space="preserve">1700 Martin Luther King Jr Boulevard
Austin, Texas 78722
</t>
  </si>
  <si>
    <t>512-220-8751</t>
  </si>
  <si>
    <t>https://www.blacklandcdc.org/</t>
  </si>
  <si>
    <t>1804 Martin Luther King Jr Boulevard</t>
  </si>
  <si>
    <t>Single Family</t>
  </si>
  <si>
    <t xml:space="preserve">1804 Martin Luther King Jr Boulevard
Austin, Texas 78722
</t>
  </si>
  <si>
    <t>Sendero Hills</t>
  </si>
  <si>
    <t>Undisclosed</t>
  </si>
  <si>
    <t>Austin Neighborhood Alliance for Habitat</t>
  </si>
  <si>
    <t>Very Low</t>
  </si>
  <si>
    <t>Ownership</t>
  </si>
  <si>
    <t>A&amp;D</t>
  </si>
  <si>
    <t>Yes</t>
  </si>
  <si>
    <t xml:space="preserve">Undisclosed
Austin, Texas 78724
</t>
  </si>
  <si>
    <t>1/4 Mile</t>
  </si>
  <si>
    <t>AHFC - SF</t>
  </si>
  <si>
    <t>Austin Housing Finance Corporation</t>
  </si>
  <si>
    <t>Anderson Community Development Corporation</t>
  </si>
  <si>
    <t xml:space="preserve">Undisclosed
Austin, Texas 78702
</t>
  </si>
  <si>
    <t>Devonshire Village</t>
  </si>
  <si>
    <t>Low</t>
  </si>
  <si>
    <t>1/2 Mile</t>
  </si>
  <si>
    <t xml:space="preserve">Undisclosed
Austin, Texas 78723
</t>
  </si>
  <si>
    <t>Frameworks Community Development Corporation - SF</t>
  </si>
  <si>
    <t>Frameworks Community Development Corporation</t>
  </si>
  <si>
    <t xml:space="preserve">Undisclosed
Austin, Texas 78617
</t>
  </si>
  <si>
    <t xml:space="preserve">Undisclosed
Austin, Texas 78754
</t>
  </si>
  <si>
    <t>Westgate Grove (aka Westgate I Subdivision)</t>
  </si>
  <si>
    <t>Westgate Momark, LLC</t>
  </si>
  <si>
    <t>HomeBase Texas</t>
  </si>
  <si>
    <t>High</t>
  </si>
  <si>
    <t xml:space="preserve">Undisclosed
Austin, Texas 78745
</t>
  </si>
  <si>
    <t>Westgate Grove, Phase II (aka Westgate II Subdivision)</t>
  </si>
  <si>
    <t>Project Certified / Loan Executed</t>
  </si>
  <si>
    <t>Guadalupe Neighborhood Development Corporation - SF</t>
  </si>
  <si>
    <t>Guadalupe Neighborhood Development Corporation</t>
  </si>
  <si>
    <t>Meadow Lake Subdivision</t>
  </si>
  <si>
    <t>Austin Habitat for Humanity</t>
  </si>
  <si>
    <t xml:space="preserve">Undisclosed
Austin, Texas 78744
</t>
  </si>
  <si>
    <t>Austin Neighborhood Alliance for Habitat - SF</t>
  </si>
  <si>
    <t xml:space="preserve">Undisclosed
Austin, Texas 78721
</t>
  </si>
  <si>
    <t>Linden - CLT</t>
  </si>
  <si>
    <t>Development Incentives</t>
  </si>
  <si>
    <t>William Cannon Apartments</t>
  </si>
  <si>
    <t>Pedcor Investments 2012-CXXX, LP</t>
  </si>
  <si>
    <t>2112 William Cannon Drive</t>
  </si>
  <si>
    <t>Multifamily</t>
  </si>
  <si>
    <t xml:space="preserve">2112 William Cannon Drive
Austin, Texas 78744
</t>
  </si>
  <si>
    <t>Pedcor Management Company</t>
  </si>
  <si>
    <t>512-792-3534</t>
  </si>
  <si>
    <t>http://www.pedcormanagement.com/Home?ID=271</t>
  </si>
  <si>
    <t>East 12th Street Homes</t>
  </si>
  <si>
    <t>Butler Family Interests, LLP</t>
  </si>
  <si>
    <t>Butler Family Interests LLP</t>
  </si>
  <si>
    <t>Guadalupe Neighborhood Development Corporation - Duplex</t>
  </si>
  <si>
    <t>Building Permit Issued / Project Underway</t>
  </si>
  <si>
    <t>Frontier at Montana</t>
  </si>
  <si>
    <t>American Youthworks</t>
  </si>
  <si>
    <t xml:space="preserve">Undisclosed
Austin, Texas 78741
</t>
  </si>
  <si>
    <t>Scenic Point II - Phase II</t>
  </si>
  <si>
    <t>Austin Habitat for Humantiy</t>
  </si>
  <si>
    <t>Site Plan Approved / Project Underway</t>
  </si>
  <si>
    <t>Philips-Evans &amp; Johnson</t>
  </si>
  <si>
    <t>Phillips-Evans &amp; Johnson</t>
  </si>
  <si>
    <t>ADU</t>
  </si>
  <si>
    <t>Linden Lots</t>
  </si>
  <si>
    <t>Crest at Pearl</t>
  </si>
  <si>
    <t>LMI Pearl Apartment Homes, LLC</t>
  </si>
  <si>
    <t>706 Martin Luther King Jr Bouelvard</t>
  </si>
  <si>
    <t xml:space="preserve">706 Martin Luther King Jr Bouelvard
Austin, Texas 78705
</t>
  </si>
  <si>
    <t>American Campus Communities</t>
  </si>
  <si>
    <t>512-478-9811</t>
  </si>
  <si>
    <t>https://www.americancampus.com/student-apartments/tx/austin/crest-at-pearl</t>
  </si>
  <si>
    <t>The Grove Lofts</t>
  </si>
  <si>
    <t>Continental Homes of Texas, LP</t>
  </si>
  <si>
    <t>Lee Meadows Subdivision</t>
  </si>
  <si>
    <t>Colorado Crossing</t>
  </si>
  <si>
    <t>Lennar Buffington</t>
  </si>
  <si>
    <t>Lennar Homes</t>
  </si>
  <si>
    <t>512-563-6298</t>
  </si>
  <si>
    <t>https://www.lennar.com/new-homes/texas/austin/austin/colorado-crossing</t>
  </si>
  <si>
    <t>Bradshaw Crossing</t>
  </si>
  <si>
    <t xml:space="preserve">Undisclosed
Austin, Texas 78747
</t>
  </si>
  <si>
    <t>512-292-6695</t>
  </si>
  <si>
    <t>https://www.lennar.com/new-homes/texas/austin/austin/bradshaw-crossing</t>
  </si>
  <si>
    <t>Centerra Homes of Texas LLC - Goodnight Ranch PUD</t>
  </si>
  <si>
    <t>Bradsher Family Trust and MVE Ventures, LTD</t>
  </si>
  <si>
    <t>Momark Development LLC</t>
  </si>
  <si>
    <t>Commons at Goodnight (formerly Villages at Goodnight)</t>
  </si>
  <si>
    <t>2202 E Slaughter Lane</t>
  </si>
  <si>
    <t xml:space="preserve">2202 E Slaughter Lane
Austin, Texas 78747
</t>
  </si>
  <si>
    <t xml:space="preserve">Undisclosed
Austin, Texas
</t>
  </si>
  <si>
    <t>Colorado Creek 1 &amp; 2</t>
  </si>
  <si>
    <t>GCRE/TX Austin Master LLC</t>
  </si>
  <si>
    <t>Fallwell Lane</t>
  </si>
  <si>
    <t xml:space="preserve">Fallwell Lane
Austin, Texas
</t>
  </si>
  <si>
    <t>The Aviary</t>
  </si>
  <si>
    <t>Equitable Green Group, Inc</t>
  </si>
  <si>
    <t>Austin Habitat for Humanity - SF</t>
  </si>
  <si>
    <t>GNDC - SF</t>
  </si>
  <si>
    <t>Goodwin - CLT</t>
  </si>
  <si>
    <t>Colony Park (PUD)</t>
  </si>
  <si>
    <t>0 Loyola</t>
  </si>
  <si>
    <t xml:space="preserve">0 Loyola
Austin, Texas 78724
</t>
  </si>
  <si>
    <t>Highland Mall Multi-Family</t>
  </si>
  <si>
    <t>Greystar</t>
  </si>
  <si>
    <t>609 Clayton Lane</t>
  </si>
  <si>
    <t xml:space="preserve">609 Clayton Lane
Austin, Texas 78752
</t>
  </si>
  <si>
    <t>512-975-2869</t>
  </si>
  <si>
    <t>https://www.greystar.com/?sc_lang=en</t>
  </si>
  <si>
    <t>Buffington Homebuilding Group, LTD, DBA Buffingtion Homes</t>
  </si>
  <si>
    <t>Carma Easton LLC</t>
  </si>
  <si>
    <t>Easton Park (Pilot Knob PUD)</t>
  </si>
  <si>
    <t>Milestone Community Builders</t>
  </si>
  <si>
    <t>Pacesetter Homes - Section 1A</t>
  </si>
  <si>
    <t>Austin Gardens</t>
  </si>
  <si>
    <t>Interlocal Investment</t>
  </si>
  <si>
    <t>Hudson St and Harold Court</t>
  </si>
  <si>
    <t xml:space="preserve">Hudson St and Harold Court
Austin, Texas 78721
</t>
  </si>
  <si>
    <t>Estancia Hill Country PUD</t>
  </si>
  <si>
    <t>SLF III Onion Creek LP</t>
  </si>
  <si>
    <t>Estancia Villas, LLC</t>
  </si>
  <si>
    <t xml:space="preserve">Undisclosed
Austin, Texas 78652
</t>
  </si>
  <si>
    <t>Plyler Resubdivision Home</t>
  </si>
  <si>
    <t>The Plylers</t>
  </si>
  <si>
    <t>Rainey Street Rehab (Guadalupe Saldana Subdivision)</t>
  </si>
  <si>
    <t>3001 Father Joe Znotas Steet</t>
  </si>
  <si>
    <t xml:space="preserve">3001 Father Joe Znotas Steet
Austin, Texas 78702
</t>
  </si>
  <si>
    <t>Guadalupe Saldana - Duplex</t>
  </si>
  <si>
    <t>1220 Paul Theresa Saldana Street</t>
  </si>
  <si>
    <t xml:space="preserve">1220 Paul Theresa Saldana Street
Austin, Texas 78702
</t>
  </si>
  <si>
    <t>1216 Paul Theresa Saldana Street</t>
  </si>
  <si>
    <t xml:space="preserve">1216 Paul Theresa Saldana Street
Austin, Texas 78702
</t>
  </si>
  <si>
    <t>1212 Paul Theresa Saldana Street</t>
  </si>
  <si>
    <t xml:space="preserve">1212 Paul Theresa Saldana Street
Austin, Texas 78702
</t>
  </si>
  <si>
    <t>1208 Paul Theresa Saldana Street</t>
  </si>
  <si>
    <t xml:space="preserve">1208 Paul Theresa Saldana Street
Austin, Texas 78702
</t>
  </si>
  <si>
    <t>Jeremiah House</t>
  </si>
  <si>
    <t>1200 Paul Theresa Saldana Street</t>
  </si>
  <si>
    <t xml:space="preserve">1200 Paul Theresa Saldana Street
Austin, Texas 78702
</t>
  </si>
  <si>
    <t>SMART - SF</t>
  </si>
  <si>
    <t>Manet-Avilleira &amp; Lage</t>
  </si>
  <si>
    <t>Meadow Lake</t>
  </si>
  <si>
    <t>AVI - SF - Section 6 (RMMA MDA)</t>
  </si>
  <si>
    <t>Catellus Austin, LLC</t>
  </si>
  <si>
    <t>Catellus Austin LLC</t>
  </si>
  <si>
    <t>Moderate</t>
  </si>
  <si>
    <t>CalAtlantic - SF - Section 9 (RMMA MDA)</t>
  </si>
  <si>
    <t>Centerra - SF - Section 7 (RMMA MDA)</t>
  </si>
  <si>
    <t>Cool River - SF - Section 4 (RMMA MDA)</t>
  </si>
  <si>
    <t>David Weekley - SF - Section 1 (RMMA MDA)</t>
  </si>
  <si>
    <t>David Weekley - SF - Section 4 (RMMA MDA)</t>
  </si>
  <si>
    <t>David Weekley - SF - Section 5 (RMMA MDA)</t>
  </si>
  <si>
    <t>David Weekley - SF - Section 6 (RMMA MDA)</t>
  </si>
  <si>
    <t>David Weekley - SF - Section 7 (RMMA MDA)</t>
  </si>
  <si>
    <t>David Weekley - SF - Section 9 (RMMA MDA)</t>
  </si>
  <si>
    <t>Durrett - SF - Section 4 (RMMA MDA)</t>
  </si>
  <si>
    <t>Freewater - SF - Section 4 (RMMA MDA)</t>
  </si>
  <si>
    <t>Meritage - SF - Section 4 (RMMA MDA)</t>
  </si>
  <si>
    <t>Meritage - SF - Section 5 (RMMA MDA)</t>
  </si>
  <si>
    <t>Mueller Apartments</t>
  </si>
  <si>
    <t>Philomena and Tillery</t>
  </si>
  <si>
    <t xml:space="preserve">Philomena and Tillery
Austin, Texas
</t>
  </si>
  <si>
    <t>Muskin - Section 9B</t>
  </si>
  <si>
    <t>Muskin Company - SF - Section 4 (RMMA MDA)</t>
  </si>
  <si>
    <t>Muskin Company - SF - Section 5 (RMMA MDA)</t>
  </si>
  <si>
    <t>Muskin Company - SF - Section 7 (RMMA MDA)</t>
  </si>
  <si>
    <t>Muskin Company - SF - Section 9 (RMMA MDA)</t>
  </si>
  <si>
    <t>RMMA MDA</t>
  </si>
  <si>
    <t>Saldana - SF - Section 4 (RMMA MDA)</t>
  </si>
  <si>
    <t>Saldana - SF - Section 5 (RMMA MDA)</t>
  </si>
  <si>
    <t>Standard Pacific - SF - Section 1 (RMMA MDA)</t>
  </si>
  <si>
    <t>Standard Pacific - SF - Section 4 (RMMA MDA)</t>
  </si>
  <si>
    <t>Standard Pacific - SF - Section 6 (RMMA MDA)</t>
  </si>
  <si>
    <t>Standard Pacific - SF - Section 7 (RMMA MDA)</t>
  </si>
  <si>
    <t>Streetman - SF - Section 5 (RMMA MDA)</t>
  </si>
  <si>
    <t>Streetman - SF - Section 6 (RMMA MDA)</t>
  </si>
  <si>
    <t>Streetman - SF - Section 7 (RMMA MDA)</t>
  </si>
  <si>
    <t>Wes Peoples - SF - Section 7 (RMMA MDA)</t>
  </si>
  <si>
    <t>Juniper at Olive - CLT</t>
  </si>
  <si>
    <t>Levander Loop</t>
  </si>
  <si>
    <t>SOL</t>
  </si>
  <si>
    <t>HPI-Domain Office</t>
  </si>
  <si>
    <t>HPI Real Estate Services &amp; Investments</t>
  </si>
  <si>
    <t>Big Red Dog</t>
  </si>
  <si>
    <t>10721 Domain Drive</t>
  </si>
  <si>
    <t>Pending</t>
  </si>
  <si>
    <t xml:space="preserve">10721 Domain Drive
Austin, Texas 78758
</t>
  </si>
  <si>
    <t>The Grove at Shoal Creek</t>
  </si>
  <si>
    <t>ARG Bull Creek, Ltd.</t>
  </si>
  <si>
    <t>45th Street &amp; Bull Creek Road</t>
  </si>
  <si>
    <t xml:space="preserve">45th Street &amp;amp; Bull Creek Road
Austin, Texas 78731
</t>
  </si>
  <si>
    <t xml:space="preserve">Undisclosed
Austin, Texas 78731
</t>
  </si>
  <si>
    <t>The Creekview Apartment Homes</t>
  </si>
  <si>
    <t>TX Creekview Austin, LP</t>
  </si>
  <si>
    <t>Old Manor Rd and Crainway Drive (TCAD ID #426029)</t>
  </si>
  <si>
    <t xml:space="preserve">Old Manor Rd and Crainway Drive (TCAD ID #426029)
Austin, Texas 78724
</t>
  </si>
  <si>
    <t>Highland Phase II - North</t>
  </si>
  <si>
    <t>Austin Community College District</t>
  </si>
  <si>
    <t>Redleaf Properties, LLC/Austin Community College District</t>
  </si>
  <si>
    <t>6140 Highland Campus Drive</t>
  </si>
  <si>
    <t xml:space="preserve">6140 Highland Campus Drive
Austin, Texas 78752
</t>
  </si>
  <si>
    <t>Austin Oaks PUD</t>
  </si>
  <si>
    <t>Twelve Lakes, LLC</t>
  </si>
  <si>
    <t>Executive Center Drive and Woodhollow Drive</t>
  </si>
  <si>
    <t xml:space="preserve">Executive Center Drive and Woodhollow Drive
Austin, Texas 78759
</t>
  </si>
  <si>
    <t>Blunn Creek Apartments</t>
  </si>
  <si>
    <t>Blunn Creek LTD</t>
  </si>
  <si>
    <t>607 Woodward Street</t>
  </si>
  <si>
    <t>607 Woodward Street
Austin, Texas 78704
(30.226119, -97.752803)</t>
  </si>
  <si>
    <t>Whisper Valley PUD</t>
  </si>
  <si>
    <t>Club Deal 120 Whisper Valley L.P.</t>
  </si>
  <si>
    <t>Austin, Texas
(30.264979, -97.746598)</t>
  </si>
  <si>
    <t>Cascades MUD</t>
  </si>
  <si>
    <t>Onion Associates, Ltd.</t>
  </si>
  <si>
    <t>Villas on 26th</t>
  </si>
  <si>
    <t>Villas on 26th Street LP</t>
  </si>
  <si>
    <t>800 W 26th Street</t>
  </si>
  <si>
    <t>Paid</t>
  </si>
  <si>
    <t>800 W 26th Street
Austin, Texas 78705
(30.290749, -97.745591)</t>
  </si>
  <si>
    <t>Lauren Levy</t>
  </si>
  <si>
    <t>512-474-2600</t>
  </si>
  <si>
    <t>https://www.villason26.com/</t>
  </si>
  <si>
    <t>University House</t>
  </si>
  <si>
    <t>US 2100 San Antonio LLC</t>
  </si>
  <si>
    <t>UH 2100 San Antonio LLC</t>
  </si>
  <si>
    <t>2100 San Antonio Street</t>
  </si>
  <si>
    <t>2100 San Antonio Street
Austin, Texas 78705
(30.284314, -97.742973)</t>
  </si>
  <si>
    <t>Scion Group</t>
  </si>
  <si>
    <t>512-370-2700</t>
  </si>
  <si>
    <t>http://uhaustin.com/</t>
  </si>
  <si>
    <t>916 Neal Street</t>
  </si>
  <si>
    <t>Green Doors</t>
  </si>
  <si>
    <t>Community Partnerships for the Homeless</t>
  </si>
  <si>
    <t>916 Neal Street
Austin, Texas 78702
(30.269018, -97.710362)</t>
  </si>
  <si>
    <t>512-469-9130</t>
  </si>
  <si>
    <t>http://www.greendoors.org/housing/overview.php</t>
  </si>
  <si>
    <t>2400 Nueces</t>
  </si>
  <si>
    <t>Alan &amp; O'Hara Development Company, LLC</t>
  </si>
  <si>
    <t>2400 Nueces Street</t>
  </si>
  <si>
    <t>2400 Nueces Street
Austin, Texas 78705
(30.288383, -97.743035)</t>
  </si>
  <si>
    <t>EDR Trust</t>
  </si>
  <si>
    <t>512-651-1139</t>
  </si>
  <si>
    <t>http://www.2400nuecesapartments.com/</t>
  </si>
  <si>
    <t>Trails at Vintage Creek Apartments</t>
  </si>
  <si>
    <t>Village Green Mutual Housing Corporation</t>
  </si>
  <si>
    <t>Foundation Communities, Inc.</t>
  </si>
  <si>
    <t>7224 Northeast Drive</t>
  </si>
  <si>
    <t>7224 Northeast Drive
Austin, Texas 78723
(30.322131, -97.679549)</t>
  </si>
  <si>
    <t>Foundation Communities</t>
  </si>
  <si>
    <t>512-929-9161</t>
  </si>
  <si>
    <t>http://foundcom.org/housing/our-austin-communities/trails-at-the-vintage-creek-apartments/</t>
  </si>
  <si>
    <t>Wildflower Terrace</t>
  </si>
  <si>
    <t>3801 Berkman Drive</t>
  </si>
  <si>
    <t>3801 Berkman Drive
Austin, Texas 78723
(30.290834, -97.698868)</t>
  </si>
  <si>
    <t>DMA Companies</t>
  </si>
  <si>
    <t>512-843-3801</t>
  </si>
  <si>
    <t>https://dmawildflower.com/</t>
  </si>
  <si>
    <t>3005 Father Joe Znotas Street</t>
  </si>
  <si>
    <t>3005 Father Joe Znotas Street
Austin, Texas 78702
(30.269087, -97.702688)</t>
  </si>
  <si>
    <t>2203 Salina Street Rehab</t>
  </si>
  <si>
    <t>2203 Salina Street</t>
  </si>
  <si>
    <t>2203 Salina Street
Austin, Texas 78722
(30.282922, -97.722923)</t>
  </si>
  <si>
    <t>Cross Creek Apartments</t>
  </si>
  <si>
    <t>TMG - TX Austin II</t>
  </si>
  <si>
    <t>The Muholland Group, LLC</t>
  </si>
  <si>
    <t>1124 Rutland Drive</t>
  </si>
  <si>
    <t>1124 Rutland Drive
Austin, Texas 78758
(30.368452, -97.703847)</t>
  </si>
  <si>
    <t>North Shore Apartments (GWTP MDA)</t>
  </si>
  <si>
    <t>TCC/CVI Development Group</t>
  </si>
  <si>
    <t>TC Green Water Master Developer, LLC</t>
  </si>
  <si>
    <t>110 San Antonio Street</t>
  </si>
  <si>
    <t>110 San Antonio Street
Austin, Texas 78701
(30.264911, -97.749052)</t>
  </si>
  <si>
    <t>Hanover Company</t>
  </si>
  <si>
    <t>512-559-7559</t>
  </si>
  <si>
    <t>https://www.northshoreaustin.com/</t>
  </si>
  <si>
    <t>Ivy Condos - Acq of 8 Units (11/3/10)</t>
  </si>
  <si>
    <t>ESCT Austin Housing III, Inc.</t>
  </si>
  <si>
    <t>Easter Seals of Central Texas</t>
  </si>
  <si>
    <t>3204 Manchaca Road</t>
  </si>
  <si>
    <t>3204 Manchaca Road
Austin, Texas 78704
(30.240187, -97.782174)</t>
  </si>
  <si>
    <t>512-615-6820</t>
  </si>
  <si>
    <t>http://www.easterseals.com/centraltx/our-programs/adult-services/community-housing-services/</t>
  </si>
  <si>
    <t>Skyline Terrace</t>
  </si>
  <si>
    <t>1212 W Ben White Boulevard</t>
  </si>
  <si>
    <t>1212 W Ben White Boulevard
Austin, Texas 78704
(30.228017, -97.776746)</t>
  </si>
  <si>
    <t>512-440-0300</t>
  </si>
  <si>
    <t>http://foundcom.org/housing/our-austin-communities/skyline-terrace/</t>
  </si>
  <si>
    <t>Pecan Springs Commons</t>
  </si>
  <si>
    <t>5807 Sweeney Circle</t>
  </si>
  <si>
    <t>FourPlex</t>
  </si>
  <si>
    <t>5807 Sweeney Circle
Austin, Texas 78723
(30.305178, -97.679413)</t>
  </si>
  <si>
    <t>AC Autograph Hotel</t>
  </si>
  <si>
    <t>Austin 19 Hotel, LLC</t>
  </si>
  <si>
    <t>1901 San Antonio Street</t>
  </si>
  <si>
    <t>1901 San Antonio Street
Austin, Texas 78705
(30.282186, -97.743182)</t>
  </si>
  <si>
    <t>The Super Co-op</t>
  </si>
  <si>
    <t>The College Houses</t>
  </si>
  <si>
    <t>1905 Nueces Street</t>
  </si>
  <si>
    <t>1905 Nueces Street
Austin, Texas 78705
(30.283035, -97.744138)</t>
  </si>
  <si>
    <t>512-476-5678</t>
  </si>
  <si>
    <t>https://collegehouses.org/listings/nueces/</t>
  </si>
  <si>
    <t>Blackland CDC - AlleyFlats</t>
  </si>
  <si>
    <t>Southwest Trails Apartments</t>
  </si>
  <si>
    <t>Central Texas/SWA Mutual Housing Corporation</t>
  </si>
  <si>
    <t>8405 Old Bee Caves Road</t>
  </si>
  <si>
    <t>8405 Old Bee Caves Road
Austin, Texas 78735
(30.25128, -97.887026)</t>
  </si>
  <si>
    <t>512-301-2442</t>
  </si>
  <si>
    <t>http://foundcom.org/housing/our-austin-communities/southwest-trails-apartments/</t>
  </si>
  <si>
    <t>3004 Father Joe Znotas Street</t>
  </si>
  <si>
    <t>3004 Father Joe Znotas Street
Austin, Texas 78702
(30.269133, -97.702765)</t>
  </si>
  <si>
    <t>Franklin Gardens</t>
  </si>
  <si>
    <t>Chestnut Senior Housing</t>
  </si>
  <si>
    <t>Chestnut Neighborhood Revitalization Corporation</t>
  </si>
  <si>
    <t>3522 E Martin Luther King Jr Boulevard</t>
  </si>
  <si>
    <t>3522 E Martin Luther King Jr Boulevard
Austin, Texas 78723
(30.283608, -97.697109)</t>
  </si>
  <si>
    <t xml:space="preserve">PRAK Property Management </t>
  </si>
  <si>
    <t>512-524-0547</t>
  </si>
  <si>
    <t>http://www.prakpropertymanagement.com/franklin-gardens.html</t>
  </si>
  <si>
    <t>Travis Flats</t>
  </si>
  <si>
    <t>Austin TCHFC-DMA Housing, LLC</t>
  </si>
  <si>
    <t>DMA Development Company, LLC</t>
  </si>
  <si>
    <t>5325 Airport Blvd</t>
  </si>
  <si>
    <t>5325 Airport Blvd
Austin, Texas 78751
(30.315399, -97.714472)</t>
  </si>
  <si>
    <t>26 West</t>
  </si>
  <si>
    <t>JPI Development Services</t>
  </si>
  <si>
    <t>600 W 26th Street</t>
  </si>
  <si>
    <t>600 W 26th Street
Austin, Texas 78705
(30.290591, -97.743491)</t>
  </si>
  <si>
    <t>https://www.americancampus.com/student-apartments/tx/austin/26-west</t>
  </si>
  <si>
    <t>Ruth R. Schulze House</t>
  </si>
  <si>
    <t>University of Texas Inter-Cooperative Council, Inc.</t>
  </si>
  <si>
    <t>915 W 22nd Street</t>
  </si>
  <si>
    <t>915 W 22nd Street
Austin, Texas 78705
(30.285458, -97.747888)</t>
  </si>
  <si>
    <t>908 Neal Street</t>
  </si>
  <si>
    <t>908 Neal Street
Austin, Texas 78702
(30.268798, -97.710057)</t>
  </si>
  <si>
    <t>Parmer Place Apartments</t>
  </si>
  <si>
    <t>1500 Parmer Lane</t>
  </si>
  <si>
    <t>1500 Parmer Lane
Austin, Texas 78727
(30.390155, -97.652209)</t>
  </si>
  <si>
    <t>Portico Property Management</t>
  </si>
  <si>
    <t>512-598-0854</t>
  </si>
  <si>
    <t>https://www.liveatparmerplace.com/</t>
  </si>
  <si>
    <t>Texan North Campus (fka Uptown Lofts)</t>
  </si>
  <si>
    <t>Uptown Lofts, LLC</t>
  </si>
  <si>
    <t>5117 N Lamar Boulevard</t>
  </si>
  <si>
    <t>5117 N Lamar Boulevard
Austin, Texas 78751
(30.31952, -97.730374)</t>
  </si>
  <si>
    <t>Texan Properties</t>
  </si>
  <si>
    <t>512-553-5287</t>
  </si>
  <si>
    <t>http://www.texanproperties.net/tnc/</t>
  </si>
  <si>
    <t>TBD</t>
  </si>
  <si>
    <t>Tarr Whitman Group, LLC</t>
  </si>
  <si>
    <t>1010 W 26th Street</t>
  </si>
  <si>
    <t>1010 W 26th Street
Austin, Texas 78705
(30.290995, -97.748906)</t>
  </si>
  <si>
    <t>1002 Wheeless Street</t>
  </si>
  <si>
    <t>1002 Wheeless Street
Austin, Texas 78702
(30.268005, -97.727546)</t>
  </si>
  <si>
    <t>Austin Community Design and Development Center</t>
  </si>
  <si>
    <t>5413 Duval Street</t>
  </si>
  <si>
    <t>5413 Duval Street
Austin, Texas 78751
(30.318444, -97.717203)</t>
  </si>
  <si>
    <t>The Seville on 4th Street</t>
  </si>
  <si>
    <t>JCI Residential</t>
  </si>
  <si>
    <t>1401 E 4th Street</t>
  </si>
  <si>
    <t>1401 E 4th Street
Austin, Texas 78702
(30.26182, -97.729183)</t>
  </si>
  <si>
    <t>Cap Tex Properties</t>
  </si>
  <si>
    <t>512-801-3792</t>
  </si>
  <si>
    <t>Sierra Vista</t>
  </si>
  <si>
    <t>4320 S Congress Avenue</t>
  </si>
  <si>
    <t>4320 S Congress Avenue
Austin, Texas 78745
(30.218684, -97.766599)</t>
  </si>
  <si>
    <t>512-448-4884</t>
  </si>
  <si>
    <t>http://foundcom.org/housing/our-austin-communities/sierra-vista-apartments/</t>
  </si>
  <si>
    <t>South Shore Disctrict Apartments (South Shore PUD)</t>
  </si>
  <si>
    <t>Grayco Town Lake Investment 2007 L.P.</t>
  </si>
  <si>
    <t>Grayco Partners</t>
  </si>
  <si>
    <t>1333 Shore District Drive</t>
  </si>
  <si>
    <t>Due</t>
  </si>
  <si>
    <t>1333 Shore District Drive
Austin, Texas 78741
(30.243694, -97.727212)</t>
  </si>
  <si>
    <t>512-710-0242</t>
  </si>
  <si>
    <t>http://www.southshoredistrict.com/</t>
  </si>
  <si>
    <t>21 Rio</t>
  </si>
  <si>
    <t>2101 Rio Grande Property Owner, LLC</t>
  </si>
  <si>
    <t>2101 Rio Grande Street</t>
  </si>
  <si>
    <t>2101 Rio Grande Street
Austin, Texas 78705
(30.284234, -97.745023)</t>
  </si>
  <si>
    <t xml:space="preserve">CA Ventures </t>
  </si>
  <si>
    <t>512-391-1991</t>
  </si>
  <si>
    <t>https://www.21rio.com/</t>
  </si>
  <si>
    <t>Lakeside Engineering - Duplexes</t>
  </si>
  <si>
    <t>Lakeside Engineering</t>
  </si>
  <si>
    <t>1123 Walton Lane</t>
  </si>
  <si>
    <t>1123 Walton Lane
Austin, Texas 78721
(30.259459, -97.68762)</t>
  </si>
  <si>
    <t>Nightingale at Goodnight Ranch</t>
  </si>
  <si>
    <t>Nuckols Crossing Rd and Vertex</t>
  </si>
  <si>
    <t>Nuckols Crossing Rd and Vertex
Austin, Texas 78744
(30.157839, -97.752434)</t>
  </si>
  <si>
    <t>Jobe House Resubdivision</t>
  </si>
  <si>
    <t>1113 East 9th Street</t>
  </si>
  <si>
    <t>1113 East 9th Street
Austin, Texas 78702
(30.267006, -97.728708)</t>
  </si>
  <si>
    <t>Greyshire Village</t>
  </si>
  <si>
    <t>Saigebrook Development, LLC</t>
  </si>
  <si>
    <t>3700 Payload Pass</t>
  </si>
  <si>
    <t>3700 Payload Pass
Austin, Texas 78704
(30.22282, -97.754648)</t>
  </si>
  <si>
    <t>Burnet Road Development</t>
  </si>
  <si>
    <t>Fremont Holdings, LLC</t>
  </si>
  <si>
    <t>Freemont Holdings</t>
  </si>
  <si>
    <t>8528 Burnet Road</t>
  </si>
  <si>
    <t>8528 Burnet Road
Austin, Texas 78757
(30.367286, -97.72792)</t>
  </si>
  <si>
    <t>Harris Ridge Apt</t>
  </si>
  <si>
    <t>The NRP Group, LLC</t>
  </si>
  <si>
    <t>13414 Harrisglenn Drive</t>
  </si>
  <si>
    <t>13414 Harrisglenn Drive
Austin, Texas 78754
(30.405684, -97.643294)</t>
  </si>
  <si>
    <t>901 East 6th</t>
  </si>
  <si>
    <t>Osten Hall, LLC</t>
  </si>
  <si>
    <t>901 E 6th Street</t>
  </si>
  <si>
    <t>901 E 6th Street
Austin, Texas 78702
(30.265385, -97.733413)</t>
  </si>
  <si>
    <t>Rio Lado Apartments</t>
  </si>
  <si>
    <t>Fort Creek Housing LP</t>
  </si>
  <si>
    <t>2989 E 51st Street</t>
  </si>
  <si>
    <t>2989 E 51st Street
Austin, Texas 78723
(30.296871, -97.684531)</t>
  </si>
  <si>
    <t>2200 Nueces Street</t>
  </si>
  <si>
    <t>Capstone Collegiate-Communities</t>
  </si>
  <si>
    <t>2200 Nueces Street
Austin, Texas 78705
(30.285392, -97.743916)</t>
  </si>
  <si>
    <t>1803 E 20th Street</t>
  </si>
  <si>
    <t>1803 E 20th Street
Austin, Texas 78722
(30.280695, -97.722019)</t>
  </si>
  <si>
    <t>Post South Lamar 2</t>
  </si>
  <si>
    <t>Post S Lamar II, LLC</t>
  </si>
  <si>
    <t>1414 S Lamar Boulevard</t>
  </si>
  <si>
    <t>1414 S Lamar Boulevard
Austin, Texas 78704
(30.252537, -97.763921)</t>
  </si>
  <si>
    <t>MAA</t>
  </si>
  <si>
    <t>512-445-9797</t>
  </si>
  <si>
    <t>http://www.maac.com/texas/austin/post-south-lamar</t>
  </si>
  <si>
    <t>Arbor Terrace</t>
  </si>
  <si>
    <t>FC Austin One Housing Corporation</t>
  </si>
  <si>
    <t>2501 S IH-35</t>
  </si>
  <si>
    <t xml:space="preserve">Yes </t>
  </si>
  <si>
    <t>2501 S IH-35
Austin, Texas 78741
(30.23161, -97.741962)</t>
  </si>
  <si>
    <t>512-610-0817</t>
  </si>
  <si>
    <t>http://foundcom.org/housing/our-austin-communities/arbor-terrace/</t>
  </si>
  <si>
    <t>The Arnold</t>
  </si>
  <si>
    <t>Transwestern Development Company</t>
  </si>
  <si>
    <t>Transwestern</t>
  </si>
  <si>
    <t>1621 E 6th Street</t>
  </si>
  <si>
    <t>1621 E 6th Street
Austin, Texas 78702
(30.262586, -97.72522)</t>
  </si>
  <si>
    <t>Lincoln Property Company</t>
  </si>
  <si>
    <t>512-538-1770</t>
  </si>
  <si>
    <t>http://arnoldaustin.com/</t>
  </si>
  <si>
    <t>6444 Burnet Road</t>
  </si>
  <si>
    <t>6444 Burnet Road LLC</t>
  </si>
  <si>
    <t>6444 Burnet Road
Austin, Texas 78757
(30.340731, -97.738877)</t>
  </si>
  <si>
    <t>Lee Properties</t>
  </si>
  <si>
    <t>512-906-0383</t>
  </si>
  <si>
    <t>http://www.leeproperties.com/</t>
  </si>
  <si>
    <t>LifeWorks Transitional Living Project</t>
  </si>
  <si>
    <t>Lifeworks</t>
  </si>
  <si>
    <t>3710 S 2nd Street</t>
  </si>
  <si>
    <t>3710 S 2nd Street
Austin, Texas 78704
(30.229636, -97.770702)</t>
  </si>
  <si>
    <t>512-735-2100</t>
  </si>
  <si>
    <t>http://www.lifeworksaustin.org/housing/</t>
  </si>
  <si>
    <t>The Guild</t>
  </si>
  <si>
    <t>Sunil Lavani</t>
  </si>
  <si>
    <t>2804 S 1st Street</t>
  </si>
  <si>
    <t>2804 S 1st Street
Austin, Texas 78704
(30.237032, -97.762853)</t>
  </si>
  <si>
    <t>Overture Mueller Apartments</t>
  </si>
  <si>
    <t>4818 Berkman Drive</t>
  </si>
  <si>
    <t>4818 Berkman Drive
Austin, Texas 78723
(30.301902, -97.700177)</t>
  </si>
  <si>
    <t>512-942-0763</t>
  </si>
  <si>
    <t>https://www.liveoverture.com/communities/austin-mueller/</t>
  </si>
  <si>
    <t>Austin Travis County MHMR</t>
  </si>
  <si>
    <t>Austin Travis County Integral Care</t>
  </si>
  <si>
    <t>Austin Travis County MHMR Center</t>
  </si>
  <si>
    <t>6222 N Lamar Boulevard</t>
  </si>
  <si>
    <t>6222 N Lamar Boulevard
Austin, Texas 78757
(30.331002, -97.72315)</t>
  </si>
  <si>
    <t>512-804-3303</t>
  </si>
  <si>
    <t>http://www.integralcare.org/en/home/</t>
  </si>
  <si>
    <t>West Koenig Flats</t>
  </si>
  <si>
    <t>Bel Koenig Flats, LLC</t>
  </si>
  <si>
    <t>Stillwater Hyde Park Development, LLC</t>
  </si>
  <si>
    <t>5608 Avenue F</t>
  </si>
  <si>
    <t>5608 Avenue F
Austin, Texas 78751
(30.321345, -97.718849)</t>
  </si>
  <si>
    <t>512-374-0733</t>
  </si>
  <si>
    <t>https://www.westkoenigaustin.com/</t>
  </si>
  <si>
    <t>Guadalupe Saldana - SF</t>
  </si>
  <si>
    <t>3008 Father Joe Znotas Street</t>
  </si>
  <si>
    <t>3008 Father Joe Znotas Street
Austin, Texas 78702
(30.269061, -97.702644)</t>
  </si>
  <si>
    <t>FLORA Apartments</t>
  </si>
  <si>
    <t>FLORA Middle Fiskville, LP</t>
  </si>
  <si>
    <t>5406 Middle Fiskville Road</t>
  </si>
  <si>
    <t>5406 Middle Fiskville Road
Austin, Texas 78751
(30.316472, -97.714517)</t>
  </si>
  <si>
    <t>2808 Gonzales Street</t>
  </si>
  <si>
    <t>2808 Gonzales Street
Austin, Texas 78702
(30.260051, -97.708952)</t>
  </si>
  <si>
    <t>2111 Salina Street</t>
  </si>
  <si>
    <t>2111 Salina Street
Austin, Texas 78722
(30.282338, -97.722793)</t>
  </si>
  <si>
    <t>https://www.blacklandcdc.org/housing/</t>
  </si>
  <si>
    <t>2110 Salina Street</t>
  </si>
  <si>
    <t>2110 Salina Street
Austin, Texas 78722
(30.282411, -97.722808)</t>
  </si>
  <si>
    <t>1817 W 10th Street</t>
  </si>
  <si>
    <t>Clarskville Community Development Corporation</t>
  </si>
  <si>
    <t>Clarksville Community Development Corporation</t>
  </si>
  <si>
    <t>1817 W 10th Street
Austin, Texas 78703
(30.281481, -97.765033)</t>
  </si>
  <si>
    <t>1116 Harvard Street</t>
  </si>
  <si>
    <t>Blackshear Neighborhood Development Corporation</t>
  </si>
  <si>
    <t>1116 Harvard Street
Austin, Texas 78702
(30.267069, -97.716023)</t>
  </si>
  <si>
    <t>Blackshear Neighborhood Development Corportation</t>
  </si>
  <si>
    <t>512-476-2222</t>
  </si>
  <si>
    <t>Axis West campus</t>
  </si>
  <si>
    <t>CWC Borrower LLC</t>
  </si>
  <si>
    <t>2505 Longview Street</t>
  </si>
  <si>
    <t>2505 Longview Street
Austin, Texas 78705
(30.290093, -97.750678)</t>
  </si>
  <si>
    <t>TPCO</t>
  </si>
  <si>
    <t>512-961-8999</t>
  </si>
  <si>
    <t>http://www.axiswestcampus.com/index</t>
  </si>
  <si>
    <t>2907 Sweeney Lane</t>
  </si>
  <si>
    <t>2907 Sweeney Lane
Austin, Texas 78723
(30.305913, -97.67878)</t>
  </si>
  <si>
    <t>Goodnight Ranch PUD</t>
  </si>
  <si>
    <t>Cardinal Point Apartments</t>
  </si>
  <si>
    <t>11015 Four Points Drive</t>
  </si>
  <si>
    <t>11015 Four Points Drive
Austin, Texas 78730
(30.400607, -97.846624)</t>
  </si>
  <si>
    <t>512-381-4599</t>
  </si>
  <si>
    <t>http://foundcom.org/housing/our-austin-communities/cardinal-point/</t>
  </si>
  <si>
    <t>3012 Father Joe Znotas Street</t>
  </si>
  <si>
    <t>3012 Father Joe Znotas Street
Austin, Texas 78702
(30.268996, -97.702552)</t>
  </si>
  <si>
    <t>Avon at 22nd</t>
  </si>
  <si>
    <t>Allada UNO, LLC</t>
  </si>
  <si>
    <t>911 W 22nd Street</t>
  </si>
  <si>
    <t>911 W 22nd Street
Austin, Texas 78705
(30.285435, -97.747651)</t>
  </si>
  <si>
    <t>5800 Sweeney Circle</t>
  </si>
  <si>
    <t>5800 Sweeney Circle
Austin, Texas 78723
(30.305239, -97.679425)</t>
  </si>
  <si>
    <t>Live Oak Trails</t>
  </si>
  <si>
    <t>8500 US Highway 71 W</t>
  </si>
  <si>
    <t>8500 US Highway 71 W
Austin, Texas 78735
(30.248072, -97.890467)</t>
  </si>
  <si>
    <t>512-610-2240</t>
  </si>
  <si>
    <t>http://foundcom.org/housing/our-austin-communities/live-oak-trails-apartments/</t>
  </si>
  <si>
    <t>Rebekah Baines Johnson Center</t>
  </si>
  <si>
    <t>Southwest Strategies Group, Momark Development and Austin Geriatric Center</t>
  </si>
  <si>
    <t>21 Waller Street</t>
  </si>
  <si>
    <t>21 Waller Street
Austin, Texas 78723
(30.253834, -97.735407)</t>
  </si>
  <si>
    <t>Highland Homes - Section 1A</t>
  </si>
  <si>
    <t>5908 Ventus Street</t>
  </si>
  <si>
    <t>5908 Ventus Street
Austin, Texas 78721
(30.258433, -97.684908)</t>
  </si>
  <si>
    <t>1129 Altum Street</t>
  </si>
  <si>
    <t>1129 Altum Street
Austin, Texas 78702
(30.258653, -97.683772)</t>
  </si>
  <si>
    <t>Garden Terrace Expansion (aka Garden Terrace, Phase II)</t>
  </si>
  <si>
    <t>Garden Terrace Housing Corporation</t>
  </si>
  <si>
    <t>1015 W William Cannon Drive</t>
  </si>
  <si>
    <t>1015 W William Cannon Drive
Austin, Texas 78745
(30.199168, -97.793336)</t>
  </si>
  <si>
    <t>512-416-8300</t>
  </si>
  <si>
    <t>http://foundcom.org/housing/our-austin-communities/garden-terrace/</t>
  </si>
  <si>
    <t>2106 Chicon Street</t>
  </si>
  <si>
    <t>2106 Chicon Street
Austin, Texas 78702
(30.282456, -97.721801)</t>
  </si>
  <si>
    <t>Block on 25th East</t>
  </si>
  <si>
    <t>CWS Capital Partners LLC</t>
  </si>
  <si>
    <t>702 W 25th Street</t>
  </si>
  <si>
    <t>702 W 25th Street
Austin, Texas 78705
(30.289368, -97.745177)</t>
  </si>
  <si>
    <t>http://www.theblockwestcampus.com/</t>
  </si>
  <si>
    <t>Retreat at North Bluff</t>
  </si>
  <si>
    <t>VILLAGE ON LITTLE TEXAS, LLC</t>
  </si>
  <si>
    <t>6212 Crow Lane</t>
  </si>
  <si>
    <t>6212 Crow Lane
Austin, Texas 78745
(30.197096, -97.772171)</t>
  </si>
  <si>
    <t>Merge Management</t>
  </si>
  <si>
    <t>512-445-0404</t>
  </si>
  <si>
    <t>http://www.retreatatnorthbluff.com/</t>
  </si>
  <si>
    <t>5921 Ventus Street</t>
  </si>
  <si>
    <t>5921 Ventus Street
Austin, Texas 78721
(30.258291, -97.68459)</t>
  </si>
  <si>
    <t>Alexan East 6th Street</t>
  </si>
  <si>
    <t>AE6 Apartments, LLC</t>
  </si>
  <si>
    <t>AE6 Apartments LLC</t>
  </si>
  <si>
    <t>2400 E 6th Street</t>
  </si>
  <si>
    <t>2400 E 6th Street
Austin, Texas 78702
(30.259327, -97.715834)</t>
  </si>
  <si>
    <t>Alexan Properties</t>
  </si>
  <si>
    <t>844-818-2443</t>
  </si>
  <si>
    <t>https://alexane6.com/</t>
  </si>
  <si>
    <t>Spire</t>
  </si>
  <si>
    <t>Spire East 5th LP</t>
  </si>
  <si>
    <t>Spire East 5th LLC</t>
  </si>
  <si>
    <t>501 Waller Street</t>
  </si>
  <si>
    <t>501 Waller Street
Austin, Texas 78702
(30.263552, -97.730908)</t>
  </si>
  <si>
    <t>Arnold 2</t>
  </si>
  <si>
    <t>1614 E 6th Street</t>
  </si>
  <si>
    <t>1614 E 6th Street
Austin, Texas 78702
(30.262713, -97.72558)</t>
  </si>
  <si>
    <t>Edgecreek Condos</t>
  </si>
  <si>
    <t>12166 Metric Boulevard</t>
  </si>
  <si>
    <t>12166 Metric Boulevard
Austin, Texas 78758
(30.406673, -97.697494)</t>
  </si>
  <si>
    <t>512-385-1500</t>
  </si>
  <si>
    <t>https://frameworkscdc.org/</t>
  </si>
  <si>
    <t>The District at SoCO</t>
  </si>
  <si>
    <t>District at SoCo, LLC</t>
  </si>
  <si>
    <t>501 E Oltorf Street</t>
  </si>
  <si>
    <t>501 E Oltorf Street
Austin, Texas 78704
(30.237179, -97.750729)</t>
  </si>
  <si>
    <t>CIM Group</t>
  </si>
  <si>
    <t>512-551-0291</t>
  </si>
  <si>
    <t>https://districtatsoco.com/</t>
  </si>
  <si>
    <t>Estancia Villas</t>
  </si>
  <si>
    <t>Estancia Parkway and Camino Vaquero Parkway</t>
  </si>
  <si>
    <t>Estancia Parkway and Camino Vaquero Parkway
Austin, Texas
(30.124323, -97.806093)</t>
  </si>
  <si>
    <t>The Point at Ben White</t>
  </si>
  <si>
    <t>Ben White Senior Development LP</t>
  </si>
  <si>
    <t>6934 E Ben White Boulevard</t>
  </si>
  <si>
    <t>6934 E Ben White Boulevard
Austin, Texas 78741
(30.21495, -97.702782)</t>
  </si>
  <si>
    <t>Capstone Management</t>
  </si>
  <si>
    <t>512-222-5658</t>
  </si>
  <si>
    <t>http://thepointeatbenwhite.com/</t>
  </si>
  <si>
    <t>LaMadrid Apartments</t>
  </si>
  <si>
    <t>LaMadrid Apartments LLC</t>
  </si>
  <si>
    <t>11320 Manchaca Road</t>
  </si>
  <si>
    <t>11320 Manchaca Road
Austin, Texas 78748
(30.155687, -97.833327)</t>
  </si>
  <si>
    <t>Accolade Property Management</t>
  </si>
  <si>
    <t>512-590-9423</t>
  </si>
  <si>
    <t>http://www.lamadridapartments.com/</t>
  </si>
  <si>
    <t>48 East Ave</t>
  </si>
  <si>
    <t>48 East Ave, LLC</t>
  </si>
  <si>
    <t>48 East Avenue</t>
  </si>
  <si>
    <t>48 East Avenue
Austin, Texas 78701
(30.256376, -97.738541)</t>
  </si>
  <si>
    <t>Windsor  South Lamar</t>
  </si>
  <si>
    <t>THC South Lamar Development, LC</t>
  </si>
  <si>
    <t>Hanover R.S. Limited Partnership</t>
  </si>
  <si>
    <t>809 S Lamar Boulevard</t>
  </si>
  <si>
    <t>809 S Lamar Boulevard
Austin, Texas 78704
(30.257436, -97.760308)</t>
  </si>
  <si>
    <t>Windsor Communities</t>
  </si>
  <si>
    <t>512-445-9000</t>
  </si>
  <si>
    <t>https://www.windsorsola.com/?_ga=2.131103759.1897859397.1515096511-1912521076.1514995961</t>
  </si>
  <si>
    <t>Amli Eastside</t>
  </si>
  <si>
    <t>Riata Partners, LLC</t>
  </si>
  <si>
    <t>Robertson Hill Land, Ltd.</t>
  </si>
  <si>
    <t>1000 San Marcos Street</t>
  </si>
  <si>
    <t>1000 San Marcos Street
Austin, Texas 78702
(30.268443, -97.731154)</t>
  </si>
  <si>
    <t>Amli Residential</t>
  </si>
  <si>
    <t>512-476-8700</t>
  </si>
  <si>
    <t>https://www.amli.com/apartments/austin/downtown/austin/eastside</t>
  </si>
  <si>
    <t>Summit Oaks</t>
  </si>
  <si>
    <t>Housing Authority of Travis County</t>
  </si>
  <si>
    <t>11607 Sierra Nevada</t>
  </si>
  <si>
    <t>11607 Sierra Nevada
Austin, Texas 78759
(30.421063, -97.754866)</t>
  </si>
  <si>
    <t>Housing Authority of the City of Austin</t>
  </si>
  <si>
    <t>512-477-4488</t>
  </si>
  <si>
    <t>http://www.hatctx.com/summit-oaks/</t>
  </si>
  <si>
    <t>East Avenue Apartments</t>
  </si>
  <si>
    <t>East Avenue Town Lake, LLC</t>
  </si>
  <si>
    <t>16 N IH 35</t>
  </si>
  <si>
    <t>16 N IH 35
Austin, Texas 78701
(30.25467, -97.737034)</t>
  </si>
  <si>
    <t>5802 Sweeney Circle</t>
  </si>
  <si>
    <t>5802 Sweeney Circle
Austin, Texas 78723
(30.305213, -97.67942)</t>
  </si>
  <si>
    <t>South Lamar Plaza</t>
  </si>
  <si>
    <t>Greystar Real Estate Partners</t>
  </si>
  <si>
    <t>1100 S Lamar Boulevard</t>
  </si>
  <si>
    <t>1100 S Lamar Boulevard
Austin, Texas 78704
(30.255454, -97.761872)</t>
  </si>
  <si>
    <t>512-524-5500</t>
  </si>
  <si>
    <t>https://www.lamarunion.com/plaza.html</t>
  </si>
  <si>
    <t>2113 Salina Street</t>
  </si>
  <si>
    <t>2113 Salina Street
Austin, Texas 78722
(30.282477, -97.722821)</t>
  </si>
  <si>
    <t>Texan West Campus</t>
  </si>
  <si>
    <t>Cobalt Partners, Ltd.</t>
  </si>
  <si>
    <t>2616 Salado Street</t>
  </si>
  <si>
    <t>2616 Salado Street
Austin, Texas 78705
(30.292421, -97.745246)</t>
  </si>
  <si>
    <t>https://www.americancampus.com/student-apartments/tx/austin/texan-and-vintage-west-campus</t>
  </si>
  <si>
    <t>Stony Creek Apartments</t>
  </si>
  <si>
    <t>San Antonio Alternative Housing Corporation</t>
  </si>
  <si>
    <t>4911 Manchaca Road</t>
  </si>
  <si>
    <t>4911 Manchaca Road
Austin, Texas 78745
(30.222227, -97.793194)</t>
  </si>
  <si>
    <t>M3 Multifamily</t>
  </si>
  <si>
    <t>512-444-5700</t>
  </si>
  <si>
    <t>https://www.rentstonycreek.com/</t>
  </si>
  <si>
    <t>Aldrich 51</t>
  </si>
  <si>
    <t>2604 Aldrich Street</t>
  </si>
  <si>
    <t>2604 Aldrich Street
Austin, Texas 78723
(30.304101, -97.701284)</t>
  </si>
  <si>
    <t>512-328-3232</t>
  </si>
  <si>
    <t>https://aldrich51.com/</t>
  </si>
  <si>
    <t>1100 E 10th Street</t>
  </si>
  <si>
    <t>1100 E 10th Street
Austin, Texas 78702
(30.26828, -97.729396)</t>
  </si>
  <si>
    <t>The Guthrie II</t>
  </si>
  <si>
    <t>CRP/Argyle Guthrie Owner, L.P.</t>
  </si>
  <si>
    <t>3215 Gonzales Street</t>
  </si>
  <si>
    <t>3215 Gonzales Street
Austin, Texas 78702
(30.258511, -97.704506)</t>
  </si>
  <si>
    <t>Fort Branch Landing</t>
  </si>
  <si>
    <t>Fort Branch Landing LP</t>
  </si>
  <si>
    <t>5841 Techni Center Drive</t>
  </si>
  <si>
    <t>5841 Techni Center Drive
Austin, Texas 78721
(30.277822, -97.671619)</t>
  </si>
  <si>
    <t>512-607-5459</t>
  </si>
  <si>
    <t>http://www.livefortbranchattrumanslanding.com/</t>
  </si>
  <si>
    <t>1902 Willow Street</t>
  </si>
  <si>
    <t>1902 Willow Street
Austin, Texas 78702
(30.256099, -97.724723)</t>
  </si>
  <si>
    <t>Indian Hills PID</t>
  </si>
  <si>
    <t>Club Deal 116 Indian Hills TX, L.P.</t>
  </si>
  <si>
    <t>ACDDC - Alley Flat</t>
  </si>
  <si>
    <t>Lorri Haden</t>
  </si>
  <si>
    <t>1406 Ruth Avenue</t>
  </si>
  <si>
    <t>1406 Ruth Avenue
Austin, Texas 78757
(30.33855, -97.728642)</t>
  </si>
  <si>
    <t>9215 Kempler Drive</t>
  </si>
  <si>
    <t>Accessible Housing Austin!</t>
  </si>
  <si>
    <t>9215 Kempler Drive
Austin, Texas 78748
(30.180606, -97.821742)</t>
  </si>
  <si>
    <t>512-640-7781</t>
  </si>
  <si>
    <t>http://ahaustin.org/aha-accessible-housing-austin/</t>
  </si>
  <si>
    <t>Garden Terrace SRO</t>
  </si>
  <si>
    <t>The Villages at The Domain</t>
  </si>
  <si>
    <t>EGP Management, L.L.C.</t>
  </si>
  <si>
    <t>11011 Domain Drive</t>
  </si>
  <si>
    <t>11011 Domain Drive
Austin, Texas 78758
(30.396621, -97.726419)</t>
  </si>
  <si>
    <t>866-842-6770</t>
  </si>
  <si>
    <t>https://www.lincolnapts.com/properties/villages-at-the-domain-austin-tx/connect</t>
  </si>
  <si>
    <t>1103 Clermont Avenue</t>
  </si>
  <si>
    <t>1103 Clermont Avenue
Austin, Texas 78702
(30.25462, -97.735911)</t>
  </si>
  <si>
    <t>5801 Sweeney Circle</t>
  </si>
  <si>
    <t>5801 Sweeney Circle
Austin, Texas 78723
(30.305178, -97.679413)</t>
  </si>
  <si>
    <t>Texas Shoal Creek</t>
  </si>
  <si>
    <t>Texan Shoal Creek, LLC</t>
  </si>
  <si>
    <t>2502 Leon Street</t>
  </si>
  <si>
    <t>2502 Leon Street
Austin, Texas 78705
(30.289832, -97.749189)</t>
  </si>
  <si>
    <t>512-476-1976</t>
  </si>
  <si>
    <t>http://www.texanproperties.net/</t>
  </si>
  <si>
    <t>Rutland Place Apartments</t>
  </si>
  <si>
    <t>1711 Rutland Drive</t>
  </si>
  <si>
    <t>1711 Rutland Drive
Austin, Texas 78758
(30.375063, -97.711493)</t>
  </si>
  <si>
    <t>Villas on San Gabriel II</t>
  </si>
  <si>
    <t>2410 San Gabriel LP</t>
  </si>
  <si>
    <t>2414 San Gabriel Street</t>
  </si>
  <si>
    <t>2414 San Gabriel Street
Austin, Texas 78705
(30.288966, -97.747738)</t>
  </si>
  <si>
    <t>Arthur Walston</t>
  </si>
  <si>
    <t>512-968-3500</t>
  </si>
  <si>
    <t>https://villasatsangabriel.com/</t>
  </si>
  <si>
    <t>Works at Pleasant Valley - Phase II</t>
  </si>
  <si>
    <t>Lifeworks Affordable Housing Corporation</t>
  </si>
  <si>
    <t>835 N Pleasant Valley Road</t>
  </si>
  <si>
    <t>835 N Pleasant Valley Road
Austin, Texas 78702
(30.264563, -97.708247)</t>
  </si>
  <si>
    <t>Z-Lofts</t>
  </si>
  <si>
    <t>Metrohill Enterprises LLC</t>
  </si>
  <si>
    <t>5612 Springdale Road</t>
  </si>
  <si>
    <t>5612 Springdale Road
Austin, Texas 78723
(30.30043, -97.673327)</t>
  </si>
  <si>
    <t>Elysium Grand</t>
  </si>
  <si>
    <t>3400 Oak Creek Drive</t>
  </si>
  <si>
    <t>3400 Oak Creek Drive
Austin, Texas 78727
(30.427129, -97.705186)</t>
  </si>
  <si>
    <t>7EAST</t>
  </si>
  <si>
    <t>SL Chicon, LP</t>
  </si>
  <si>
    <t>2025 E 7th Street</t>
  </si>
  <si>
    <t>2025 E 7th Street
Austin, Texas 78702
(30.261897, -97.719402)</t>
  </si>
  <si>
    <t>512-476-2025</t>
  </si>
  <si>
    <t>https://www.greystar.com/properties/austin-tx/7east-apartments?sc_lang=en</t>
  </si>
  <si>
    <t>1910 Salina Street</t>
  </si>
  <si>
    <t>1910 Salina Street
Austin, Texas 78702
(30.28049, -97.722395)</t>
  </si>
  <si>
    <t>The Willows</t>
  </si>
  <si>
    <t>Mary Lee Community</t>
  </si>
  <si>
    <t>Mary Lee Foundation</t>
  </si>
  <si>
    <t>1330 Lamar Square Drive</t>
  </si>
  <si>
    <t>1330 Lamar Square Drive
Austin, Texas 78704
(30.254429, -97.764701)</t>
  </si>
  <si>
    <t>512-443-5777</t>
  </si>
  <si>
    <t>http://www.maryleefoundation.org/programs-and-services/affordable-housing/</t>
  </si>
  <si>
    <t>2608 Salado Multifamily</t>
  </si>
  <si>
    <t>Kline Ventures, LP</t>
  </si>
  <si>
    <t>2608 Salado Street</t>
  </si>
  <si>
    <t>2608 Salado Street
Austin, Texas 78705
(30.291607, -97.745305)</t>
  </si>
  <si>
    <t>Lynx Property Services</t>
  </si>
  <si>
    <t>512-326-2722</t>
  </si>
  <si>
    <t>https://www.saladoliving.com/property/property-details/</t>
  </si>
  <si>
    <t>2008 Chicon Street</t>
  </si>
  <si>
    <t>2008 Chicon Street
Austin, Texas 78722
(30.28143, -97.721585)</t>
  </si>
  <si>
    <t>Palms at North Lamar</t>
  </si>
  <si>
    <t>TMG - TX Austin I, L.P.</t>
  </si>
  <si>
    <t>TMG - TX Austin I</t>
  </si>
  <si>
    <t>8600 N Lamar Boulevard</t>
  </si>
  <si>
    <t>8600 N Lamar Boulevard
Austin, Texas 78753
(30.35464, -97.703847)</t>
  </si>
  <si>
    <t xml:space="preserve">TMG Management </t>
  </si>
  <si>
    <t>512-837-5556</t>
  </si>
  <si>
    <t>http://www.tmgpalms.com/</t>
  </si>
  <si>
    <t>1703 E 22nd St</t>
  </si>
  <si>
    <t>1703 E 22nd Street</t>
  </si>
  <si>
    <t>1703 E 22nd Street
Austin, Texas 78722
(30.282519, -97.723433)</t>
  </si>
  <si>
    <t>4810 West Wind Trail</t>
  </si>
  <si>
    <t>4810 West Wind Trail
Austin, Texas 78745
(30.227798, -97.802736)</t>
  </si>
  <si>
    <t>Texas Alpha House</t>
  </si>
  <si>
    <t>Texas Alpha House of Phi Kappa Psi Fraternity</t>
  </si>
  <si>
    <t>2501 Nueces Street</t>
  </si>
  <si>
    <t>2501 Nueces Street
Austin, Texas 78705
(30.289323, -97.742965)</t>
  </si>
  <si>
    <t>1700 Willow Creek Drive</t>
  </si>
  <si>
    <t>Breckenridge Group Riverside Multifamily, LP (Aspen Heights)</t>
  </si>
  <si>
    <t>1700 Willow Creek Drive
Austin, Texas 78741
(30.236882, -97.726443)</t>
  </si>
  <si>
    <t>WBP Apartments</t>
  </si>
  <si>
    <t>AMTEX</t>
  </si>
  <si>
    <t>1114 Wells Branch Parkway</t>
  </si>
  <si>
    <t>1114 Wells Branch Parkway
Austin, Texas 78660
(30.438715, -97.659634)</t>
  </si>
  <si>
    <t>1002 Navasota</t>
  </si>
  <si>
    <t>1002 Navasota
Austin, Texas 78702
(30.267675, -97.726588)</t>
  </si>
  <si>
    <t>Bridge at Cameron</t>
  </si>
  <si>
    <t>LDG Multifamily, LLC</t>
  </si>
  <si>
    <t>LDG Multifamily LLC</t>
  </si>
  <si>
    <t>9201 Cameron Road</t>
  </si>
  <si>
    <t>9201 Cameron Road
Austin, Texas 78754
(30.348496, -97.676658)</t>
  </si>
  <si>
    <t>Garden Terrace Phase III</t>
  </si>
  <si>
    <t>512-416-5300</t>
  </si>
  <si>
    <t>Capital Studios</t>
  </si>
  <si>
    <t>309 E 11th Street</t>
  </si>
  <si>
    <t>309 E 11th Street
Austin, Texas 78701
(30.271847, -97.737872)</t>
  </si>
  <si>
    <t>512-610-7977</t>
  </si>
  <si>
    <t>http://foundcom.org/housing/our-austin-communities/capital-studios/</t>
  </si>
  <si>
    <t>Broadstone at the Lake</t>
  </si>
  <si>
    <t>Alliance Residential Holdings, LLC</t>
  </si>
  <si>
    <t>Bury &amp; Partners</t>
  </si>
  <si>
    <t>422 W Riverside Drive</t>
  </si>
  <si>
    <t>422 W Riverside Drive
Austin, Texas 78704
(30.259321, -97.749013)</t>
  </si>
  <si>
    <t>The Tree</t>
  </si>
  <si>
    <t>Greystar Development</t>
  </si>
  <si>
    <t>3715 S 1st Street</t>
  </si>
  <si>
    <t>3715 S 1st Street
Austin, Texas 78704
(30.228951, -97.76792)</t>
  </si>
  <si>
    <t>512-524-8000</t>
  </si>
  <si>
    <t>https://www.greystar.com/properties/austin-tx/tree-apartments?sc_lang=en</t>
  </si>
  <si>
    <t>Quarters at Montgomery</t>
  </si>
  <si>
    <t>West Campus Partners III, LP</t>
  </si>
  <si>
    <t>Simmons Vedder &amp; Company</t>
  </si>
  <si>
    <t>2700 Nueces Street</t>
  </si>
  <si>
    <t>2700 Nueces Street
Austin, Texas 78705
(30.29203, -97.742784)</t>
  </si>
  <si>
    <t>Quarters at Campus</t>
  </si>
  <si>
    <t>512-310-7627</t>
  </si>
  <si>
    <t>http://quartersoncampus2.businesscatalyst.com/</t>
  </si>
  <si>
    <t>Skyloft</t>
  </si>
  <si>
    <t>23 Nueces LLC</t>
  </si>
  <si>
    <t>507 W 23rd Street</t>
  </si>
  <si>
    <t>507 W 23rd Street
Austin, Texas 78705
(30.286589, -97.743517)</t>
  </si>
  <si>
    <t>Campus Advantage</t>
  </si>
  <si>
    <t>737-207-9400</t>
  </si>
  <si>
    <t>http://www.campusadv.com/portfolio/skyloft-austin/</t>
  </si>
  <si>
    <t>Ellora Apartments</t>
  </si>
  <si>
    <t>ECO Properties LLC</t>
  </si>
  <si>
    <t>908 W 21st Street</t>
  </si>
  <si>
    <t>908 W 21st Street
Austin, Texas 78705
(30.284817, -97.747462)</t>
  </si>
  <si>
    <t>Ana Santos</t>
  </si>
  <si>
    <t>512-808-7292</t>
  </si>
  <si>
    <t>https://www.westcampuselloras.com/</t>
  </si>
  <si>
    <t>Corazon</t>
  </si>
  <si>
    <t>Corazon Urban MF-East, LP</t>
  </si>
  <si>
    <t>1000 E 5th Street</t>
  </si>
  <si>
    <t>1000 E 5th Street
Austin, Texas 78702
(30.264141, -97.732748)</t>
  </si>
  <si>
    <t>http://www.corazonatxapartments.com/</t>
  </si>
  <si>
    <t>2004 Chicon Street</t>
  </si>
  <si>
    <t>2004 Chicon Street
Austin, Texas 78722
(30.281214, -97.721537)</t>
  </si>
  <si>
    <t>Heights on Parmer Phase Two</t>
  </si>
  <si>
    <t>Pedcor Investments-2016-CLVIII, LP</t>
  </si>
  <si>
    <t>1524 E Parmer Lane</t>
  </si>
  <si>
    <t>1524 E Parmer Lane
Austin, Texas 78753
(30.389131, -97.65149)</t>
  </si>
  <si>
    <t>2320 Santa Rita Street</t>
  </si>
  <si>
    <t>2320 Santa Rita Street
Austin, Texas 78702
(30.256944, -97.717309)</t>
  </si>
  <si>
    <t>7314 Meador Avenue</t>
  </si>
  <si>
    <t>Neighborhood Housing Services of Austin</t>
  </si>
  <si>
    <t>7314 Meador Avenue
Austin, Texas 78752
(30.331195, -97.694844)</t>
  </si>
  <si>
    <t>2100 Nueces</t>
  </si>
  <si>
    <t>ParallelCO, L.L.C. w LSD-Austin, L.L.C</t>
  </si>
  <si>
    <t>2100 Nueces Street</t>
  </si>
  <si>
    <t>2100 Nueces Street
Austin, Texas 78723
(30.284171, -97.744026)</t>
  </si>
  <si>
    <t>Rio West</t>
  </si>
  <si>
    <t>WCSH, L.P.</t>
  </si>
  <si>
    <t>DMC &amp; Sterling University Mgmnt</t>
  </si>
  <si>
    <t>2704 Rio Grande Street</t>
  </si>
  <si>
    <t>2704 Rio Grande Street
Austin, Texas 78705
(30.292928, -97.744196)</t>
  </si>
  <si>
    <t>Coastal Ridge Real Estate</t>
  </si>
  <si>
    <t>512-236-1903</t>
  </si>
  <si>
    <t>https://rioweststudentliving.com/</t>
  </si>
  <si>
    <t>The Standard at Austin</t>
  </si>
  <si>
    <t>University Towers Austin, LLC</t>
  </si>
  <si>
    <t>Landmark Properties</t>
  </si>
  <si>
    <t>715 W 23rd Street</t>
  </si>
  <si>
    <t>715 W 23rd Street
Austin, Texas 78705
(30.287289, -97.745754)</t>
  </si>
  <si>
    <t>Post South Lamar</t>
  </si>
  <si>
    <t>Post Properties, Inc.</t>
  </si>
  <si>
    <t>Post Properties</t>
  </si>
  <si>
    <t>1500 S Lamar Boulevard</t>
  </si>
  <si>
    <t>1500 S Lamar Boulevard
Austin, Texas 78704
(30.252147, -97.7643)</t>
  </si>
  <si>
    <t>Saint Louise House</t>
  </si>
  <si>
    <t>VinCare Services of Austin Foundation</t>
  </si>
  <si>
    <t>3200 S Lamar Boulevard</t>
  </si>
  <si>
    <t>3200 S Lamar Boulevard
Austin, Texas 78704
(30.241644, -97.785064)</t>
  </si>
  <si>
    <t>512-326-2774</t>
  </si>
  <si>
    <t>http://saintlouisehouse.org/</t>
  </si>
  <si>
    <t>AMLI at Mueller II</t>
  </si>
  <si>
    <t>2401 Aldrich Street</t>
  </si>
  <si>
    <t>2401 Aldrich Street
Austin, Texas 78723
(30.30235, -97.70238)</t>
  </si>
  <si>
    <t>512-879-6744</t>
  </si>
  <si>
    <t>https://www.amli.com/apartments/austin/central-austin/austin/aldrich?switch_code=58696</t>
  </si>
  <si>
    <t>Monarch at Lakeline Station</t>
  </si>
  <si>
    <t>Mgroup Holdings</t>
  </si>
  <si>
    <t>Mgroup</t>
  </si>
  <si>
    <t>9821 N Lake Creek Parkway</t>
  </si>
  <si>
    <t>9821 N Lake Creek Parkway
Austin, Texas 78717
(30.474224, -97.793408)</t>
  </si>
  <si>
    <t>2100 Rio</t>
  </si>
  <si>
    <t>Scannell Development Company</t>
  </si>
  <si>
    <t>2100 Rio Grande Street</t>
  </si>
  <si>
    <t>2100 Rio Grande Street
Austin, Texas 78705
(30.284257, -97.745021)</t>
  </si>
  <si>
    <t>Urban Oaks</t>
  </si>
  <si>
    <t>Ryan Companies US Inc.</t>
  </si>
  <si>
    <t>Ryan Companies</t>
  </si>
  <si>
    <t>6725 Circle S Road</t>
  </si>
  <si>
    <t>6725 Circle S Road
Austin, Texas 78745
(30.190366, -97.7782)</t>
  </si>
  <si>
    <t>512-524-0621</t>
  </si>
  <si>
    <t>https://www.urbanoaksapts.com/</t>
  </si>
  <si>
    <t>300 Colorado</t>
  </si>
  <si>
    <t>Austin 3C Venture, LP/Graves, Dougherty, Hearon &amp; Moody, PC</t>
  </si>
  <si>
    <t>300 Colorado Street</t>
  </si>
  <si>
    <t>300 Colorado Street
Austin, Texas 78701
(30.265901, -97.745071)</t>
  </si>
  <si>
    <t>Aspen Heights</t>
  </si>
  <si>
    <t>805 Nueces Street</t>
  </si>
  <si>
    <t>805 Nueces Street
Austin, Texas 78701
(30.271724, -97.747661)</t>
  </si>
  <si>
    <t>702 Plumpton Drive</t>
  </si>
  <si>
    <t>702 Plumpton Drive
Austin, Texas 78745
(30.194882, -97.790898)</t>
  </si>
  <si>
    <t>http://www.greendoors.org/</t>
  </si>
  <si>
    <t>2407 S 4th Street</t>
  </si>
  <si>
    <t>2407 S 4th Street
Austin, Texas 78704
(30.242691, -97.76342)</t>
  </si>
  <si>
    <t>Camden Lamar Heights</t>
  </si>
  <si>
    <t>Camden Property Trust</t>
  </si>
  <si>
    <t>5400 N Lamar Boulevard</t>
  </si>
  <si>
    <t>5400 N Lamar Boulevard
Austin, Texas 78756
(30.321902, -97.728874)</t>
  </si>
  <si>
    <t xml:space="preserve">Camden </t>
  </si>
  <si>
    <t>512-459-5400</t>
  </si>
  <si>
    <t>https://www.camdenliving.com/austin-tx-apartments/camden-lamar-heights</t>
  </si>
  <si>
    <t>The Paddock at Norwood</t>
  </si>
  <si>
    <t>LDG Norwood, LP</t>
  </si>
  <si>
    <t>LDG Norwood</t>
  </si>
  <si>
    <t>1044 Norwood Park Boulevard</t>
  </si>
  <si>
    <t>1044 Norwood Park Boulevard
Austin, Texas 78753
(30.337094, -97.692445)</t>
  </si>
  <si>
    <t>512-535-5748</t>
  </si>
  <si>
    <t>http://paddockatnorwood.com/</t>
  </si>
  <si>
    <t>Lyons Gardens</t>
  </si>
  <si>
    <t>Rosewood I Senior Housing Community, Inc.</t>
  </si>
  <si>
    <t>2720 Lyons Road</t>
  </si>
  <si>
    <t>2720 Lyons Road
Austin, Texas 78702
(30.264408, -97.709255)</t>
  </si>
  <si>
    <t>Alpha Barnes Real Estate Services</t>
  </si>
  <si>
    <t>512-236-1781</t>
  </si>
  <si>
    <t>http://www.lyonsgardens.com/</t>
  </si>
  <si>
    <t>Champions Tract</t>
  </si>
  <si>
    <t>2222 CAP, TEXAS LLC</t>
  </si>
  <si>
    <t>6409 City Park Road</t>
  </si>
  <si>
    <t>6409 City Park Road
Austin, Texas 78730
(30.365331, -97.798443)</t>
  </si>
  <si>
    <t>The 704</t>
  </si>
  <si>
    <t>The 704 (formerly Residences at the Spoke LLC)</t>
  </si>
  <si>
    <t>Residences at the Spoke LLC</t>
  </si>
  <si>
    <t>3101 S Lamar Boulevard</t>
  </si>
  <si>
    <t>3101 S Lamar Boulevard
Austin, Texas 78704
(30.241871, -97.784755)</t>
  </si>
  <si>
    <t>CWS</t>
  </si>
  <si>
    <t>512-481-7230</t>
  </si>
  <si>
    <t>https://www.cwsapartments.com/apartments/tx/austin/the-704/</t>
  </si>
  <si>
    <t>2014 Covered Wagon Pass</t>
  </si>
  <si>
    <t>2014 Covered Wagon Pass
Austin, Texas 78744
(30.193076, -97.758847)</t>
  </si>
  <si>
    <t>AMLI - South Shore Phase I</t>
  </si>
  <si>
    <t>1620 East Riverside Drive, LLC</t>
  </si>
  <si>
    <t>1620 E Riverside Drive</t>
  </si>
  <si>
    <t>1620 E Riverside Drive
Austin, Texas 78741
(30.24577, -97.731202)</t>
  </si>
  <si>
    <t>512-447-1620</t>
  </si>
  <si>
    <t>https://www.amli.com/apartments/austin/central-east-austin/austin/south-shore</t>
  </si>
  <si>
    <t>3016 Father Joe Znotas Street</t>
  </si>
  <si>
    <t>3016 Father Joe Znotas Street
Austin, Texas 78702
(30.268908, -97.702405)</t>
  </si>
  <si>
    <t>Saltillo Studios</t>
  </si>
  <si>
    <t>1409 E 4th Street</t>
  </si>
  <si>
    <t>1409 E 4th Street
Austin, Texas 78702
(30.261651, -97.728686)</t>
  </si>
  <si>
    <t>5th and West Residences</t>
  </si>
  <si>
    <t>Texas Press Association</t>
  </si>
  <si>
    <t>Unknown</t>
  </si>
  <si>
    <t>501 West Avenue</t>
  </si>
  <si>
    <t>501 West Avenue
Austin, Texas 78701
(30.269306, -97.750943)</t>
  </si>
  <si>
    <t>1009 E 10th Street</t>
  </si>
  <si>
    <t>1009 E 10th Street
Austin, Texas 78702
(30.268656, -97.730473)</t>
  </si>
  <si>
    <t>Saltillo Senior Apartments</t>
  </si>
  <si>
    <t>Capital Metropolitan Transportation Authority</t>
  </si>
  <si>
    <t>Endeavor Real Estate Group</t>
  </si>
  <si>
    <t>2910 E 5th St</t>
  </si>
  <si>
    <t>2910 E 5th St
Austin, Texas
(30.25603, -97.709431)</t>
  </si>
  <si>
    <t>2505 Village Trail Circle</t>
  </si>
  <si>
    <t>2505 Village Trail Circle
Austin, Texas 78744
(30.195068, -97.745986)</t>
  </si>
  <si>
    <t>Grand Marc at 26th</t>
  </si>
  <si>
    <t>PPC Land Ventures, Inc.</t>
  </si>
  <si>
    <t>510 W 26th Street</t>
  </si>
  <si>
    <t>510 W 26th Street
Austin, Texas 78705
(30.290548, -97.7426)</t>
  </si>
  <si>
    <t>Peak Campus</t>
  </si>
  <si>
    <t>512-501-3461</t>
  </si>
  <si>
    <t>https://www.grandmarcaustin.com/grandmarc-austin-austin-tx/</t>
  </si>
  <si>
    <t>7605 Elderberry Drive</t>
  </si>
  <si>
    <t>7605 Elderberry Drive
Austin, Texas 78745
(30.1857, -97.789695)</t>
  </si>
  <si>
    <t>2203 Salina Street Secondary Apartment</t>
  </si>
  <si>
    <t>2203 Salina Street
Austin, Texas 78702
(30.282922, -97.722923)</t>
  </si>
  <si>
    <t>6500 Burnet Apartments</t>
  </si>
  <si>
    <t>11th &amp; Grand LLC</t>
  </si>
  <si>
    <t>6500 Burnet Road</t>
  </si>
  <si>
    <t>6500 Burnet Road
Austin, Texas 78757
(30.340943, -97.738843)</t>
  </si>
  <si>
    <t>5804 Sweeney Circle</t>
  </si>
  <si>
    <t>5804 Sweeney Circle
Austin, Texas 78723
(30.305284, -97.679432)</t>
  </si>
  <si>
    <t>AHA! at Briarcliff</t>
  </si>
  <si>
    <t>1915 Briarcliff Blvd</t>
  </si>
  <si>
    <t>1915 Briarcliff Blvd
Austin, Texas 78723
(30.314104, -97.688285)</t>
  </si>
  <si>
    <t>The Corner</t>
  </si>
  <si>
    <t>The Corner Development LLC</t>
  </si>
  <si>
    <t>2504 San Gabriel Street</t>
  </si>
  <si>
    <t>2504 San Gabriel Street
Austin, Texas 78705
(30.289998, -97.747639)</t>
  </si>
  <si>
    <t>Cardinal Group</t>
  </si>
  <si>
    <t>512-605-0022</t>
  </si>
  <si>
    <t>https://utcorner.com/</t>
  </si>
  <si>
    <t>Villas on Nueces</t>
  </si>
  <si>
    <t>Villa Nueces LP</t>
  </si>
  <si>
    <t>2207 Nueces Street</t>
  </si>
  <si>
    <t>2207 Nueces Street
Austin, Texas 78705
(30.285859, -97.743858)</t>
  </si>
  <si>
    <t>Gibson Flats</t>
  </si>
  <si>
    <t>Ardent Residential</t>
  </si>
  <si>
    <t>1219 S Lamar Boulevard</t>
  </si>
  <si>
    <t>1219 S Lamar Boulevard
Austin, Texas 78704
(30.254149, -97.762662)</t>
  </si>
  <si>
    <t>512-326-9000</t>
  </si>
  <si>
    <t>https://www.greystar.com/properties/austin-tx/gibson-flats-apartments</t>
  </si>
  <si>
    <t>Merritt Lake Line Station</t>
  </si>
  <si>
    <t>DDC Merritt Lake Line Station, Ltd.</t>
  </si>
  <si>
    <t>DDC Merritt Lake Line Station</t>
  </si>
  <si>
    <t>1350 Sonny Drive</t>
  </si>
  <si>
    <t>1350 Sonny Drive
Austin, Texas 78641
(30.56019, -97.865427)</t>
  </si>
  <si>
    <t>2102 Chicon Street</t>
  </si>
  <si>
    <t>2102 Chicon Street
Austin, Texas 78722
(30.282181, -97.721745)</t>
  </si>
  <si>
    <t>2412 Bryan Street</t>
  </si>
  <si>
    <t>2412 Bryan Street
Austin, Texas 78702
(30.267129, -97.715886)</t>
  </si>
  <si>
    <t>Regents at 24th</t>
  </si>
  <si>
    <t>Regents West 2th, LP</t>
  </si>
  <si>
    <t>Regents West 24th, LP</t>
  </si>
  <si>
    <t>2401 San Gabriel Street</t>
  </si>
  <si>
    <t>2401 San Gabriel Street
Austin, Texas 78705
(30.288452, -97.747786)</t>
  </si>
  <si>
    <t>512-592-5015</t>
  </si>
  <si>
    <t>https://www.cwsapartments.com/apartments/tx/austin/regents-west-at-24th/</t>
  </si>
  <si>
    <t>4902 West Wind Trail</t>
  </si>
  <si>
    <t>4902 West Wind Trail
Austin, Texas 78745
(30.227426, -97.803051)</t>
  </si>
  <si>
    <t>12814 IH-35 S</t>
  </si>
  <si>
    <t>12814 IH-35 S
Austin, Texas 78652
(30.116999, -97.805572)</t>
  </si>
  <si>
    <t>809 San Marcos Street</t>
  </si>
  <si>
    <t>809 San Marcos Street
Austin, Texas 78702
(30.267262, -97.731427)</t>
  </si>
  <si>
    <t>5811 Sweeney Circle</t>
  </si>
  <si>
    <t>5811 Sweeney Circle
Austin, Texas 78723
(30.305754, -97.679199)</t>
  </si>
  <si>
    <t>Treaty Oaks</t>
  </si>
  <si>
    <t>3700 Manchaca Road</t>
  </si>
  <si>
    <t>3700 Manchaca Road
Austin, Texas 78704
(30.236437, -97.784115)</t>
  </si>
  <si>
    <t>Block on Leon</t>
  </si>
  <si>
    <t>2510  Leon Street</t>
  </si>
  <si>
    <t>2510 Leon Street
Austin, Texas 78705
(30.290504, -97.749138)</t>
  </si>
  <si>
    <t>Pathways at Goodrich Place</t>
  </si>
  <si>
    <t>2126 Goodrich Avenue</t>
  </si>
  <si>
    <t>2126 Goodrich Avenue
Austin, Texas 78704
(30.248092, -97.773779)</t>
  </si>
  <si>
    <t>Quarters at Nueces House</t>
  </si>
  <si>
    <t>2300 Nueces Street</t>
  </si>
  <si>
    <t>2300 Nueces Street
Austin, Texas 78705
(30.286678, -97.74376)</t>
  </si>
  <si>
    <t>512-531-0123</t>
  </si>
  <si>
    <t>http://quartersoncampus2.businesscatalyst.com/nueces.html</t>
  </si>
  <si>
    <t>5th and Brazos</t>
  </si>
  <si>
    <t>WM Austin LLC</t>
  </si>
  <si>
    <t>Magellan Development Group</t>
  </si>
  <si>
    <t>501 Brazos Street</t>
  </si>
  <si>
    <t>501 Brazos Street
Austin, Texas 78701
(30.267076, -97.7417)</t>
  </si>
  <si>
    <t>6019 Hudson Street</t>
  </si>
  <si>
    <t>6019 Hudson Street
Austin, Texas 78721
(30.271212, -97.674274)</t>
  </si>
  <si>
    <t>2112 E 8th Street</t>
  </si>
  <si>
    <t>2112 E 8th Street
Austin, Texas 78702
(30.262613, -97.718221)</t>
  </si>
  <si>
    <t>Allandale Condos</t>
  </si>
  <si>
    <t>UCP Austin Housing II</t>
  </si>
  <si>
    <t>7685 Northcross Drive</t>
  </si>
  <si>
    <t>7685 Northcross Drive
Austin, Texas 78757
(30.354128, -97.735961)</t>
  </si>
  <si>
    <t>Platinum Realty</t>
  </si>
  <si>
    <t>512-925-5392</t>
  </si>
  <si>
    <t>https://www.platinumrealtyaustin.com/</t>
  </si>
  <si>
    <t>1133 Altum Street</t>
  </si>
  <si>
    <t>1133 Altum Street
Austin, Texas 78702
(30.258653, -97.683772)</t>
  </si>
  <si>
    <t>City View at the Park</t>
  </si>
  <si>
    <t>Parker Lane Senior Apartments, L.P.</t>
  </si>
  <si>
    <t>2000 Woodward Street</t>
  </si>
  <si>
    <t>2000 Woodward Street
Austin, Texas 78741
(30.218726, -97.743774)</t>
  </si>
  <si>
    <t>512-804-5296</t>
  </si>
  <si>
    <t>https://capstonemanagement.com/</t>
  </si>
  <si>
    <t>70 Rainey Street</t>
  </si>
  <si>
    <t>70 Rainey Street
Austin, Texas 78721
(30.258362, -97.738926)</t>
  </si>
  <si>
    <t>Worth Ross Management Company</t>
  </si>
  <si>
    <t>512-476-7010</t>
  </si>
  <si>
    <t>https://70rainey.com/</t>
  </si>
  <si>
    <t>5805 Sweeney Circle</t>
  </si>
  <si>
    <t>5805 Sweeney Circle
Austin, Texas 78723
(30.305178, -97.679413)</t>
  </si>
  <si>
    <t>5611 Teri Road</t>
  </si>
  <si>
    <t>5611 Teri Road
Austin, Texas 78744
(30.193001, -97.733699)</t>
  </si>
  <si>
    <t>Block on 23rd</t>
  </si>
  <si>
    <t>CWS Apartment Homes LLC</t>
  </si>
  <si>
    <t>CWS Apartment Homes</t>
  </si>
  <si>
    <t>2222 Pearl Street</t>
  </si>
  <si>
    <t>2222 Pearl Street
Austin, Texas 78705
(30.287021, -97.746338)</t>
  </si>
  <si>
    <t>Gaston Tract</t>
  </si>
  <si>
    <t>Bill Gaston Inc.</t>
  </si>
  <si>
    <t>2501 W Braker Lane</t>
  </si>
  <si>
    <t>2501 W Braker Lane
Austin, Texas 78758
(30.39033, -97.718432)</t>
  </si>
  <si>
    <t>2215 Rio Grande Street</t>
  </si>
  <si>
    <t>2215 Rio Grande Street
Austin, Texas 78705
(30.286406, -97.744825)</t>
  </si>
  <si>
    <t>San Miguel Management</t>
  </si>
  <si>
    <t>512-400-3095</t>
  </si>
  <si>
    <t>https://www.2215west.com/</t>
  </si>
  <si>
    <t>Lamar at North Loop</t>
  </si>
  <si>
    <t>Madrone Ventures, LLC</t>
  </si>
  <si>
    <t>Madrone Ventures LLC</t>
  </si>
  <si>
    <t>5210 N Lamar  Boulevard</t>
  </si>
  <si>
    <t>5210 N Lamar Boulevard
Austin, Texas 78756
(30.320041, -97.730048)</t>
  </si>
  <si>
    <t>1803 E 22nd Steet</t>
  </si>
  <si>
    <t>1803 E 22nd Steet
Austin, Texas 78722
(30.282674, -97.722438)</t>
  </si>
  <si>
    <t>Antique Market</t>
  </si>
  <si>
    <t>5350 Burnet Road</t>
  </si>
  <si>
    <t>5350 Burnet Road
Austin, Texas 78756
(30.327631, -97.739745)</t>
  </si>
  <si>
    <t>844-536-9577</t>
  </si>
  <si>
    <t>https://www.amli.com/apartments/austin/central-austin/austin/5350</t>
  </si>
  <si>
    <t>2201 SL Davis Avenue</t>
  </si>
  <si>
    <t>Jim Rath, Owner</t>
  </si>
  <si>
    <t>2201 S L Davis Avenue</t>
  </si>
  <si>
    <t>2201 S L Davis Avenue
Austin, Texas 78702
(30.271209, -97.71619)</t>
  </si>
  <si>
    <t>2401 Longview</t>
  </si>
  <si>
    <t>24th &amp; Longview, LLC</t>
  </si>
  <si>
    <t>2401 Longview Street</t>
  </si>
  <si>
    <t>2401 Longview Street
Austin, Texas 78705
(30.288362, -97.750436)</t>
  </si>
  <si>
    <t>512-992-1206</t>
  </si>
  <si>
    <t>https://2401longview.com/</t>
  </si>
  <si>
    <t>Austin, Texas 78723
(30.30723, -97.686715)</t>
  </si>
  <si>
    <t>Villages at Fiskville</t>
  </si>
  <si>
    <t>10017 Middle Fiskville Road</t>
  </si>
  <si>
    <t>10017 Middle Fiskville Road
Austin, Texas 78753
(30.364564, -97.682101)</t>
  </si>
  <si>
    <t>Plaza Saltillo</t>
  </si>
  <si>
    <t>2910 E 5th Street</t>
  </si>
  <si>
    <t>2910 E 5th Street
Austin, Texas 78702
(30.25603, -97.709431)</t>
  </si>
  <si>
    <t>5916 Lux Street</t>
  </si>
  <si>
    <t>5916 Lux Street
Austin, Texas 78721
(30.258908, -97.684306)</t>
  </si>
  <si>
    <t>Cornerstone</t>
  </si>
  <si>
    <t>1322 Lamar Square Drive</t>
  </si>
  <si>
    <t>1322 Lamar Square Drive
Austin, Texas 78704
(30.255014, -97.764185)</t>
  </si>
  <si>
    <t>St. James Apartments</t>
  </si>
  <si>
    <t>Burlington Ventures Inc.</t>
  </si>
  <si>
    <t>Burlington Ventures</t>
  </si>
  <si>
    <t>5514 Roosevelt Avenue</t>
  </si>
  <si>
    <t>5514 Roosevelt Avenue
Austin, Texas 78756
(30.32674, -97.732684)</t>
  </si>
  <si>
    <t>512-476-0111</t>
  </si>
  <si>
    <t>http://burlingtonventures.com/saint-james-5514-roosevelt/</t>
  </si>
  <si>
    <t>Lakeline Station</t>
  </si>
  <si>
    <t>13635 Rutledge Spur</t>
  </si>
  <si>
    <t>13635 Rutledge Spur
Austin, Texas 78717
(30.476021, -97.781132)</t>
  </si>
  <si>
    <t>512-615-4750</t>
  </si>
  <si>
    <t>http://foundcom.org/housing/our-austin-communities/lakeline-station-apartments/</t>
  </si>
  <si>
    <t>3024 Father Joe Znotas Street</t>
  </si>
  <si>
    <t>3024 Father Joe Znotas Street
Austin, Texas 78702
(30.26881, -97.702164)</t>
  </si>
  <si>
    <t>2106 Chestnut Avenue</t>
  </si>
  <si>
    <t>2106 Chestnut Avenue
Austin, Texas 78722
(30.283041, -97.71789)</t>
  </si>
  <si>
    <t>Westgate Ridge Multifamily</t>
  </si>
  <si>
    <t>Songhai Development Company, LLC</t>
  </si>
  <si>
    <t>Pedcor Investments-2015 CXLVIII, LP</t>
  </si>
  <si>
    <t>8700 Westgate Boulevard</t>
  </si>
  <si>
    <t>8700 Westgate Boulevard
Austin, Texas 78745
(30.192228, -97.832228)</t>
  </si>
  <si>
    <t>512-717-5706</t>
  </si>
  <si>
    <t>http://www.pedcormanagement.com/Home?ID=300</t>
  </si>
  <si>
    <t>900 South 1st Condos</t>
  </si>
  <si>
    <t>PSW 900 Eastline LP</t>
  </si>
  <si>
    <t>900 S 1st Street</t>
  </si>
  <si>
    <t>900 S 1st Street
Austin, Texas 78704
(30.254682, -97.752325)</t>
  </si>
  <si>
    <t>Studio East</t>
  </si>
  <si>
    <t>1630 E 6th Street</t>
  </si>
  <si>
    <t>1630 E 6th Street
Austin, Texas 78702
(30.262837, -97.725935)</t>
  </si>
  <si>
    <t>Oak Springs Villas</t>
  </si>
  <si>
    <t>Volunteers of America - Texas</t>
  </si>
  <si>
    <t>3001 Oak Springs Drive</t>
  </si>
  <si>
    <t>3001 Oak Springs Drive
Austin, Texas 78702
(30.273009, -97.701313)</t>
  </si>
  <si>
    <t>Volunteers of America</t>
  </si>
  <si>
    <t>512-928-2015</t>
  </si>
  <si>
    <t>https://www.voa.org/housing_properties/oak-springs-villas</t>
  </si>
  <si>
    <t>809 E 9th Street</t>
  </si>
  <si>
    <t>809 E 9th Street
Austin, Texas 78702
(30.268327, -97.732757)</t>
  </si>
  <si>
    <t>1112 E 10th Street</t>
  </si>
  <si>
    <t>1112 E 10th Street
Austin, Texas 78702
(30.267914, -97.728368)</t>
  </si>
  <si>
    <t>Vintage West Campus</t>
  </si>
  <si>
    <t>22 1/2 Street Partners, LP</t>
  </si>
  <si>
    <t>22 1/2 Street Partners</t>
  </si>
  <si>
    <t>904 W 22nd Street</t>
  </si>
  <si>
    <t>904 W 22nd Street
Austin, Texas 78705
(30.285379, -97.747064)</t>
  </si>
  <si>
    <t>Alexander Oaks Apartments</t>
  </si>
  <si>
    <t>6119 Valiant Circle</t>
  </si>
  <si>
    <t>6119 Valiant Circle
Austin, Texas 78749
(30.233889, -97.852505)</t>
  </si>
  <si>
    <t>2107 Salina Street</t>
  </si>
  <si>
    <t>2107 Salina Street
Austin, Texas 78722
(30.282013, -97.722726)</t>
  </si>
  <si>
    <t>Burnet Flats</t>
  </si>
  <si>
    <t>5453 Burnet Road</t>
  </si>
  <si>
    <t>5453 Burnet Road
Austin, Texas 78756
(30.330008, -97.739925)</t>
  </si>
  <si>
    <t>512-280-0332</t>
  </si>
  <si>
    <t>https://www.greystar.com/properties/austin-tx/burnet-flats-luxury-apartments?sc_lang=en</t>
  </si>
  <si>
    <t>The Reserve at Springdale</t>
  </si>
  <si>
    <t>Ryan Companies US INC.</t>
  </si>
  <si>
    <t>5605 Springdale Road</t>
  </si>
  <si>
    <t>5605 Springdale Road
Austin, Texas 78723
(30.299444, -97.673969)</t>
  </si>
  <si>
    <t>512-354-4427</t>
  </si>
  <si>
    <t>https://www.reserveatspringdaleapts.com/</t>
  </si>
  <si>
    <t>Regents at 26th</t>
  </si>
  <si>
    <t>West Campus 26th, L.P.</t>
  </si>
  <si>
    <t>900 W 26th Street</t>
  </si>
  <si>
    <t>900 W 26th Street
Austin, Texas 78705
(30.290833, -97.746524)</t>
  </si>
  <si>
    <t>https://www.cwsapartments.com/apartments/tx/austin/regents-west-at-26th/</t>
  </si>
  <si>
    <t>5406 Village Trail</t>
  </si>
  <si>
    <t>5406 Village Trail
Austin, Texas 78744
(30.194374, -97.745987)</t>
  </si>
  <si>
    <t>Elysian at Mueller</t>
  </si>
  <si>
    <t>4650 Mueller Boulevard</t>
  </si>
  <si>
    <t>4650 Mueller Boulevard
Austin, Texas 78723
(30.299488, -97.706846)</t>
  </si>
  <si>
    <t>512-380-1534</t>
  </si>
  <si>
    <t>https://www.elysianatmueller.com/</t>
  </si>
  <si>
    <t>Cesar Chavez Foundation - Govalle Terrace (ThinkEast PUD)</t>
  </si>
  <si>
    <t>ThinkEast Austin MGT</t>
  </si>
  <si>
    <t>1141 Shady Lane</t>
  </si>
  <si>
    <t>1141 Shady Lane
Austin, Texas 78721
(30.262896, -97.691371)</t>
  </si>
  <si>
    <t>Galileo</t>
  </si>
  <si>
    <t>Udorn Thani Land Development, LLC</t>
  </si>
  <si>
    <t>2501 San Gabriel Street</t>
  </si>
  <si>
    <t>2501 San Gabriel Street
Austin, Texas 78705
(30.289713, -97.74767)</t>
  </si>
  <si>
    <t>Alex Ray</t>
  </si>
  <si>
    <t>512-522-6787</t>
  </si>
  <si>
    <t>http://galileoat25th.com/</t>
  </si>
  <si>
    <t>Homestead Oaks</t>
  </si>
  <si>
    <t>3226 W Slaughter Lane</t>
  </si>
  <si>
    <t>3226 W Slaughter Lane
Austin, Texas 78748
(30.182083, -97.846682)</t>
  </si>
  <si>
    <t>512-610-2222</t>
  </si>
  <si>
    <t>http://foundcom.org/housing/our-austin-communities/homestead-oaks-apartments/</t>
  </si>
  <si>
    <t>Amli on 2nd</t>
  </si>
  <si>
    <t>Amli Residential Properties</t>
  </si>
  <si>
    <t>421 W 3rd Street</t>
  </si>
  <si>
    <t>421 W 3rd Street
Austin, Texas 78701
(30.266297, -97.747522)</t>
  </si>
  <si>
    <t>512-472-0421</t>
  </si>
  <si>
    <t>https://www.amli.com/apartments/austin/downtown/austin/2nd-street/floorplans</t>
  </si>
  <si>
    <t>1100 E Cesar Chavez Street</t>
  </si>
  <si>
    <t>1100 E Cesar Chavez Street
Austin, Texas 78702
(30.260186, -97.733427)</t>
  </si>
  <si>
    <t>Pointe on Rio</t>
  </si>
  <si>
    <t>19 Rio Partners LP</t>
  </si>
  <si>
    <t>1901 Rio Grande Street</t>
  </si>
  <si>
    <t>1901 Rio Grande Street
Austin, Texas 78705
(30.282851, -97.745155)</t>
  </si>
  <si>
    <t>Asset Campus Housing</t>
  </si>
  <si>
    <t>512-298-4781</t>
  </si>
  <si>
    <t>http://www.pointeonrio.com/</t>
  </si>
  <si>
    <t>Austin Affordable Corporation - ThinkEast PUD</t>
  </si>
  <si>
    <t>Housing First Oak Springs</t>
  </si>
  <si>
    <t>3000 Oak Springs Drive</t>
  </si>
  <si>
    <t>3000 Oak Springs Drive
Austin, Texas 78702
(30.273146, -97.700501)</t>
  </si>
  <si>
    <t>512-804-3526</t>
  </si>
  <si>
    <t>http://housingfirstatx.org/</t>
  </si>
  <si>
    <t>Aspen West Campus</t>
  </si>
  <si>
    <t>1909 Rio Grande Street</t>
  </si>
  <si>
    <t>1909 Rio Grande Street
Austin, Texas 78705
(30.283611, -97.745079)</t>
  </si>
  <si>
    <t>855-208-5244</t>
  </si>
  <si>
    <t>https://www.myaspenheights.com/our-locations/austin/</t>
  </si>
  <si>
    <t>Elm Ridge Apartments</t>
  </si>
  <si>
    <t>Elm Ridge Affordable Partners, Ltd.</t>
  </si>
  <si>
    <t>1161 Harvey Street</t>
  </si>
  <si>
    <t>1161 Harvey Street
Austin, Texas 78702
(30.27515, -97.702163)</t>
  </si>
  <si>
    <t>LEDIC Realty Company</t>
  </si>
  <si>
    <t>512-473-8955</t>
  </si>
  <si>
    <t>http://www.elmridgeapartments.com/</t>
  </si>
  <si>
    <t>Eastside Station (fka Saltillo Station)</t>
  </si>
  <si>
    <t>Flournoy Development</t>
  </si>
  <si>
    <t>1700 E 4th Street</t>
  </si>
  <si>
    <t>1700 E 4th Street
Austin, Texas 78702
(30.260287, -97.724791)</t>
  </si>
  <si>
    <t>Matrix Residential</t>
  </si>
  <si>
    <t>512-482-8002</t>
  </si>
  <si>
    <t>http://eastsidestationapts.com/</t>
  </si>
  <si>
    <t>3110 S Congress</t>
  </si>
  <si>
    <t>3110 S Congress LLC</t>
  </si>
  <si>
    <t>3114 S Congress Avenue</t>
  </si>
  <si>
    <t>3114 S Congress Avenue
Austin, Texas 78704
(30.231309, -97.759192)</t>
  </si>
  <si>
    <t>403 E 15th Street</t>
  </si>
  <si>
    <t>403 E 15th Street
Austin, Texas 78721
(30.275803, -97.735692)</t>
  </si>
  <si>
    <t>M Station</t>
  </si>
  <si>
    <t>2906 E Martin Luther King Jr Boulevard</t>
  </si>
  <si>
    <t>2906 E Martin Luther King Jr Boulevard
Austin, Texas 78722
(30.281914, -97.708032)</t>
  </si>
  <si>
    <t>512-474-6767</t>
  </si>
  <si>
    <t>http://foundcom.org/housing/our-austin-communities/m-station-apartments/</t>
  </si>
  <si>
    <t>Wilshire West (Princeton Apts.)</t>
  </si>
  <si>
    <t>4411 Airport Boulevard</t>
  </si>
  <si>
    <t>4411 Airport Boulevard
Austin, Texas 78745
(30.300881, -97.713539)</t>
  </si>
  <si>
    <t>http://www.m3multifamily.com/find-an-apartment/</t>
  </si>
  <si>
    <t>1905 E 9th Street</t>
  </si>
  <si>
    <t>1905 E 9th Street
Austin, Texas 78702
(30.264078, -97.720962)</t>
  </si>
  <si>
    <t>The Chicon (aka 'Chicon Corridor')</t>
  </si>
  <si>
    <t>1309 Chicon Street</t>
  </si>
  <si>
    <t>1309 Chicon Street
Austin, Texas 78702
(30.275541, -97.720301)</t>
  </si>
  <si>
    <t>Community Wheelhouse</t>
  </si>
  <si>
    <t>512-900-3683</t>
  </si>
  <si>
    <t>http://www.thechicon.com/</t>
  </si>
  <si>
    <t>ThinkEast PUD</t>
  </si>
  <si>
    <t>1705 Rosewood Avenue</t>
  </si>
  <si>
    <t>1705 Rosewood Avenue
Austin, Texas 78702
(30.269455, -97.7206)</t>
  </si>
  <si>
    <t>2106 Chicon Street
Austin, Texas 78722
(30.282456, -97.721801)</t>
  </si>
  <si>
    <t>Block at Pearl - North</t>
  </si>
  <si>
    <t>Pearl Block, L.P. &amp; Delaware Ltd. Partnership</t>
  </si>
  <si>
    <t>Pearl Block, L.P. &amp; Delware Ltd. Partnership</t>
  </si>
  <si>
    <t>901 W 22nd Street</t>
  </si>
  <si>
    <t>901 W 22nd Street
Austin, Texas 78705
(30.28537, -97.746973)</t>
  </si>
  <si>
    <t>5803 Sweeney Circle</t>
  </si>
  <si>
    <t>5803 Sweeney Circle
Austin, Texas 78723
(30.305178, -97.679413)</t>
  </si>
  <si>
    <t>Amli at Mueller</t>
  </si>
  <si>
    <t>1900 Simond Avenue</t>
  </si>
  <si>
    <t>1900 Simond Avenue
Austin, Texas 78723
(30.296779, -97.70403)</t>
  </si>
  <si>
    <t>844-886-9487</t>
  </si>
  <si>
    <t>https://www.amli.com/apartments/austin/central-austin/austin/mueller</t>
  </si>
  <si>
    <t>Parkwest Condos</t>
  </si>
  <si>
    <t>10616 Mellow Meadows Drive</t>
  </si>
  <si>
    <t>10616 Mellow Meadows Drive
Austin, Texas 78750
(30.460812, -97.800892)</t>
  </si>
  <si>
    <t>512-386-1500</t>
  </si>
  <si>
    <t>The Nine at Austin</t>
  </si>
  <si>
    <t>2518 Leon Street</t>
  </si>
  <si>
    <t>2518 Leon Street
Austin, Texas 78705
(30.290966, -97.749107)</t>
  </si>
  <si>
    <t>Spaces Management</t>
  </si>
  <si>
    <t>737-777-8016</t>
  </si>
  <si>
    <t>http://theninewestcampus.com/</t>
  </si>
  <si>
    <t>2009 Salina Street</t>
  </si>
  <si>
    <t>2009 Salina Street
Austin, Texas 78722
(30.281154, -97.722542)</t>
  </si>
  <si>
    <t>Lamar Flats</t>
  </si>
  <si>
    <t>SL South Lamar, LP</t>
  </si>
  <si>
    <t>3607 S Lamar Boulevard</t>
  </si>
  <si>
    <t>3607 S Lamar Boulevard
Austin, Texas 78704
(30.239381, -97.788256)</t>
  </si>
  <si>
    <t>512-842-6658</t>
  </si>
  <si>
    <t>https://www.greystar.com/properties/austin-tx/groves-south-lamar-apartments?sc_lang=en</t>
  </si>
  <si>
    <t>Texan Tower</t>
  </si>
  <si>
    <t>2505 San Gabriel Ltd.</t>
  </si>
  <si>
    <t>2505 San Gabriel Street</t>
  </si>
  <si>
    <t>2505 San Gabriel Street
Austin, Texas 78705
(30.290121, -97.747629)</t>
  </si>
  <si>
    <t>http://www.texantower.com/</t>
  </si>
  <si>
    <t>Callaway House Austin</t>
  </si>
  <si>
    <t>ACC OP (West Campus) LLC</t>
  </si>
  <si>
    <t>505 W 22nd Street</t>
  </si>
  <si>
    <t>505 W 22nd Street
Austin, Texas 78705
(30.285138, -97.743605)</t>
  </si>
  <si>
    <t>https://www.americancampus.com/student-apartments/tx/austin/the-callaway-house-austin</t>
  </si>
  <si>
    <t>3009 Father Joe Znotas Street</t>
  </si>
  <si>
    <t>3009 Father Joe Znotas Street
Austin, Texas 78702
(30.269003, -97.702562)</t>
  </si>
  <si>
    <t>Ivy Condos - Acq of 10 Units (2/5/13)</t>
  </si>
  <si>
    <t>303 San Saba Street</t>
  </si>
  <si>
    <t>303 San Saba Street
Austin, Texas 78702
(30.255888, -97.714527)</t>
  </si>
  <si>
    <t>Burnet Marketplace Vertical Mixed Use Development</t>
  </si>
  <si>
    <t>Llano Residential LP</t>
  </si>
  <si>
    <t>6701 Burnet Road</t>
  </si>
  <si>
    <t>6701 Burnet Road
Austin, Texas 78757
(30.342715, -97.738562)</t>
  </si>
  <si>
    <t>512-267-5223</t>
  </si>
  <si>
    <t>https://www.cwsapartments.com/apartments/tx/austin/marq-on-burnet/</t>
  </si>
  <si>
    <t>AMLI South Shore Phase II</t>
  </si>
  <si>
    <t>5929 Lux Street</t>
  </si>
  <si>
    <t>5929 Lux Street
Austin, Texas 78721
(30.258806, -97.684073)</t>
  </si>
  <si>
    <t>Enfield Gardens</t>
  </si>
  <si>
    <t>Enfield Gardens LLC</t>
  </si>
  <si>
    <t>2300 Enfield Road</t>
  </si>
  <si>
    <t>2300 Enfield Road
Austin, Texas 78726
(30.287769, -97.767314)</t>
  </si>
  <si>
    <t>Sunfield PUD</t>
  </si>
  <si>
    <t>A&amp;M Option 541, LP</t>
  </si>
  <si>
    <t>The Rail @ MLK</t>
  </si>
  <si>
    <t>1800 Alexander LP</t>
  </si>
  <si>
    <t>2921 E 17th Street</t>
  </si>
  <si>
    <t>2921 E 17th Street
Austin, Texas 78702
(30.279348, -97.710341)</t>
  </si>
  <si>
    <t>2503 E 9th Steet</t>
  </si>
  <si>
    <t>2503 E 9th Steet
Austin, Texas 78702
(30.26494, -97.714346)</t>
  </si>
  <si>
    <t>Lucero Apartments (formerly Oak Creek Village)</t>
  </si>
  <si>
    <t>2013 Travis Oak Creek, LP</t>
  </si>
  <si>
    <t>Eureka Holdings, LLC</t>
  </si>
  <si>
    <t>2324 Wilson Street</t>
  </si>
  <si>
    <t>2324 Wilson Street
Austin, Texas 78704
(30.241978, -97.756246)</t>
  </si>
  <si>
    <t>Dominium Management</t>
  </si>
  <si>
    <t>512-538-1760</t>
  </si>
  <si>
    <t>https://www.dominiumapartments.com/find-apartment/properties/texas/austin/lucero.html</t>
  </si>
  <si>
    <t>Villages at Ben White</t>
  </si>
  <si>
    <t>7000 E Ben White Boulevard</t>
  </si>
  <si>
    <t>7000 E Ben White Boulevard
Austin, Texas 78741
(30.215117, -97.702278)</t>
  </si>
  <si>
    <t>512-222-5659</t>
  </si>
  <si>
    <t>http://villagesatbenwhite.com/</t>
  </si>
  <si>
    <t>3017 Father Joe Znotas Street</t>
  </si>
  <si>
    <t>3017 Father Joe Znotas Street
Austin, Texas 78702
(30.268895, -97.702379)</t>
  </si>
  <si>
    <t>Aria Grand</t>
  </si>
  <si>
    <t>1800 S IH 35</t>
  </si>
  <si>
    <t>1800 S IH 35
Austin, Texas 78704
(30.239956, -97.738053)</t>
  </si>
  <si>
    <t>Merritt Cornerstone Apartments</t>
  </si>
  <si>
    <t>DDC Merritt Cornerstone Ltd.</t>
  </si>
  <si>
    <t>DDC Merritt Cornerstone LTD</t>
  </si>
  <si>
    <t>4500 W Howard Lane</t>
  </si>
  <si>
    <t>4500 W Howard Lane
Austin, Texas 78728
(30.443949, -97.708641)</t>
  </si>
  <si>
    <t>Spring Terrace Apartments</t>
  </si>
  <si>
    <t>Spring Terrace Housing Corporation</t>
  </si>
  <si>
    <t>7101 N IH-35</t>
  </si>
  <si>
    <t>7101 N IH-35
Austin, Texas 78752
(30.332073, -97.704002)</t>
  </si>
  <si>
    <t>512-492-8980</t>
  </si>
  <si>
    <t>http://foundcom.org/housing/our-austin-communities/spring-terrace/</t>
  </si>
  <si>
    <t>1801 E 6th Street</t>
  </si>
  <si>
    <t>RRZ E 6th, LP</t>
  </si>
  <si>
    <t>1801 E 6th Street
Austin, Texas 78702
(30.262015, -97.723473)</t>
  </si>
  <si>
    <t>Legacy Apartments</t>
  </si>
  <si>
    <t>1340 Lamar Square Drive</t>
  </si>
  <si>
    <t>1340 Lamar Square Drive
Austin, Texas 78704
(30.253908, -97.763984)</t>
  </si>
  <si>
    <t>904 Lydia</t>
  </si>
  <si>
    <t>904 Lydia Street</t>
  </si>
  <si>
    <t>904 Lydia Street
Austin, Texas 78702
(30.267344, -97.728296)</t>
  </si>
  <si>
    <t>512-479-6275</t>
  </si>
  <si>
    <t>http://www.guadalupendc.org</t>
  </si>
  <si>
    <t>Saint Louise House II</t>
  </si>
  <si>
    <t>2104 Berkett Drive</t>
  </si>
  <si>
    <t>2104 Berkett Drive
Austin, Texas 78745
(30.210724, -97.80404)</t>
  </si>
  <si>
    <t>Villas at Vinson Oak</t>
  </si>
  <si>
    <t>Notigius LLC</t>
  </si>
  <si>
    <t>4507 Vinson Drive</t>
  </si>
  <si>
    <t>4507 Vinson Drive
Austin, Texas 78745
(30.220617, -97.777351)</t>
  </si>
  <si>
    <t>110 Chicon Street</t>
  </si>
  <si>
    <t>110 Chicon Street
Austin, Texas 78702
(30.257846, -97.724317)</t>
  </si>
  <si>
    <t>Block on Pearl South</t>
  </si>
  <si>
    <t>900 W 22nd Street</t>
  </si>
  <si>
    <t>900 W 22nd Street
Austin, Texas 78705
(30.285344, -97.746693)</t>
  </si>
  <si>
    <t>http://www.theblockwestcampus.com/p/student_housing/pearl_south_mobile/austin-tx-78705/the-block-on-campus-6569</t>
  </si>
  <si>
    <t>San Pedro Flats</t>
  </si>
  <si>
    <t>2708 San Pedro, LLC</t>
  </si>
  <si>
    <t>2708 San Pedro Street</t>
  </si>
  <si>
    <t>2708 San Pedro Street
Austin, Texas 78705
(30.293136, -97.745781)</t>
  </si>
  <si>
    <t>Marcus Federman</t>
  </si>
  <si>
    <t>512-585-2528</t>
  </si>
  <si>
    <t>https://uptownrealtyaustin.com/ut_austin_rentals/san_pedro_flats_302/</t>
  </si>
  <si>
    <t>La Vista de Guadalupe</t>
  </si>
  <si>
    <t>813 E 8th Street</t>
  </si>
  <si>
    <t>813 E 8th Street
Austin, Texas 78702
(30.267357, -97.732951)</t>
  </si>
  <si>
    <t>http://www.guadalupendc.org/</t>
  </si>
  <si>
    <t>907 Spence Street</t>
  </si>
  <si>
    <t>907 Spence Street
Austin, Texas 78702
(30.258897, -97.735736)</t>
  </si>
  <si>
    <t>Bell South Lamar</t>
  </si>
  <si>
    <t>Lamar Manchaca Residential LP</t>
  </si>
  <si>
    <t>2717 S Lamar Boulevard</t>
  </si>
  <si>
    <t>2717 S Lamar Boulevard
Austin, Texas 78704
(30.244357, -97.781279)</t>
  </si>
  <si>
    <t>Bell Parnters</t>
  </si>
  <si>
    <t>877-244-5909</t>
  </si>
  <si>
    <t>https://www.bellapartmentliving.com/tx/austin/bell-south-lamar/index.aspx</t>
  </si>
  <si>
    <t>Quarters at Grayson</t>
  </si>
  <si>
    <t>714 W 22nd Street</t>
  </si>
  <si>
    <t>714 W 22nd Street
Austin, Texas 78705
(30.285313, -97.746327)</t>
  </si>
  <si>
    <t xml:space="preserve">Quarters on Campus </t>
  </si>
  <si>
    <t>http://quartersoncampus2.businesscatalyst.com/grayson.html</t>
  </si>
  <si>
    <t>1212 Chicon Street</t>
  </si>
  <si>
    <t>1212 Chicon Street
Austin, Texas 78702
(30.274451, -97.720064)</t>
  </si>
  <si>
    <t>3013 Father Joe Znotas Street</t>
  </si>
  <si>
    <t>3013 Father Joe Znotas Street
Austin, Texas 78702
(30.26894, -97.702473)</t>
  </si>
  <si>
    <t>Austin, Texas 78610
(30.079155, -97.818541)</t>
  </si>
  <si>
    <t>5809 Sweeney Circle</t>
  </si>
  <si>
    <t>5809 Sweeney Circle
Austin, Texas 78723
(30.30552, -97.679339)</t>
  </si>
  <si>
    <t>Quarters at Cameron</t>
  </si>
  <si>
    <t>2707 Rio Grande Street</t>
  </si>
  <si>
    <t>2707 Rio Grande Street
Austin, Texas 78705
(30.29242, -97.744241)</t>
  </si>
  <si>
    <t>http://quartersoncampus2.businesscatalyst.com/cameron.html</t>
  </si>
  <si>
    <t>Marshall Apartments</t>
  </si>
  <si>
    <t>Marshall Affordable Partners, Ltd.</t>
  </si>
  <si>
    <t>1401 E 12th Street</t>
  </si>
  <si>
    <t>1401 E 12th Street
Austin, Texas 78702
(30.27299, -97.724874)</t>
  </si>
  <si>
    <t>334-472-6935</t>
  </si>
  <si>
    <t>http://www.marshall-apartments.com/</t>
  </si>
  <si>
    <t>1211 Inks Avenue</t>
  </si>
  <si>
    <t>1211 Inks Avenue
Austin, Texas 78702
(30.265969, -97.727851)</t>
  </si>
  <si>
    <t>Kasita Homeless Veteran Housing</t>
  </si>
  <si>
    <t>Kasita GL, LLC</t>
  </si>
  <si>
    <t>1304 E 4th Street</t>
  </si>
  <si>
    <t>1304 E 4th Street
Austin, Texas 78702
(30.262052, -97.729823)</t>
  </si>
  <si>
    <t>1615 East 7th Street</t>
  </si>
  <si>
    <t>1615 East 7th Street, LLC</t>
  </si>
  <si>
    <t>1615 E 7th Street</t>
  </si>
  <si>
    <t>1615 E 7th Street
Austin, Texas 78702
(30.263509, -97.724929)</t>
  </si>
  <si>
    <t>3025 Father Joe Znotas Street</t>
  </si>
  <si>
    <t>3025 Father Joe Znotas Street
Austin, Texas 78702
(30.26881, -97.702164)</t>
  </si>
  <si>
    <t>The Works at Pleasant Valley</t>
  </si>
  <si>
    <t>2800 Lyons Road</t>
  </si>
  <si>
    <t>2800 Lyons Road
Austin, Texas 78702
(30.263788, -97.707485)</t>
  </si>
  <si>
    <t>Anderson Village</t>
  </si>
  <si>
    <t>3101 E 12th Street</t>
  </si>
  <si>
    <t>3101 E 12th Street
Austin, Texas 78702
(30.276562, -97.70224)</t>
  </si>
  <si>
    <t>512-808-7999</t>
  </si>
  <si>
    <t>http://www.prakpropertymanagement.com/anderson-village.html</t>
  </si>
  <si>
    <t>M/I Homes of Austin - Goodnight Ranch PUD</t>
  </si>
  <si>
    <t>Texan at Pearl</t>
  </si>
  <si>
    <t>Texan Properties, LLC</t>
  </si>
  <si>
    <t>2515 Pearl Street</t>
  </si>
  <si>
    <t>2515 Pearl Street
Austin, Texas 78705
(30.290658, -97.74657)</t>
  </si>
  <si>
    <t>http://www.texanproperties.net/tp/</t>
  </si>
  <si>
    <t>1109 Spearson Lane</t>
  </si>
  <si>
    <t>1109 Spearson Lane
Austin, Texas 78745
(30.201582, -97.794106)</t>
  </si>
  <si>
    <t>Manor House</t>
  </si>
  <si>
    <t>5905 Manor Road</t>
  </si>
  <si>
    <t>5905 Manor Road
Austin, Texas 78723
(30.306641, -97.67996)</t>
  </si>
  <si>
    <t>https://www.voa.org/housing_properties/manor-house-apartments</t>
  </si>
  <si>
    <t>4008 Brookview (ADU)</t>
  </si>
  <si>
    <t>Prodanovic-Nelson Brown</t>
  </si>
  <si>
    <t>Austin Community Design &amp; Development Center/Prodanovic-Nelson Brown</t>
  </si>
  <si>
    <t>4008 Brookview Road</t>
  </si>
  <si>
    <t>4008 Brookview Road
Austin, Texas 78722
(30.294089, -97.709766)</t>
  </si>
  <si>
    <t>KAPASI</t>
  </si>
  <si>
    <t>Hanna &amp; Mansoor Kapasi</t>
  </si>
  <si>
    <t>Mansoor Kapasi , Owner</t>
  </si>
  <si>
    <t>3208 Merrie Lynn Avenue</t>
  </si>
  <si>
    <t>3208 Merrie Lynn Avenue
Austin, Texas 78722
(30.286227, -97.712256)</t>
  </si>
  <si>
    <t>607 West St. Johns Avenue</t>
  </si>
  <si>
    <t>607 W. St. Johns LLC</t>
  </si>
  <si>
    <t>607 W St. Johns Avenue</t>
  </si>
  <si>
    <t>607 W St. Johns Avenue
Austin, Texas 78752
(30.33822, -97.715295)</t>
  </si>
  <si>
    <t>Cielo - Plaza Saltillo</t>
  </si>
  <si>
    <t>CC Third and Comal LP</t>
  </si>
  <si>
    <t>310 Comal Street</t>
  </si>
  <si>
    <t>310 Comal Street
Austin, Texas 78702
(30.260991, -97.727524)</t>
  </si>
  <si>
    <t>The Ruckus</t>
  </si>
  <si>
    <t>Lincoln Ventures, LLC</t>
  </si>
  <si>
    <t>2502 Nueces Street</t>
  </si>
  <si>
    <t>2502 Nueces Street
Austin, Texas 78705
(30.289583, -97.742952)</t>
  </si>
  <si>
    <t>512-605-0040</t>
  </si>
  <si>
    <t>https://www.ruckuslofts.com/</t>
  </si>
  <si>
    <t>21 Pearl</t>
  </si>
  <si>
    <t>21Pearl LLC</t>
  </si>
  <si>
    <t>911 W 21st Street</t>
  </si>
  <si>
    <t>911 W 21st Street
Austin, Texas 78705
(30.284826, -97.747596)</t>
  </si>
  <si>
    <t>512-473-0808</t>
  </si>
  <si>
    <t>http://21pearlwestcampus.com/</t>
  </si>
  <si>
    <t>SAMdorosa</t>
  </si>
  <si>
    <t>SAMdorosa Communities LLC</t>
  </si>
  <si>
    <t>SAMdorosa LLC</t>
  </si>
  <si>
    <t>6700 Manchaca Road</t>
  </si>
  <si>
    <t>6700 Manchaca Road
Austin, Texas 78745
(30.206173, -97.806254)</t>
  </si>
  <si>
    <t xml:space="preserve">SAMdorosa Communities </t>
  </si>
  <si>
    <t>512-653-6287</t>
  </si>
  <si>
    <t>http://b-austin.com/</t>
  </si>
  <si>
    <t>Bluebonnet Studios SRO</t>
  </si>
  <si>
    <t>2301 S Lamar Boulevard</t>
  </si>
  <si>
    <t>2301 S Lamar Boulevard
Austin, Texas 78704
(30.247186, -97.776111)</t>
  </si>
  <si>
    <t>512-617-4441</t>
  </si>
  <si>
    <t>http://foundcom.org/housing/our-austin-communities/bluebonnet-studios/</t>
  </si>
  <si>
    <t>1301 Chicon Street</t>
  </si>
  <si>
    <t>1301 Chicon Street
Austin, Texas 78702
(30.275002, -97.720181)</t>
  </si>
  <si>
    <t>Rental - SF</t>
  </si>
  <si>
    <t>Virginia Webb</t>
  </si>
  <si>
    <t>Virginia Webb, Owner</t>
  </si>
  <si>
    <t>1616 Canterbury Street</t>
  </si>
  <si>
    <t>1616 Canterbury Street
Austin, Texas 78702
(30.256186, -97.728038)</t>
  </si>
  <si>
    <t>Texan 26th</t>
  </si>
  <si>
    <t>1009 W 26th Street</t>
  </si>
  <si>
    <t>1009 W 26th Street
Austin, Texas 78705
(30.290935, -97.748149)</t>
  </si>
  <si>
    <t>https://www.texan26.com/</t>
  </si>
  <si>
    <t>Karnes House (fka University Garden Apartments)</t>
  </si>
  <si>
    <t>2222 Rio Grande Street</t>
  </si>
  <si>
    <t>2222 Rio Grande Street
Austin, Texas 78705
(30.286839, -97.744777)</t>
  </si>
  <si>
    <t>http://quartersoncampus2.businesscatalyst.com</t>
  </si>
  <si>
    <t>Carol's House</t>
  </si>
  <si>
    <t>1805 Heatherglen Lane</t>
  </si>
  <si>
    <t>1805 Heatherglen Lane
Austin, Texas 78758
(30.395399, -97.701594)</t>
  </si>
  <si>
    <t>http://ahaustin.org/</t>
  </si>
  <si>
    <t>Block on 25th West</t>
  </si>
  <si>
    <t>2501 Pearl Street</t>
  </si>
  <si>
    <t>2501 Pearl Street
Austin, Texas 78705
(30.289605, -97.746625)</t>
  </si>
  <si>
    <t>http://www.theblockwestcampus.com/p/student_housing/25_west_mobile/austin-tx-78705/the-block-on-campus-6569</t>
  </si>
  <si>
    <t>7th Street TOD</t>
  </si>
  <si>
    <t>906 E 7th Street</t>
  </si>
  <si>
    <t>906 E 7th Street
Austin, Texas 78702
(30.266213, -97.732714)</t>
  </si>
  <si>
    <t>Harris Branch Senior Apartments</t>
  </si>
  <si>
    <t>12331 Dessau Road</t>
  </si>
  <si>
    <t>12331 Dessau Road
Austin, Texas 78754
(30.389379, -97.647141)</t>
  </si>
  <si>
    <t>Austin Children's Shelter</t>
  </si>
  <si>
    <t>4800 Manor Road</t>
  </si>
  <si>
    <t>4800 Manor Road
Austin, Texas 78723
(30.295656, -97.688575)</t>
  </si>
  <si>
    <t>Austin's Children Shelter</t>
  </si>
  <si>
    <t>http://www.safeaustin.org/austinchildrensshelter/</t>
  </si>
  <si>
    <t>Guadalupe Saldana Subdivision</t>
  </si>
  <si>
    <t>Austin, Texas 78702
(30.264271, -97.71608)</t>
  </si>
  <si>
    <t>Quarters at Sterling</t>
  </si>
  <si>
    <t>709 W 22nd Street</t>
  </si>
  <si>
    <t>709 W 22nd Street
Austin, Texas 78705
(30.285284, -97.745935)</t>
  </si>
  <si>
    <t>http://quartersoncampus2.businesscatalyst.com/sterling.html</t>
  </si>
  <si>
    <t>4904 West Wind Trail</t>
  </si>
  <si>
    <t>4904 West Wind Trail
Austin, Texas 78745
(30.227258, -97.803234)</t>
  </si>
  <si>
    <t>The Residences at The Domain</t>
  </si>
  <si>
    <t>11400 Domain Drive</t>
  </si>
  <si>
    <t>11400 Domain Drive
Austin, Texas 78758
(30.400651, -97.724982)</t>
  </si>
  <si>
    <t>UDR</t>
  </si>
  <si>
    <t>512-237-7838</t>
  </si>
  <si>
    <t>https://www.udr.com/austin-apartments/north-burnet/residences-at-the-domain/</t>
  </si>
  <si>
    <t>Waters at Ft. Dessau</t>
  </si>
  <si>
    <t>Atlantic Housing Foundation</t>
  </si>
  <si>
    <t>1621 Fish Lane</t>
  </si>
  <si>
    <t>1621 Fish Lane
Austin, Texas 78754
(30.406477, -97.641236)</t>
  </si>
  <si>
    <t>Block on 28th</t>
  </si>
  <si>
    <t>701 W 28th Street</t>
  </si>
  <si>
    <t>701 W 28th Street
Austin, Texas 78705
(30.293454, -97.744643)</t>
  </si>
  <si>
    <t>Springdale Arts</t>
  </si>
  <si>
    <t>Anmol Mehra</t>
  </si>
  <si>
    <t>3524, 3528 and 3532 Gonzales St</t>
  </si>
  <si>
    <t>3524, 3528 and 3532 Gonzales St
Austin, Texas 78702
(30.257493, -97.701609)</t>
  </si>
  <si>
    <t>1007 Waller Street</t>
  </si>
  <si>
    <t>1007 Waller Street
Austin, Texas 78702
(30.268695, -97.729498)</t>
  </si>
  <si>
    <t>Azul 620</t>
  </si>
  <si>
    <t>Austin DMA Housing II, LLC</t>
  </si>
  <si>
    <t>Austin DMA Housing II</t>
  </si>
  <si>
    <t>11411 N Ranch Road 620</t>
  </si>
  <si>
    <t>11411 N Ranch Road 620
Austin, Texas 78726
(30.453624, -97.827715)</t>
  </si>
  <si>
    <t>East 12th Street Lofts</t>
  </si>
  <si>
    <t>San Antonio Dream Homes, LLC</t>
  </si>
  <si>
    <t>2724 E 12th Street</t>
  </si>
  <si>
    <t>2724 E 12th Street
Austin, Texas 78702
(30.275194, -97.710945)</t>
  </si>
  <si>
    <t>912 Neal Street</t>
  </si>
  <si>
    <t>912 Neal Street
Austin, Texas 78702
(30.268899, -97.710197)</t>
  </si>
  <si>
    <t>3000 Father Joe Znotas Street</t>
  </si>
  <si>
    <t>3000 Father Joe Znotas Street
Austin, Texas 78702
(30.269186, -97.702883)</t>
  </si>
  <si>
    <t>1141 Shady Lane Mixed Use</t>
  </si>
  <si>
    <t>SafePlace 14 Unit Expansion</t>
  </si>
  <si>
    <t>Safeplace</t>
  </si>
  <si>
    <t>SafePlace</t>
  </si>
  <si>
    <t>1515 Grove Blvd</t>
  </si>
  <si>
    <t>1515 Grove Blvd
Austin, Texas 78741
(30.230987, -97.706211)</t>
  </si>
  <si>
    <t>512-267-7233</t>
  </si>
  <si>
    <t>http://www.safeaustin.org/safeplace/</t>
  </si>
  <si>
    <t>Sun Chase PUD</t>
  </si>
  <si>
    <t>Qualico CR, LP</t>
  </si>
  <si>
    <t>904 Neal Street</t>
  </si>
  <si>
    <t>904 Neal Street
Austin, Texas 78702
(30.26868, -97.709893)</t>
  </si>
  <si>
    <t>Thornton Flats</t>
  </si>
  <si>
    <t>PSW Real Estate</t>
  </si>
  <si>
    <t>2501 Thornton Road</t>
  </si>
  <si>
    <t>2501 Thornton Road
Austin, Texas 78704
(30.243483, -97.772992)</t>
  </si>
  <si>
    <t>PSW Community Management</t>
  </si>
  <si>
    <t>512-298-4327</t>
  </si>
  <si>
    <t>http://www.thorntonflats.com/</t>
  </si>
  <si>
    <t>Hawthorne at the District</t>
  </si>
  <si>
    <t>Riverchase Associates</t>
  </si>
  <si>
    <t>2239 Cromwell Circle</t>
  </si>
  <si>
    <t>2239 Cromwell Circle
Austin, Texas 78741
(30.22924, -97.719039)</t>
  </si>
  <si>
    <t>Hawthorne Residential Partners</t>
  </si>
  <si>
    <t>512-389-1335</t>
  </si>
  <si>
    <t>http://www.hrpliving.com/apartments/tx/austin/hawthorne-at-the-district/default.aspx?_yTrackUser=MjY4NjAzNzQ0IzI4Nzk0NTU2OQ%3d%3d-ytbYRPcYVVM%3d&amp;_yTrackVisit=NDg2NDMwMTkwIzg4OTAxMzEzMg%3d%3d-XnTVC8nGhTU%3d&amp;_yTrackReqDT=14381920180401</t>
  </si>
  <si>
    <t>Block on Rio Grande</t>
  </si>
  <si>
    <t>Block Rio Grande L.P.</t>
  </si>
  <si>
    <t>2819 Rio Grande Street</t>
  </si>
  <si>
    <t>2819 Rio Grande Street
Austin, Texas 78705
(30.295104, -97.743974)</t>
  </si>
  <si>
    <t>Crossroads Apartments</t>
  </si>
  <si>
    <t>Crossroads Mutual Housing Corporation</t>
  </si>
  <si>
    <t>8801 McCann Drive</t>
  </si>
  <si>
    <t>8801 McCann Drive
Austin, Texas 78757
(30.372639, -97.729765)</t>
  </si>
  <si>
    <t>512-452-5987</t>
  </si>
  <si>
    <t>http://foundcom.org/housing/our-austin-communities/crossroads-apartments/</t>
  </si>
  <si>
    <t>Row Labels</t>
  </si>
  <si>
    <t>Grand Total</t>
  </si>
  <si>
    <t>Sum of Affordability Period</t>
  </si>
  <si>
    <t>(blank)</t>
  </si>
  <si>
    <t>(All)</t>
  </si>
  <si>
    <t>Values</t>
  </si>
  <si>
    <t>Sum of Total Affordable Units</t>
  </si>
  <si>
    <t>Sum of Total Units</t>
  </si>
  <si>
    <t>(Multiple Items)</t>
  </si>
  <si>
    <t>% of Affordable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</si>
</sst>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[Affordable_Housing_Inventory__AHI_.xlsx]Total V Affordable by Zip!PivotTable3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'Total V Affordable by Zip'!$B$5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V Affordable by Zip'!$A$6:$A$27</c:f>
              <c:strCache>
                <c:ptCount val="21"/>
                <c:pt idx="0">
                  <c:v>78701</c:v>
                </c:pt>
                <c:pt idx="1">
                  <c:v>78702</c:v>
                </c:pt>
                <c:pt idx="2">
                  <c:v>78704</c:v>
                </c:pt>
                <c:pt idx="3">
                  <c:v>78705</c:v>
                </c:pt>
                <c:pt idx="4">
                  <c:v>78717</c:v>
                </c:pt>
                <c:pt idx="5">
                  <c:v>78721</c:v>
                </c:pt>
                <c:pt idx="6">
                  <c:v>78722</c:v>
                </c:pt>
                <c:pt idx="7">
                  <c:v>78723</c:v>
                </c:pt>
                <c:pt idx="8">
                  <c:v>78727</c:v>
                </c:pt>
                <c:pt idx="9">
                  <c:v>78735</c:v>
                </c:pt>
                <c:pt idx="10">
                  <c:v>78741</c:v>
                </c:pt>
                <c:pt idx="11">
                  <c:v>78744</c:v>
                </c:pt>
                <c:pt idx="12">
                  <c:v>78745</c:v>
                </c:pt>
                <c:pt idx="13">
                  <c:v>78748</c:v>
                </c:pt>
                <c:pt idx="14">
                  <c:v>78750</c:v>
                </c:pt>
                <c:pt idx="15">
                  <c:v>78751</c:v>
                </c:pt>
                <c:pt idx="16">
                  <c:v>78752</c:v>
                </c:pt>
                <c:pt idx="17">
                  <c:v>78753</c:v>
                </c:pt>
                <c:pt idx="18">
                  <c:v>78756</c:v>
                </c:pt>
                <c:pt idx="19">
                  <c:v>78757</c:v>
                </c:pt>
                <c:pt idx="20">
                  <c:v>78758</c:v>
                </c:pt>
              </c:strCache>
            </c:strRef>
          </c:cat>
          <c:val>
            <c:numRef>
              <c:f>'Total V Affordable by Zip'!$B$6:$B$27</c:f>
              <c:numCache>
                <c:formatCode>General</c:formatCode>
                <c:ptCount val="21"/>
                <c:pt idx="0">
                  <c:v>197</c:v>
                </c:pt>
                <c:pt idx="1">
                  <c:v>674</c:v>
                </c:pt>
                <c:pt idx="2">
                  <c:v>1115</c:v>
                </c:pt>
                <c:pt idx="3">
                  <c:v>657</c:v>
                </c:pt>
                <c:pt idx="4">
                  <c:v>128</c:v>
                </c:pt>
                <c:pt idx="5">
                  <c:v>278</c:v>
                </c:pt>
                <c:pt idx="6">
                  <c:v>171</c:v>
                </c:pt>
                <c:pt idx="7">
                  <c:v>878</c:v>
                </c:pt>
                <c:pt idx="8">
                  <c:v>332</c:v>
                </c:pt>
                <c:pt idx="9">
                  <c:v>218</c:v>
                </c:pt>
                <c:pt idx="10">
                  <c:v>723</c:v>
                </c:pt>
                <c:pt idx="11">
                  <c:v>268</c:v>
                </c:pt>
                <c:pt idx="12">
                  <c:v>1015</c:v>
                </c:pt>
                <c:pt idx="13">
                  <c:v>128</c:v>
                </c:pt>
                <c:pt idx="14">
                  <c:v>1</c:v>
                </c:pt>
                <c:pt idx="15">
                  <c:v>24</c:v>
                </c:pt>
                <c:pt idx="16">
                  <c:v>142</c:v>
                </c:pt>
                <c:pt idx="17">
                  <c:v>443</c:v>
                </c:pt>
                <c:pt idx="18">
                  <c:v>60</c:v>
                </c:pt>
                <c:pt idx="19">
                  <c:v>95</c:v>
                </c:pt>
                <c:pt idx="2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0-AF43-8D0C-E15F29DDB7C5}"/>
            </c:ext>
          </c:extLst>
        </c:ser>
        <c:ser>
          <c:idx val="1"/>
          <c:order val="1"/>
          <c:tx>
            <c:strRef>
              <c:f>'Total V Affordable by Zip'!$C$5</c:f>
              <c:strCache>
                <c:ptCount val="1"/>
                <c:pt idx="0">
                  <c:v>Sum of Total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V Affordable by Zip'!$A$6:$A$27</c:f>
              <c:strCache>
                <c:ptCount val="21"/>
                <c:pt idx="0">
                  <c:v>78701</c:v>
                </c:pt>
                <c:pt idx="1">
                  <c:v>78702</c:v>
                </c:pt>
                <c:pt idx="2">
                  <c:v>78704</c:v>
                </c:pt>
                <c:pt idx="3">
                  <c:v>78705</c:v>
                </c:pt>
                <c:pt idx="4">
                  <c:v>78717</c:v>
                </c:pt>
                <c:pt idx="5">
                  <c:v>78721</c:v>
                </c:pt>
                <c:pt idx="6">
                  <c:v>78722</c:v>
                </c:pt>
                <c:pt idx="7">
                  <c:v>78723</c:v>
                </c:pt>
                <c:pt idx="8">
                  <c:v>78727</c:v>
                </c:pt>
                <c:pt idx="9">
                  <c:v>78735</c:v>
                </c:pt>
                <c:pt idx="10">
                  <c:v>78741</c:v>
                </c:pt>
                <c:pt idx="11">
                  <c:v>78744</c:v>
                </c:pt>
                <c:pt idx="12">
                  <c:v>78745</c:v>
                </c:pt>
                <c:pt idx="13">
                  <c:v>78748</c:v>
                </c:pt>
                <c:pt idx="14">
                  <c:v>78750</c:v>
                </c:pt>
                <c:pt idx="15">
                  <c:v>78751</c:v>
                </c:pt>
                <c:pt idx="16">
                  <c:v>78752</c:v>
                </c:pt>
                <c:pt idx="17">
                  <c:v>78753</c:v>
                </c:pt>
                <c:pt idx="18">
                  <c:v>78756</c:v>
                </c:pt>
                <c:pt idx="19">
                  <c:v>78757</c:v>
                </c:pt>
                <c:pt idx="20">
                  <c:v>78758</c:v>
                </c:pt>
              </c:strCache>
            </c:strRef>
          </c:cat>
          <c:val>
            <c:numRef>
              <c:f>'Total V Affordable by Zip'!$C$6:$C$27</c:f>
              <c:numCache>
                <c:formatCode>General</c:formatCode>
                <c:ptCount val="21"/>
                <c:pt idx="0">
                  <c:v>1001</c:v>
                </c:pt>
                <c:pt idx="1">
                  <c:v>1978</c:v>
                </c:pt>
                <c:pt idx="2">
                  <c:v>3344</c:v>
                </c:pt>
                <c:pt idx="3">
                  <c:v>5206</c:v>
                </c:pt>
                <c:pt idx="4">
                  <c:v>128</c:v>
                </c:pt>
                <c:pt idx="5">
                  <c:v>278</c:v>
                </c:pt>
                <c:pt idx="6">
                  <c:v>181</c:v>
                </c:pt>
                <c:pt idx="7">
                  <c:v>1417</c:v>
                </c:pt>
                <c:pt idx="8">
                  <c:v>332</c:v>
                </c:pt>
                <c:pt idx="9">
                  <c:v>218</c:v>
                </c:pt>
                <c:pt idx="10">
                  <c:v>1796</c:v>
                </c:pt>
                <c:pt idx="11">
                  <c:v>268</c:v>
                </c:pt>
                <c:pt idx="12">
                  <c:v>1033</c:v>
                </c:pt>
                <c:pt idx="13">
                  <c:v>142</c:v>
                </c:pt>
                <c:pt idx="14">
                  <c:v>1</c:v>
                </c:pt>
                <c:pt idx="15">
                  <c:v>234</c:v>
                </c:pt>
                <c:pt idx="16">
                  <c:v>142</c:v>
                </c:pt>
                <c:pt idx="17">
                  <c:v>704</c:v>
                </c:pt>
                <c:pt idx="18">
                  <c:v>600</c:v>
                </c:pt>
                <c:pt idx="19">
                  <c:v>404</c:v>
                </c:pt>
                <c:pt idx="20">
                  <c:v>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0-AF43-8D0C-E15F29DD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8944"/>
        <c:axId val="14830272"/>
      </c:lineChart>
      <c:catAx>
        <c:axId val="156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272"/>
        <c:crosses val="autoZero"/>
        <c:auto val="1"/>
        <c:lblAlgn val="ctr"/>
        <c:lblOffset val="100"/>
        <c:noMultiLvlLbl val="0"/>
      </c:catAx>
      <c:valAx>
        <c:axId val="148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[Affordable_Housing_Inventory__AHI_.xlsx]Total V Affordable by Zip!PivotTable4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'Total V Affordable by Zip'!$B$41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V Affordable by Zip'!$A$42:$A$52</c:f>
              <c:strCache>
                <c:ptCount val="10"/>
                <c:pt idx="0">
                  <c:v>78617</c:v>
                </c:pt>
                <c:pt idx="1">
                  <c:v>78702</c:v>
                </c:pt>
                <c:pt idx="2">
                  <c:v>78704</c:v>
                </c:pt>
                <c:pt idx="3">
                  <c:v>78721</c:v>
                </c:pt>
                <c:pt idx="4">
                  <c:v>78723</c:v>
                </c:pt>
                <c:pt idx="5">
                  <c:v>78724</c:v>
                </c:pt>
                <c:pt idx="6">
                  <c:v>78741</c:v>
                </c:pt>
                <c:pt idx="7">
                  <c:v>78744</c:v>
                </c:pt>
                <c:pt idx="8">
                  <c:v>78745</c:v>
                </c:pt>
                <c:pt idx="9">
                  <c:v>78754</c:v>
                </c:pt>
              </c:strCache>
            </c:strRef>
          </c:cat>
          <c:val>
            <c:numRef>
              <c:f>'Total V Affordable by Zip'!$B$42:$B$52</c:f>
              <c:numCache>
                <c:formatCode>General</c:formatCode>
                <c:ptCount val="10"/>
                <c:pt idx="0">
                  <c:v>3</c:v>
                </c:pt>
                <c:pt idx="1">
                  <c:v>28</c:v>
                </c:pt>
                <c:pt idx="2">
                  <c:v>2</c:v>
                </c:pt>
                <c:pt idx="3">
                  <c:v>8</c:v>
                </c:pt>
                <c:pt idx="4">
                  <c:v>47</c:v>
                </c:pt>
                <c:pt idx="5">
                  <c:v>50</c:v>
                </c:pt>
                <c:pt idx="6">
                  <c:v>37</c:v>
                </c:pt>
                <c:pt idx="7">
                  <c:v>39</c:v>
                </c:pt>
                <c:pt idx="8">
                  <c:v>50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2-2C44-8FFC-A5D6A33C85E4}"/>
            </c:ext>
          </c:extLst>
        </c:ser>
        <c:ser>
          <c:idx val="1"/>
          <c:order val="1"/>
          <c:tx>
            <c:strRef>
              <c:f>'Total V Affordable by Zip'!$C$41</c:f>
              <c:strCache>
                <c:ptCount val="1"/>
                <c:pt idx="0">
                  <c:v>Sum of Total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V Affordable by Zip'!$A$42:$A$52</c:f>
              <c:strCache>
                <c:ptCount val="10"/>
                <c:pt idx="0">
                  <c:v>78617</c:v>
                </c:pt>
                <c:pt idx="1">
                  <c:v>78702</c:v>
                </c:pt>
                <c:pt idx="2">
                  <c:v>78704</c:v>
                </c:pt>
                <c:pt idx="3">
                  <c:v>78721</c:v>
                </c:pt>
                <c:pt idx="4">
                  <c:v>78723</c:v>
                </c:pt>
                <c:pt idx="5">
                  <c:v>78724</c:v>
                </c:pt>
                <c:pt idx="6">
                  <c:v>78741</c:v>
                </c:pt>
                <c:pt idx="7">
                  <c:v>78744</c:v>
                </c:pt>
                <c:pt idx="8">
                  <c:v>78745</c:v>
                </c:pt>
                <c:pt idx="9">
                  <c:v>78754</c:v>
                </c:pt>
              </c:strCache>
            </c:strRef>
          </c:cat>
          <c:val>
            <c:numRef>
              <c:f>'Total V Affordable by Zip'!$C$42:$C$52</c:f>
              <c:numCache>
                <c:formatCode>General</c:formatCode>
                <c:ptCount val="10"/>
                <c:pt idx="0">
                  <c:v>3</c:v>
                </c:pt>
                <c:pt idx="1">
                  <c:v>55</c:v>
                </c:pt>
                <c:pt idx="2">
                  <c:v>20</c:v>
                </c:pt>
                <c:pt idx="3">
                  <c:v>8</c:v>
                </c:pt>
                <c:pt idx="4">
                  <c:v>911</c:v>
                </c:pt>
                <c:pt idx="5">
                  <c:v>50</c:v>
                </c:pt>
                <c:pt idx="6">
                  <c:v>37</c:v>
                </c:pt>
                <c:pt idx="7">
                  <c:v>39</c:v>
                </c:pt>
                <c:pt idx="8">
                  <c:v>50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2-2C44-8FFC-A5D6A33C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9600"/>
        <c:axId val="17662480"/>
      </c:lineChart>
      <c:catAx>
        <c:axId val="197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480"/>
        <c:crosses val="autoZero"/>
        <c:auto val="1"/>
        <c:lblAlgn val="ctr"/>
        <c:lblOffset val="100"/>
        <c:noMultiLvlLbl val="0"/>
      </c:catAx>
      <c:valAx>
        <c:axId val="176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[Affordable_Housing_Inventory__AHI_.xlsx]Units Analysis YoY!PivotTable1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Analysis YoY'!$B$5</c:f>
              <c:strCache>
                <c:ptCount val="1"/>
                <c:pt idx="0">
                  <c:v>Sum of 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Analysis YoY'!$A$6:$A$17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'Units Analysis YoY'!$B$6:$B$17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52</c:v>
                </c:pt>
                <c:pt idx="3">
                  <c:v>18</c:v>
                </c:pt>
                <c:pt idx="4">
                  <c:v>8</c:v>
                </c:pt>
                <c:pt idx="5">
                  <c:v>28</c:v>
                </c:pt>
                <c:pt idx="6">
                  <c:v>25</c:v>
                </c:pt>
                <c:pt idx="7">
                  <c:v>13</c:v>
                </c:pt>
                <c:pt idx="8">
                  <c:v>14</c:v>
                </c:pt>
                <c:pt idx="9">
                  <c:v>23</c:v>
                </c:pt>
                <c:pt idx="1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5-7F44-A7CB-1F4EC141CD77}"/>
            </c:ext>
          </c:extLst>
        </c:ser>
        <c:ser>
          <c:idx val="1"/>
          <c:order val="1"/>
          <c:tx>
            <c:strRef>
              <c:f>'Units Analysis YoY'!$C$5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'Units Analysis YoY'!$A$6:$A$17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'Units Analysis YoY'!$C$6:$C$17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52</c:v>
                </c:pt>
                <c:pt idx="3">
                  <c:v>18</c:v>
                </c:pt>
                <c:pt idx="4">
                  <c:v>8</c:v>
                </c:pt>
                <c:pt idx="5">
                  <c:v>28</c:v>
                </c:pt>
                <c:pt idx="6">
                  <c:v>25</c:v>
                </c:pt>
                <c:pt idx="7">
                  <c:v>13</c:v>
                </c:pt>
                <c:pt idx="8">
                  <c:v>14</c:v>
                </c:pt>
                <c:pt idx="9">
                  <c:v>23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5-7F44-A7CB-1F4EC141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531215"/>
        <c:axId val="2115660287"/>
      </c:barChart>
      <c:catAx>
        <c:axId val="20615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60287"/>
        <c:crosses val="autoZero"/>
        <c:auto val="1"/>
        <c:lblAlgn val="ctr"/>
        <c:lblOffset val="100"/>
        <c:noMultiLvlLbl val="0"/>
      </c:catAx>
      <c:valAx>
        <c:axId val="21156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[Affordable_Housing_Inventory__AHI_.xlsx]Units Analysis YoY!PivotTable2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'Units Analysis YoY'!$B$34</c:f>
              <c:strCache>
                <c:ptCount val="1"/>
                <c:pt idx="0">
                  <c:v>Sum of 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Analysis YoY'!$A$35:$A$55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'Units Analysis YoY'!$B$35:$B$55</c:f>
              <c:numCache>
                <c:formatCode>General</c:formatCode>
                <c:ptCount val="20"/>
                <c:pt idx="0">
                  <c:v>294</c:v>
                </c:pt>
                <c:pt idx="1">
                  <c:v>222</c:v>
                </c:pt>
                <c:pt idx="2">
                  <c:v>610</c:v>
                </c:pt>
                <c:pt idx="3">
                  <c:v>309</c:v>
                </c:pt>
                <c:pt idx="4">
                  <c:v>323</c:v>
                </c:pt>
                <c:pt idx="5">
                  <c:v>206</c:v>
                </c:pt>
                <c:pt idx="6">
                  <c:v>207</c:v>
                </c:pt>
                <c:pt idx="7">
                  <c:v>192</c:v>
                </c:pt>
                <c:pt idx="8">
                  <c:v>653</c:v>
                </c:pt>
                <c:pt idx="9">
                  <c:v>2104</c:v>
                </c:pt>
                <c:pt idx="10">
                  <c:v>1350</c:v>
                </c:pt>
                <c:pt idx="11">
                  <c:v>1988</c:v>
                </c:pt>
                <c:pt idx="12">
                  <c:v>321</c:v>
                </c:pt>
                <c:pt idx="13">
                  <c:v>690</c:v>
                </c:pt>
                <c:pt idx="14">
                  <c:v>1332</c:v>
                </c:pt>
                <c:pt idx="15">
                  <c:v>2986</c:v>
                </c:pt>
                <c:pt idx="16">
                  <c:v>2236</c:v>
                </c:pt>
                <c:pt idx="17">
                  <c:v>1804</c:v>
                </c:pt>
                <c:pt idx="18">
                  <c:v>2057</c:v>
                </c:pt>
                <c:pt idx="1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948-A8A8-B91B7469E19F}"/>
            </c:ext>
          </c:extLst>
        </c:ser>
        <c:ser>
          <c:idx val="1"/>
          <c:order val="1"/>
          <c:tx>
            <c:strRef>
              <c:f>'Units Analysis YoY'!$C$34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'Units Analysis YoY'!$A$35:$A$55</c:f>
              <c:strCach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'Units Analysis YoY'!$C$35:$C$55</c:f>
              <c:numCache>
                <c:formatCode>General</c:formatCode>
                <c:ptCount val="20"/>
                <c:pt idx="0">
                  <c:v>276</c:v>
                </c:pt>
                <c:pt idx="1">
                  <c:v>208</c:v>
                </c:pt>
                <c:pt idx="2">
                  <c:v>610</c:v>
                </c:pt>
                <c:pt idx="3">
                  <c:v>303</c:v>
                </c:pt>
                <c:pt idx="4">
                  <c:v>95</c:v>
                </c:pt>
                <c:pt idx="5">
                  <c:v>205</c:v>
                </c:pt>
                <c:pt idx="6">
                  <c:v>151</c:v>
                </c:pt>
                <c:pt idx="7">
                  <c:v>44</c:v>
                </c:pt>
                <c:pt idx="8">
                  <c:v>83</c:v>
                </c:pt>
                <c:pt idx="9">
                  <c:v>381</c:v>
                </c:pt>
                <c:pt idx="10">
                  <c:v>905</c:v>
                </c:pt>
                <c:pt idx="11">
                  <c:v>713</c:v>
                </c:pt>
                <c:pt idx="12">
                  <c:v>298</c:v>
                </c:pt>
                <c:pt idx="13">
                  <c:v>250</c:v>
                </c:pt>
                <c:pt idx="14">
                  <c:v>330</c:v>
                </c:pt>
                <c:pt idx="15">
                  <c:v>931</c:v>
                </c:pt>
                <c:pt idx="16">
                  <c:v>244</c:v>
                </c:pt>
                <c:pt idx="17">
                  <c:v>1106</c:v>
                </c:pt>
                <c:pt idx="18">
                  <c:v>714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2-4948-A8A8-B91B7469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040"/>
        <c:axId val="26820112"/>
      </c:barChart>
      <c:catAx>
        <c:axId val="155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0112"/>
        <c:crosses val="autoZero"/>
        <c:auto val="1"/>
        <c:lblAlgn val="ctr"/>
        <c:lblOffset val="100"/>
        <c:noMultiLvlLbl val="0"/>
      </c:catAx>
      <c:valAx>
        <c:axId val="26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of Affordable Units YoY'!$D$2</c:f>
              <c:strCache>
                <c:ptCount val="1"/>
                <c:pt idx="0">
                  <c:v>% of Affordable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of Affordable Units YoY'!$A$3:$A$22</c:f>
              <c:numCache>
                <c:formatCode>General</c:formatCod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'% of Affordable Units YoY'!$D$3:$D$22</c:f>
              <c:numCache>
                <c:formatCode>0%</c:formatCode>
                <c:ptCount val="20"/>
                <c:pt idx="0">
                  <c:v>0.93877551020408168</c:v>
                </c:pt>
                <c:pt idx="1">
                  <c:v>0.93693693693693691</c:v>
                </c:pt>
                <c:pt idx="2">
                  <c:v>1</c:v>
                </c:pt>
                <c:pt idx="3">
                  <c:v>0.98058252427184467</c:v>
                </c:pt>
                <c:pt idx="4">
                  <c:v>0.29411764705882354</c:v>
                </c:pt>
                <c:pt idx="5">
                  <c:v>0.99514563106796117</c:v>
                </c:pt>
                <c:pt idx="6">
                  <c:v>0.72946859903381644</c:v>
                </c:pt>
                <c:pt idx="7">
                  <c:v>0.22916666666666666</c:v>
                </c:pt>
                <c:pt idx="8">
                  <c:v>0.12710566615620214</c:v>
                </c:pt>
                <c:pt idx="9">
                  <c:v>0.18108365019011408</c:v>
                </c:pt>
                <c:pt idx="10">
                  <c:v>0.67037037037037039</c:v>
                </c:pt>
                <c:pt idx="11">
                  <c:v>0.35865191146881287</c:v>
                </c:pt>
                <c:pt idx="12">
                  <c:v>0.92834890965732086</c:v>
                </c:pt>
                <c:pt idx="13">
                  <c:v>0.36231884057971014</c:v>
                </c:pt>
                <c:pt idx="14">
                  <c:v>0.24774774774774774</c:v>
                </c:pt>
                <c:pt idx="15">
                  <c:v>0.31178834561286001</c:v>
                </c:pt>
                <c:pt idx="16">
                  <c:v>0.10912343470483005</c:v>
                </c:pt>
                <c:pt idx="17">
                  <c:v>0.61308203991130816</c:v>
                </c:pt>
                <c:pt idx="18">
                  <c:v>0.34710743801652894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C-614C-903F-FB31DE60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1936"/>
        <c:axId val="44923632"/>
      </c:lineChart>
      <c:catAx>
        <c:axId val="449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632"/>
        <c:crosses val="autoZero"/>
        <c:auto val="1"/>
        <c:lblAlgn val="ctr"/>
        <c:lblOffset val="100"/>
        <c:noMultiLvlLbl val="0"/>
      </c:catAx>
      <c:valAx>
        <c:axId val="44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[Affordable_Housing_Inventory__AHI_.xlsx]Pivot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Analysis'!$B$4:$B$5</c:f>
              <c:strCache>
                <c:ptCount val="1"/>
                <c:pt idx="0">
                  <c:v>Sum of Total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Analysis'!$A$6:$A$43</c:f>
              <c:strCache>
                <c:ptCount val="37"/>
                <c:pt idx="0">
                  <c:v>78610</c:v>
                </c:pt>
                <c:pt idx="1">
                  <c:v>78617</c:v>
                </c:pt>
                <c:pt idx="2">
                  <c:v>78641</c:v>
                </c:pt>
                <c:pt idx="3">
                  <c:v>78652</c:v>
                </c:pt>
                <c:pt idx="4">
                  <c:v>78660</c:v>
                </c:pt>
                <c:pt idx="5">
                  <c:v>78701</c:v>
                </c:pt>
                <c:pt idx="6">
                  <c:v>78702</c:v>
                </c:pt>
                <c:pt idx="7">
                  <c:v>78703</c:v>
                </c:pt>
                <c:pt idx="8">
                  <c:v>78704</c:v>
                </c:pt>
                <c:pt idx="9">
                  <c:v>78705</c:v>
                </c:pt>
                <c:pt idx="10">
                  <c:v>78717</c:v>
                </c:pt>
                <c:pt idx="11">
                  <c:v>78721</c:v>
                </c:pt>
                <c:pt idx="12">
                  <c:v>78722</c:v>
                </c:pt>
                <c:pt idx="13">
                  <c:v>78723</c:v>
                </c:pt>
                <c:pt idx="14">
                  <c:v>78724</c:v>
                </c:pt>
                <c:pt idx="15">
                  <c:v>78726</c:v>
                </c:pt>
                <c:pt idx="16">
                  <c:v>78727</c:v>
                </c:pt>
                <c:pt idx="17">
                  <c:v>78728</c:v>
                </c:pt>
                <c:pt idx="18">
                  <c:v>78730</c:v>
                </c:pt>
                <c:pt idx="19">
                  <c:v>78731</c:v>
                </c:pt>
                <c:pt idx="20">
                  <c:v>78735</c:v>
                </c:pt>
                <c:pt idx="21">
                  <c:v>78741</c:v>
                </c:pt>
                <c:pt idx="22">
                  <c:v>78744</c:v>
                </c:pt>
                <c:pt idx="23">
                  <c:v>78745</c:v>
                </c:pt>
                <c:pt idx="24">
                  <c:v>78747</c:v>
                </c:pt>
                <c:pt idx="25">
                  <c:v>78748</c:v>
                </c:pt>
                <c:pt idx="26">
                  <c:v>78749</c:v>
                </c:pt>
                <c:pt idx="27">
                  <c:v>78750</c:v>
                </c:pt>
                <c:pt idx="28">
                  <c:v>78751</c:v>
                </c:pt>
                <c:pt idx="29">
                  <c:v>78752</c:v>
                </c:pt>
                <c:pt idx="30">
                  <c:v>78753</c:v>
                </c:pt>
                <c:pt idx="31">
                  <c:v>78754</c:v>
                </c:pt>
                <c:pt idx="32">
                  <c:v>78756</c:v>
                </c:pt>
                <c:pt idx="33">
                  <c:v>78757</c:v>
                </c:pt>
                <c:pt idx="34">
                  <c:v>78758</c:v>
                </c:pt>
                <c:pt idx="35">
                  <c:v>78759</c:v>
                </c:pt>
                <c:pt idx="36">
                  <c:v>(blank)</c:v>
                </c:pt>
              </c:strCache>
            </c:strRef>
          </c:cat>
          <c:val>
            <c:numRef>
              <c:f>'Pivot Analysis'!$B$6:$B$43</c:f>
              <c:numCache>
                <c:formatCode>General</c:formatCode>
                <c:ptCount val="37"/>
                <c:pt idx="0">
                  <c:v>1751</c:v>
                </c:pt>
                <c:pt idx="1">
                  <c:v>3</c:v>
                </c:pt>
                <c:pt idx="2">
                  <c:v>210</c:v>
                </c:pt>
                <c:pt idx="3">
                  <c:v>1931</c:v>
                </c:pt>
                <c:pt idx="4">
                  <c:v>240</c:v>
                </c:pt>
                <c:pt idx="5">
                  <c:v>2173</c:v>
                </c:pt>
                <c:pt idx="6">
                  <c:v>4158</c:v>
                </c:pt>
                <c:pt idx="7">
                  <c:v>1</c:v>
                </c:pt>
                <c:pt idx="8">
                  <c:v>4485</c:v>
                </c:pt>
                <c:pt idx="9">
                  <c:v>7590</c:v>
                </c:pt>
                <c:pt idx="10">
                  <c:v>269</c:v>
                </c:pt>
                <c:pt idx="11">
                  <c:v>995</c:v>
                </c:pt>
                <c:pt idx="12">
                  <c:v>185</c:v>
                </c:pt>
                <c:pt idx="13">
                  <c:v>5459</c:v>
                </c:pt>
                <c:pt idx="14">
                  <c:v>3233</c:v>
                </c:pt>
                <c:pt idx="15">
                  <c:v>156</c:v>
                </c:pt>
                <c:pt idx="16">
                  <c:v>412</c:v>
                </c:pt>
                <c:pt idx="17">
                  <c:v>200</c:v>
                </c:pt>
                <c:pt idx="18">
                  <c:v>445</c:v>
                </c:pt>
                <c:pt idx="19">
                  <c:v>1380</c:v>
                </c:pt>
                <c:pt idx="20">
                  <c:v>218</c:v>
                </c:pt>
                <c:pt idx="21">
                  <c:v>2403</c:v>
                </c:pt>
                <c:pt idx="22">
                  <c:v>1571</c:v>
                </c:pt>
                <c:pt idx="23">
                  <c:v>1361</c:v>
                </c:pt>
                <c:pt idx="24">
                  <c:v>1219</c:v>
                </c:pt>
                <c:pt idx="25">
                  <c:v>237</c:v>
                </c:pt>
                <c:pt idx="26">
                  <c:v>51</c:v>
                </c:pt>
                <c:pt idx="27">
                  <c:v>1</c:v>
                </c:pt>
                <c:pt idx="28">
                  <c:v>574</c:v>
                </c:pt>
                <c:pt idx="29">
                  <c:v>683</c:v>
                </c:pt>
                <c:pt idx="30">
                  <c:v>956</c:v>
                </c:pt>
                <c:pt idx="31">
                  <c:v>1044</c:v>
                </c:pt>
                <c:pt idx="32">
                  <c:v>809</c:v>
                </c:pt>
                <c:pt idx="33">
                  <c:v>795</c:v>
                </c:pt>
                <c:pt idx="34">
                  <c:v>1746</c:v>
                </c:pt>
                <c:pt idx="35">
                  <c:v>274</c:v>
                </c:pt>
                <c:pt idx="36">
                  <c:v>16346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5-E048-A133-494456A040B0}"/>
            </c:ext>
          </c:extLst>
        </c:ser>
        <c:ser>
          <c:idx val="1"/>
          <c:order val="1"/>
          <c:tx>
            <c:strRef>
              <c:f>'Pivot Analysis'!$C$4:$C$5</c:f>
              <c:strCache>
                <c:ptCount val="1"/>
                <c:pt idx="0">
                  <c:v>Sum of Total Affordable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Analysis'!$A$6:$A$43</c:f>
              <c:strCache>
                <c:ptCount val="37"/>
                <c:pt idx="0">
                  <c:v>78610</c:v>
                </c:pt>
                <c:pt idx="1">
                  <c:v>78617</c:v>
                </c:pt>
                <c:pt idx="2">
                  <c:v>78641</c:v>
                </c:pt>
                <c:pt idx="3">
                  <c:v>78652</c:v>
                </c:pt>
                <c:pt idx="4">
                  <c:v>78660</c:v>
                </c:pt>
                <c:pt idx="5">
                  <c:v>78701</c:v>
                </c:pt>
                <c:pt idx="6">
                  <c:v>78702</c:v>
                </c:pt>
                <c:pt idx="7">
                  <c:v>78703</c:v>
                </c:pt>
                <c:pt idx="8">
                  <c:v>78704</c:v>
                </c:pt>
                <c:pt idx="9">
                  <c:v>78705</c:v>
                </c:pt>
                <c:pt idx="10">
                  <c:v>78717</c:v>
                </c:pt>
                <c:pt idx="11">
                  <c:v>78721</c:v>
                </c:pt>
                <c:pt idx="12">
                  <c:v>78722</c:v>
                </c:pt>
                <c:pt idx="13">
                  <c:v>78723</c:v>
                </c:pt>
                <c:pt idx="14">
                  <c:v>78724</c:v>
                </c:pt>
                <c:pt idx="15">
                  <c:v>78726</c:v>
                </c:pt>
                <c:pt idx="16">
                  <c:v>78727</c:v>
                </c:pt>
                <c:pt idx="17">
                  <c:v>78728</c:v>
                </c:pt>
                <c:pt idx="18">
                  <c:v>78730</c:v>
                </c:pt>
                <c:pt idx="19">
                  <c:v>78731</c:v>
                </c:pt>
                <c:pt idx="20">
                  <c:v>78735</c:v>
                </c:pt>
                <c:pt idx="21">
                  <c:v>78741</c:v>
                </c:pt>
                <c:pt idx="22">
                  <c:v>78744</c:v>
                </c:pt>
                <c:pt idx="23">
                  <c:v>78745</c:v>
                </c:pt>
                <c:pt idx="24">
                  <c:v>78747</c:v>
                </c:pt>
                <c:pt idx="25">
                  <c:v>78748</c:v>
                </c:pt>
                <c:pt idx="26">
                  <c:v>78749</c:v>
                </c:pt>
                <c:pt idx="27">
                  <c:v>78750</c:v>
                </c:pt>
                <c:pt idx="28">
                  <c:v>78751</c:v>
                </c:pt>
                <c:pt idx="29">
                  <c:v>78752</c:v>
                </c:pt>
                <c:pt idx="30">
                  <c:v>78753</c:v>
                </c:pt>
                <c:pt idx="31">
                  <c:v>78754</c:v>
                </c:pt>
                <c:pt idx="32">
                  <c:v>78756</c:v>
                </c:pt>
                <c:pt idx="33">
                  <c:v>78757</c:v>
                </c:pt>
                <c:pt idx="34">
                  <c:v>78758</c:v>
                </c:pt>
                <c:pt idx="35">
                  <c:v>78759</c:v>
                </c:pt>
                <c:pt idx="36">
                  <c:v>(blank)</c:v>
                </c:pt>
              </c:strCache>
            </c:strRef>
          </c:cat>
          <c:val>
            <c:numRef>
              <c:f>'Pivot Analysis'!$C$6:$C$43</c:f>
              <c:numCache>
                <c:formatCode>General</c:formatCode>
                <c:ptCount val="37"/>
                <c:pt idx="0">
                  <c:v>175</c:v>
                </c:pt>
                <c:pt idx="1">
                  <c:v>3</c:v>
                </c:pt>
                <c:pt idx="2">
                  <c:v>106</c:v>
                </c:pt>
                <c:pt idx="3">
                  <c:v>198</c:v>
                </c:pt>
                <c:pt idx="4">
                  <c:v>240</c:v>
                </c:pt>
                <c:pt idx="5">
                  <c:v>211</c:v>
                </c:pt>
                <c:pt idx="6">
                  <c:v>1246</c:v>
                </c:pt>
                <c:pt idx="7">
                  <c:v>1</c:v>
                </c:pt>
                <c:pt idx="8">
                  <c:v>1449</c:v>
                </c:pt>
                <c:pt idx="9">
                  <c:v>902</c:v>
                </c:pt>
                <c:pt idx="10">
                  <c:v>269</c:v>
                </c:pt>
                <c:pt idx="11">
                  <c:v>578</c:v>
                </c:pt>
                <c:pt idx="12">
                  <c:v>175</c:v>
                </c:pt>
                <c:pt idx="13">
                  <c:v>1963</c:v>
                </c:pt>
                <c:pt idx="14">
                  <c:v>952</c:v>
                </c:pt>
                <c:pt idx="15">
                  <c:v>114</c:v>
                </c:pt>
                <c:pt idx="16">
                  <c:v>408</c:v>
                </c:pt>
                <c:pt idx="17">
                  <c:v>104</c:v>
                </c:pt>
                <c:pt idx="18">
                  <c:v>153</c:v>
                </c:pt>
                <c:pt idx="19">
                  <c:v>144</c:v>
                </c:pt>
                <c:pt idx="20">
                  <c:v>218</c:v>
                </c:pt>
                <c:pt idx="21">
                  <c:v>862</c:v>
                </c:pt>
                <c:pt idx="22">
                  <c:v>718</c:v>
                </c:pt>
                <c:pt idx="23">
                  <c:v>1317</c:v>
                </c:pt>
                <c:pt idx="24">
                  <c:v>504</c:v>
                </c:pt>
                <c:pt idx="25">
                  <c:v>211</c:v>
                </c:pt>
                <c:pt idx="26">
                  <c:v>51</c:v>
                </c:pt>
                <c:pt idx="27">
                  <c:v>1</c:v>
                </c:pt>
                <c:pt idx="28">
                  <c:v>189</c:v>
                </c:pt>
                <c:pt idx="29">
                  <c:v>196</c:v>
                </c:pt>
                <c:pt idx="30">
                  <c:v>695</c:v>
                </c:pt>
                <c:pt idx="31">
                  <c:v>996</c:v>
                </c:pt>
                <c:pt idx="32">
                  <c:v>81</c:v>
                </c:pt>
                <c:pt idx="33">
                  <c:v>150</c:v>
                </c:pt>
                <c:pt idx="34">
                  <c:v>535</c:v>
                </c:pt>
                <c:pt idx="35">
                  <c:v>51</c:v>
                </c:pt>
                <c:pt idx="36">
                  <c:v>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7-CC45-B2DA-0EA850D86CC1}"/>
            </c:ext>
          </c:extLst>
        </c:ser>
        <c:ser>
          <c:idx val="2"/>
          <c:order val="2"/>
          <c:tx>
            <c:strRef>
              <c:f>'Pivot Analysis'!$D$4:$D$5</c:f>
              <c:strCache>
                <c:ptCount val="1"/>
                <c:pt idx="0">
                  <c:v>Sum of Affordability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Analysis'!$A$6:$A$43</c:f>
              <c:strCache>
                <c:ptCount val="37"/>
                <c:pt idx="0">
                  <c:v>78610</c:v>
                </c:pt>
                <c:pt idx="1">
                  <c:v>78617</c:v>
                </c:pt>
                <c:pt idx="2">
                  <c:v>78641</c:v>
                </c:pt>
                <c:pt idx="3">
                  <c:v>78652</c:v>
                </c:pt>
                <c:pt idx="4">
                  <c:v>78660</c:v>
                </c:pt>
                <c:pt idx="5">
                  <c:v>78701</c:v>
                </c:pt>
                <c:pt idx="6">
                  <c:v>78702</c:v>
                </c:pt>
                <c:pt idx="7">
                  <c:v>78703</c:v>
                </c:pt>
                <c:pt idx="8">
                  <c:v>78704</c:v>
                </c:pt>
                <c:pt idx="9">
                  <c:v>78705</c:v>
                </c:pt>
                <c:pt idx="10">
                  <c:v>78717</c:v>
                </c:pt>
                <c:pt idx="11">
                  <c:v>78721</c:v>
                </c:pt>
                <c:pt idx="12">
                  <c:v>78722</c:v>
                </c:pt>
                <c:pt idx="13">
                  <c:v>78723</c:v>
                </c:pt>
                <c:pt idx="14">
                  <c:v>78724</c:v>
                </c:pt>
                <c:pt idx="15">
                  <c:v>78726</c:v>
                </c:pt>
                <c:pt idx="16">
                  <c:v>78727</c:v>
                </c:pt>
                <c:pt idx="17">
                  <c:v>78728</c:v>
                </c:pt>
                <c:pt idx="18">
                  <c:v>78730</c:v>
                </c:pt>
                <c:pt idx="19">
                  <c:v>78731</c:v>
                </c:pt>
                <c:pt idx="20">
                  <c:v>78735</c:v>
                </c:pt>
                <c:pt idx="21">
                  <c:v>78741</c:v>
                </c:pt>
                <c:pt idx="22">
                  <c:v>78744</c:v>
                </c:pt>
                <c:pt idx="23">
                  <c:v>78745</c:v>
                </c:pt>
                <c:pt idx="24">
                  <c:v>78747</c:v>
                </c:pt>
                <c:pt idx="25">
                  <c:v>78748</c:v>
                </c:pt>
                <c:pt idx="26">
                  <c:v>78749</c:v>
                </c:pt>
                <c:pt idx="27">
                  <c:v>78750</c:v>
                </c:pt>
                <c:pt idx="28">
                  <c:v>78751</c:v>
                </c:pt>
                <c:pt idx="29">
                  <c:v>78752</c:v>
                </c:pt>
                <c:pt idx="30">
                  <c:v>78753</c:v>
                </c:pt>
                <c:pt idx="31">
                  <c:v>78754</c:v>
                </c:pt>
                <c:pt idx="32">
                  <c:v>78756</c:v>
                </c:pt>
                <c:pt idx="33">
                  <c:v>78757</c:v>
                </c:pt>
                <c:pt idx="34">
                  <c:v>78758</c:v>
                </c:pt>
                <c:pt idx="35">
                  <c:v>78759</c:v>
                </c:pt>
                <c:pt idx="36">
                  <c:v>(blank)</c:v>
                </c:pt>
              </c:strCache>
            </c:strRef>
          </c:cat>
          <c:val>
            <c:numRef>
              <c:f>'Pivot Analysis'!$D$6:$D$43</c:f>
              <c:numCache>
                <c:formatCode>General</c:formatCode>
                <c:ptCount val="37"/>
                <c:pt idx="0">
                  <c:v>40</c:v>
                </c:pt>
                <c:pt idx="1">
                  <c:v>96</c:v>
                </c:pt>
                <c:pt idx="2">
                  <c:v>5</c:v>
                </c:pt>
                <c:pt idx="3">
                  <c:v>80</c:v>
                </c:pt>
                <c:pt idx="4">
                  <c:v>5</c:v>
                </c:pt>
                <c:pt idx="5">
                  <c:v>175</c:v>
                </c:pt>
                <c:pt idx="6">
                  <c:v>6385</c:v>
                </c:pt>
                <c:pt idx="7">
                  <c:v>5</c:v>
                </c:pt>
                <c:pt idx="8">
                  <c:v>1448</c:v>
                </c:pt>
                <c:pt idx="9">
                  <c:v>1190</c:v>
                </c:pt>
                <c:pt idx="10">
                  <c:v>45</c:v>
                </c:pt>
                <c:pt idx="11">
                  <c:v>479</c:v>
                </c:pt>
                <c:pt idx="12">
                  <c:v>557</c:v>
                </c:pt>
                <c:pt idx="13">
                  <c:v>1894</c:v>
                </c:pt>
                <c:pt idx="14">
                  <c:v>637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40</c:v>
                </c:pt>
                <c:pt idx="19">
                  <c:v>139</c:v>
                </c:pt>
                <c:pt idx="20">
                  <c:v>60</c:v>
                </c:pt>
                <c:pt idx="21">
                  <c:v>762</c:v>
                </c:pt>
                <c:pt idx="22">
                  <c:v>425</c:v>
                </c:pt>
                <c:pt idx="23">
                  <c:v>940</c:v>
                </c:pt>
                <c:pt idx="24">
                  <c:v>7</c:v>
                </c:pt>
                <c:pt idx="25">
                  <c:v>179</c:v>
                </c:pt>
                <c:pt idx="26">
                  <c:v>5</c:v>
                </c:pt>
                <c:pt idx="27">
                  <c:v>99</c:v>
                </c:pt>
                <c:pt idx="28">
                  <c:v>165</c:v>
                </c:pt>
                <c:pt idx="29">
                  <c:v>239</c:v>
                </c:pt>
                <c:pt idx="30">
                  <c:v>114</c:v>
                </c:pt>
                <c:pt idx="31">
                  <c:v>56</c:v>
                </c:pt>
                <c:pt idx="32">
                  <c:v>165</c:v>
                </c:pt>
                <c:pt idx="33">
                  <c:v>373</c:v>
                </c:pt>
                <c:pt idx="34">
                  <c:v>351</c:v>
                </c:pt>
                <c:pt idx="35">
                  <c:v>45</c:v>
                </c:pt>
                <c:pt idx="36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7-CC45-B2DA-0EA850D8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0824191"/>
        <c:axId val="1351642255"/>
      </c:barChart>
      <c:catAx>
        <c:axId val="13508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42255"/>
        <c:crosses val="autoZero"/>
        <c:auto val="1"/>
        <c:lblAlgn val="ctr"/>
        <c:lblOffset val="100"/>
        <c:noMultiLvlLbl val="0"/>
      </c:catAx>
      <c:valAx>
        <c:axId val="13516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190500</xdr:rowOff>
    </xdr:from>
    <xdr:to>
      <xdr:col>16</xdr:col>
      <xdr:colOff>736600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99D61-EEF9-8E4E-8355-8A9B3E39C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35</xdr:row>
      <xdr:rowOff>177800</xdr:rowOff>
    </xdr:from>
    <xdr:to>
      <xdr:col>16</xdr:col>
      <xdr:colOff>787400</xdr:colOff>
      <xdr:row>58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13DFE-93D2-244C-864F-3B44C1223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89906</xdr:colOff>
      <xdr:row>0</xdr:row>
      <xdr:rowOff>101348</xdr:rowOff>
    </xdr:from>
    <xdr:to>
      <xdr:col>16</xdr:col>
      <xdr:colOff>610606</xdr:colOff>
      <xdr:row>27</xdr:row>
      <xdr:rowOff>164848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FE4B1-F1D6-2D46-BB34-C73BFFB47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165979</xdr:colOff>
      <xdr:row>29</xdr:row>
      <xdr:rowOff>162458</xdr:rowOff>
    </xdr:from>
    <xdr:to>
      <xdr:col>15</xdr:col>
      <xdr:colOff>729305</xdr:colOff>
      <xdr:row>51</xdr:row>
      <xdr:rowOff>176039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CF49E7-815E-2E42-A3D0-4517515E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76200</xdr:rowOff>
    </xdr:from>
    <xdr:to>
      <xdr:col>17</xdr:col>
      <xdr:colOff>457200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86DD6-7A8A-A445-B211-7208579EE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0</xdr:rowOff>
    </xdr:from>
    <xdr:to>
      <xdr:col>35</xdr:col>
      <xdr:colOff>317500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38DBF-78C1-2345-9FBA-5B2376ADD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 Lizama" refreshedDate="41793.846846296299" createdVersion="4" refreshedVersion="4" minRefreshableVersion="3" recordCount="616" xr:uid="{00000000-000A-0000-FFFF-FFFF0A000000}">
  <cacheSource type="worksheet">
    <worksheetSource ref="A1:AU617" sheet="Affordable_Housing_Inventory"/>
  </cacheSource>
  <cacheFields count="47">
    <cacheField name="ï»¿AHI #" numFmtId="0">
      <sharedItems containsSemiMixedTypes="0" containsString="0" containsNumber="1" containsInteger="1" minValue="2" maxValue="410" count="317">
        <n v="31"/>
        <n v="61"/>
        <n v="63"/>
        <n v="91"/>
        <n v="79"/>
        <n v="80"/>
        <n v="81"/>
        <n v="82"/>
        <n v="83"/>
        <n v="84"/>
        <n v="87"/>
        <n v="88"/>
        <n v="90"/>
        <n v="92"/>
        <n v="93"/>
        <n v="94"/>
        <n v="95"/>
        <n v="109"/>
        <n v="126"/>
        <n v="134"/>
        <n v="141"/>
        <n v="246"/>
        <n v="144"/>
        <n v="153"/>
        <n v="164"/>
        <n v="207"/>
        <n v="232"/>
        <n v="245"/>
        <n v="248"/>
        <n v="249"/>
        <n v="251"/>
        <n v="252"/>
        <n v="264"/>
        <n v="271"/>
        <n v="274"/>
        <n v="275"/>
        <n v="286"/>
        <n v="295"/>
        <n v="297"/>
        <n v="301"/>
        <n v="306"/>
        <n v="307"/>
        <n v="309"/>
        <n v="321"/>
        <n v="322"/>
        <n v="332"/>
        <n v="335"/>
        <n v="336"/>
        <n v="340"/>
        <n v="347"/>
        <n v="352"/>
        <n v="353"/>
        <n v="358"/>
        <n v="360"/>
        <n v="377"/>
        <n v="378"/>
        <n v="388"/>
        <n v="390"/>
        <n v="392"/>
        <n v="100"/>
        <n v="368"/>
        <n v="363"/>
        <n v="205"/>
        <n v="211"/>
        <n v="20"/>
        <n v="201"/>
        <n v="104"/>
        <n v="289"/>
        <n v="67"/>
        <n v="361"/>
        <n v="15"/>
        <n v="68"/>
        <n v="22"/>
        <n v="406"/>
        <n v="27"/>
        <n v="334"/>
        <n v="14"/>
        <n v="28"/>
        <n v="383"/>
        <n v="184"/>
        <n v="209"/>
        <n v="125"/>
        <n v="220"/>
        <n v="386"/>
        <n v="12"/>
        <n v="254"/>
        <n v="240"/>
        <n v="8"/>
        <n v="317"/>
        <n v="191"/>
        <n v="122"/>
        <n v="403"/>
        <n v="381"/>
        <n v="152"/>
        <n v="350"/>
        <n v="308"/>
        <n v="147"/>
        <n v="339"/>
        <n v="34"/>
        <n v="229"/>
        <n v="7"/>
        <n v="243"/>
        <n v="236"/>
        <n v="4"/>
        <n v="312"/>
        <n v="37"/>
        <n v="354"/>
        <n v="373"/>
        <n v="327"/>
        <n v="33"/>
        <n v="155"/>
        <n v="30"/>
        <n v="197"/>
        <n v="25"/>
        <n v="161"/>
        <n v="284"/>
        <n v="21"/>
        <n v="73"/>
        <n v="337"/>
        <n v="58"/>
        <n v="3"/>
        <n v="266"/>
        <n v="187"/>
        <n v="62"/>
        <n v="238"/>
        <n v="166"/>
        <n v="356"/>
        <n v="74"/>
        <n v="143"/>
        <n v="123"/>
        <n v="160"/>
        <n v="355"/>
        <n v="222"/>
        <n v="372"/>
        <n v="110"/>
        <n v="338"/>
        <n v="23"/>
        <n v="224"/>
        <n v="170"/>
        <n v="103"/>
        <n v="55"/>
        <n v="382"/>
        <n v="29"/>
        <n v="367"/>
        <n v="359"/>
        <n v="64"/>
        <n v="13"/>
        <n v="357"/>
        <n v="26"/>
        <n v="179"/>
        <n v="102"/>
        <n v="214"/>
        <n v="287"/>
        <n v="270"/>
        <n v="272"/>
        <n v="230"/>
        <n v="268"/>
        <n v="6"/>
        <n v="194"/>
        <n v="32"/>
        <n v="40"/>
        <n v="304"/>
        <n v="76"/>
        <n v="213"/>
        <n v="409"/>
        <n v="146"/>
        <n v="273"/>
        <n v="296"/>
        <n v="70"/>
        <n v="320"/>
        <n v="228"/>
        <n v="174"/>
        <n v="212"/>
        <n v="195"/>
        <n v="239"/>
        <n v="65"/>
        <n v="319"/>
        <n v="59"/>
        <n v="370"/>
        <n v="172"/>
        <n v="345"/>
        <n v="221"/>
        <n v="250"/>
        <n v="159"/>
        <n v="331"/>
        <n v="157"/>
        <n v="402"/>
        <n v="374"/>
        <n v="17"/>
        <n v="18"/>
        <n v="225"/>
        <n v="127"/>
        <n v="45"/>
        <n v="379"/>
        <n v="223"/>
        <n v="19"/>
        <n v="371"/>
        <n v="280"/>
        <n v="395"/>
        <n v="303"/>
        <n v="193"/>
        <n v="267"/>
        <n v="305"/>
        <n v="117"/>
        <n v="210"/>
        <n v="385"/>
        <n v="226"/>
        <n v="136"/>
        <n v="204"/>
        <n v="24"/>
        <n v="185"/>
        <n v="384"/>
        <n v="182"/>
        <n v="396"/>
        <n v="66"/>
        <n v="49"/>
        <n v="44"/>
        <n v="216"/>
        <n v="189"/>
        <n v="293"/>
        <n v="199"/>
        <n v="237"/>
        <n v="219"/>
        <n v="118"/>
        <n v="196"/>
        <n v="288"/>
        <n v="5"/>
        <n v="116"/>
        <n v="72"/>
        <n v="35"/>
        <n v="328"/>
        <n v="316"/>
        <n v="302"/>
        <n v="52"/>
        <n v="257"/>
        <n v="192"/>
        <n v="269"/>
        <n v="227"/>
        <n v="148"/>
        <n v="203"/>
        <n v="130"/>
        <n v="190"/>
        <n v="69"/>
        <n v="404"/>
        <n v="253"/>
        <n v="151"/>
        <n v="278"/>
        <n v="47"/>
        <n v="241"/>
        <n v="234"/>
        <n v="38"/>
        <n v="2"/>
        <n v="85"/>
        <n v="176"/>
        <n v="263"/>
        <n v="311"/>
        <n v="175"/>
        <n v="202"/>
        <n v="105"/>
        <n v="231"/>
        <n v="165"/>
        <n v="318"/>
        <n v="292"/>
        <n v="78"/>
        <n v="124"/>
        <n v="380"/>
        <n v="162"/>
        <n v="54"/>
        <n v="387"/>
        <n v="41"/>
        <n v="10"/>
        <n v="50"/>
        <n v="279"/>
        <n v="56"/>
        <n v="177"/>
        <n v="198"/>
        <n v="57"/>
        <n v="235"/>
        <n v="181"/>
        <n v="173"/>
        <n v="46"/>
        <n v="277"/>
        <n v="291"/>
        <n v="244"/>
        <n v="77"/>
        <n v="256"/>
        <n v="180"/>
        <n v="51"/>
        <n v="391"/>
        <n v="154"/>
        <n v="242"/>
        <n v="314"/>
        <n v="281"/>
        <n v="200"/>
        <n v="169"/>
        <n v="71"/>
        <n v="128"/>
        <n v="206"/>
        <n v="183"/>
        <n v="39"/>
        <n v="186"/>
        <n v="119"/>
        <n v="156"/>
        <n v="36"/>
        <n v="171"/>
        <n v="75"/>
        <n v="351"/>
        <n v="178"/>
        <n v="410"/>
        <n v="163"/>
        <n v="315"/>
        <n v="329"/>
        <n v="365"/>
        <n v="133"/>
        <n v="98"/>
        <n v="188"/>
        <n v="9"/>
      </sharedItems>
    </cacheField>
    <cacheField name="Project ID" numFmtId="0">
      <sharedItems containsSemiMixedTypes="0" containsString="0" containsNumber="1" containsInteger="1" minValue="3225" maxValue="4474" count="616">
        <n v="3280"/>
        <n v="3281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8"/>
        <n v="3418"/>
        <n v="3398"/>
        <n v="3399"/>
        <n v="3400"/>
        <n v="3401"/>
        <n v="3402"/>
        <n v="3403"/>
        <n v="3406"/>
        <n v="3407"/>
        <n v="3409"/>
        <n v="3410"/>
        <n v="3411"/>
        <n v="3412"/>
        <n v="3413"/>
        <n v="3414"/>
        <n v="3415"/>
        <n v="3416"/>
        <n v="3417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96"/>
        <n v="3809"/>
        <n v="3810"/>
        <n v="3811"/>
        <n v="3511"/>
        <n v="3519"/>
        <n v="3951"/>
        <n v="3952"/>
        <n v="3523"/>
        <n v="3638"/>
        <n v="3526"/>
        <n v="3535"/>
        <n v="3545"/>
        <n v="3588"/>
        <n v="3813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9"/>
        <n v="3640"/>
        <n v="3641"/>
        <n v="3647"/>
        <n v="3650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7"/>
        <n v="3678"/>
        <n v="3749"/>
        <n v="3854"/>
        <n v="3762"/>
        <n v="3763"/>
        <n v="3764"/>
        <n v="3741"/>
        <n v="3872"/>
        <n v="3767"/>
        <n v="3781"/>
        <n v="3796"/>
        <n v="3797"/>
        <n v="3798"/>
        <n v="3816"/>
        <n v="4412"/>
        <n v="3832"/>
        <n v="3876"/>
        <n v="3827"/>
        <n v="3875"/>
        <n v="3839"/>
        <n v="3825"/>
        <n v="3849"/>
        <n v="3857"/>
        <n v="3874"/>
        <n v="4458"/>
        <n v="4461"/>
        <n v="4462"/>
        <n v="4463"/>
        <n v="4464"/>
        <n v="4465"/>
        <n v="3881"/>
        <n v="3885"/>
        <n v="4413"/>
        <n v="4416"/>
        <n v="4419"/>
        <n v="4422"/>
        <n v="4423"/>
        <n v="4424"/>
        <n v="4425"/>
        <n v="4426"/>
        <n v="4000"/>
        <n v="4006"/>
        <n v="3984"/>
        <n v="3986"/>
        <n v="3978"/>
        <n v="3993"/>
        <n v="3999"/>
        <n v="4003"/>
        <n v="3982"/>
        <n v="3985"/>
        <n v="4157"/>
        <n v="4158"/>
        <n v="4159"/>
        <n v="4160"/>
        <n v="3987"/>
        <n v="3988"/>
        <n v="3989"/>
        <n v="3994"/>
        <n v="4410"/>
        <n v="4341"/>
        <n v="3990"/>
        <n v="3995"/>
        <n v="3979"/>
        <n v="3956"/>
        <n v="3904"/>
        <n v="3991"/>
        <n v="3996"/>
        <n v="3977"/>
        <n v="3992"/>
        <n v="4001"/>
        <n v="3980"/>
        <n v="3998"/>
        <n v="4002"/>
        <n v="3981"/>
        <n v="3983"/>
        <n v="3905"/>
        <n v="3906"/>
        <n v="3910"/>
        <n v="3911"/>
        <n v="3912"/>
        <n v="3913"/>
        <n v="3914"/>
        <n v="3915"/>
        <n v="3924"/>
        <n v="3925"/>
        <n v="3926"/>
        <n v="3927"/>
        <n v="3928"/>
        <n v="3929"/>
        <n v="3931"/>
        <n v="3969"/>
        <n v="3970"/>
        <n v="3971"/>
        <n v="4048"/>
        <n v="4183"/>
        <n v="4186"/>
        <n v="3486"/>
        <n v="3955"/>
        <n v="3948"/>
        <n v="3586"/>
        <n v="3592"/>
        <n v="3259"/>
        <n v="3582"/>
        <n v="3491"/>
        <n v="3900"/>
        <n v="4460"/>
        <n v="3769"/>
        <n v="3384"/>
        <n v="3932"/>
        <n v="3246"/>
        <n v="3385"/>
        <n v="3261"/>
        <n v="4411"/>
        <n v="3271"/>
        <n v="3879"/>
        <n v="3245"/>
        <n v="4459"/>
        <n v="3272"/>
        <n v="3976"/>
        <n v="3565"/>
        <n v="3590"/>
        <n v="3257"/>
        <n v="3510"/>
        <n v="3601"/>
        <n v="4016"/>
        <n v="3239"/>
        <n v="3680"/>
        <n v="3621"/>
        <n v="3231"/>
        <n v="3840"/>
        <n v="3572"/>
        <n v="3507"/>
        <n v="3894"/>
        <n v="4407"/>
        <n v="3974"/>
        <n v="3534"/>
        <n v="3897"/>
        <n v="3833"/>
        <n v="3529"/>
        <n v="3883"/>
        <n v="3291"/>
        <n v="3610"/>
        <n v="3230"/>
        <n v="3624"/>
        <n v="3617"/>
        <n v="3227"/>
        <n v="3829"/>
        <n v="3896"/>
        <n v="3294"/>
        <n v="3916"/>
        <n v="4466"/>
        <n v="3960"/>
        <n v="3861"/>
        <n v="3284"/>
        <n v="3290"/>
        <n v="3537"/>
        <n v="3275"/>
        <n v="3578"/>
        <n v="3269"/>
        <n v="3855"/>
        <n v="3542"/>
        <n v="4468"/>
        <n v="3753"/>
        <n v="3260"/>
        <n v="3390"/>
        <n v="3882"/>
        <n v="3852"/>
        <n v="3317"/>
        <n v="3321"/>
        <n v="3226"/>
        <n v="3731"/>
        <n v="3568"/>
        <n v="3377"/>
        <n v="3318"/>
        <n v="3619"/>
        <n v="3547"/>
        <n v="3918"/>
        <n v="3392"/>
        <n v="3525"/>
        <n v="4185"/>
        <n v="3508"/>
        <n v="3541"/>
        <n v="3950"/>
        <n v="3603"/>
        <n v="3959"/>
        <n v="3751"/>
        <n v="3884"/>
        <n v="3263"/>
        <n v="3605"/>
        <n v="3282"/>
        <n v="3551"/>
        <n v="3489"/>
        <n v="3901"/>
        <n v="3311"/>
        <n v="3975"/>
        <n v="3273"/>
        <n v="3865"/>
        <n v="3954"/>
        <n v="3930"/>
        <n v="3379"/>
        <n v="3244"/>
        <n v="3921"/>
        <n v="3864"/>
        <n v="3270"/>
        <n v="3560"/>
        <n v="3488"/>
        <n v="3595"/>
        <n v="3765"/>
        <n v="3761"/>
        <n v="3757"/>
        <n v="3611"/>
        <n v="3730"/>
        <n v="3229"/>
        <n v="3575"/>
        <n v="3286"/>
        <n v="3297"/>
        <n v="3820"/>
        <n v="3394"/>
        <n v="3594"/>
        <n v="4433"/>
        <n v="3528"/>
        <n v="3313"/>
        <n v="3760"/>
        <n v="3795"/>
        <n v="3387"/>
        <n v="3847"/>
        <n v="3609"/>
        <n v="3555"/>
        <n v="3593"/>
        <n v="3576"/>
        <n v="3620"/>
        <n v="3381"/>
        <n v="3844"/>
        <n v="3241"/>
        <n v="3325"/>
        <n v="3957"/>
        <n v="3553"/>
        <n v="3891"/>
        <n v="3602"/>
        <n v="3676"/>
        <n v="3903"/>
        <n v="3540"/>
        <n v="3873"/>
        <n v="3539"/>
        <n v="4406"/>
        <n v="3962"/>
        <n v="3248"/>
        <n v="3252"/>
        <n v="3606"/>
        <n v="3512"/>
        <n v="3302"/>
        <n v="3972"/>
        <n v="3604"/>
        <n v="3254"/>
        <n v="3958"/>
        <n v="4470"/>
        <n v="3745"/>
        <n v="4342"/>
        <n v="3243"/>
        <n v="4013"/>
        <n v="3251"/>
        <n v="3574"/>
        <n v="3253"/>
        <n v="3732"/>
        <n v="3831"/>
        <n v="3264"/>
        <n v="3502"/>
        <n v="3591"/>
        <n v="4014"/>
        <n v="3607"/>
        <n v="3520"/>
        <n v="3279"/>
        <n v="3274"/>
        <n v="3585"/>
        <n v="3395"/>
        <n v="3848"/>
        <n v="3240"/>
        <n v="3266"/>
        <n v="3267"/>
        <n v="3566"/>
        <n v="4012"/>
        <n v="3563"/>
        <n v="4343"/>
        <n v="3756"/>
        <n v="3382"/>
        <n v="3306"/>
        <n v="3323"/>
        <n v="3301"/>
        <n v="3597"/>
        <n v="3265"/>
        <n v="3255"/>
        <n v="3570"/>
        <n v="3773"/>
        <n v="3580"/>
        <n v="3618"/>
        <n v="3283"/>
        <n v="3600"/>
        <n v="3503"/>
        <n v="3577"/>
        <n v="4005"/>
        <n v="3768"/>
        <n v="3834"/>
        <n v="3319"/>
        <n v="3228"/>
        <n v="3501"/>
        <n v="3389"/>
        <n v="4472"/>
        <n v="3292"/>
        <n v="3866"/>
        <n v="3838"/>
        <n v="3818"/>
        <n v="3309"/>
        <n v="3683"/>
        <n v="3312"/>
        <n v="3573"/>
        <n v="3752"/>
        <n v="3285"/>
        <n v="3608"/>
        <n v="3530"/>
        <n v="3584"/>
        <n v="3250"/>
        <n v="3917"/>
        <n v="3824"/>
        <n v="3571"/>
        <n v="3386"/>
        <n v="4408"/>
        <n v="3862"/>
        <n v="3679"/>
        <n v="3851"/>
        <n v="3533"/>
        <n v="3755"/>
        <n v="3304"/>
        <n v="3622"/>
        <n v="3615"/>
        <n v="3295"/>
        <n v="3225"/>
        <n v="3490"/>
        <n v="3277"/>
        <n v="4474"/>
        <n v="3515"/>
        <n v="3278"/>
        <n v="3380"/>
        <n v="3557"/>
        <n v="3268"/>
        <n v="3902"/>
        <n v="3391"/>
        <n v="3728"/>
        <n v="3289"/>
        <n v="3828"/>
        <n v="3556"/>
        <n v="3583"/>
        <n v="4467"/>
        <n v="3492"/>
        <n v="3238"/>
        <n v="3612"/>
        <n v="4046"/>
        <n v="3320"/>
        <n v="3546"/>
        <n v="3845"/>
        <n v="3772"/>
        <n v="3276"/>
        <n v="3397"/>
        <n v="3509"/>
        <n v="4471"/>
        <n v="3973"/>
        <n v="3543"/>
        <n v="3310"/>
        <n v="4047"/>
        <n v="3298"/>
        <n v="3822"/>
        <n v="3233"/>
        <n v="3307"/>
        <n v="3744"/>
        <n v="3315"/>
        <n v="3558"/>
        <n v="3579"/>
        <n v="3316"/>
        <n v="3242"/>
        <n v="3616"/>
        <n v="3562"/>
        <n v="3404"/>
        <n v="4469"/>
        <n v="3841"/>
        <n v="3262"/>
        <n v="3554"/>
        <n v="3303"/>
        <n v="3743"/>
        <n v="3771"/>
        <n v="3625"/>
        <n v="4473"/>
        <n v="3396"/>
        <n v="3682"/>
        <n v="3853"/>
        <n v="3561"/>
        <n v="3249"/>
        <n v="3308"/>
        <n v="4184"/>
        <n v="3536"/>
        <n v="3623"/>
        <n v="3836"/>
        <n v="3754"/>
        <n v="3581"/>
        <n v="3550"/>
        <n v="3388"/>
        <n v="3793"/>
        <n v="3513"/>
        <n v="3587"/>
        <n v="3564"/>
        <n v="3296"/>
        <n v="3567"/>
        <n v="3504"/>
        <n v="3538"/>
        <n v="3293"/>
        <n v="3880"/>
        <n v="3552"/>
        <n v="3393"/>
        <n v="3920"/>
        <n v="3899"/>
        <n v="3559"/>
        <n v="4434"/>
        <n v="3314"/>
        <n v="3544"/>
        <n v="3837"/>
        <n v="3258"/>
        <n v="4457"/>
        <n v="4405"/>
        <n v="3867"/>
        <n v="3949"/>
        <n v="3256"/>
        <n v="3518"/>
        <n v="3484"/>
        <n v="3569"/>
        <n v="3232"/>
      </sharedItems>
    </cacheField>
    <cacheField name="Project Name" numFmtId="0">
      <sharedItems containsMixedTypes="1" containsNumber="1" containsInteger="1" minValue="2215" maxValue="2215"/>
    </cacheField>
    <cacheField name="Owner" numFmtId="0">
      <sharedItems containsBlank="1"/>
    </cacheField>
    <cacheField name="Developer" numFmtId="0">
      <sharedItems/>
    </cacheField>
    <cacheField name="Address" numFmtId="0">
      <sharedItems containsBlank="1"/>
    </cacheField>
    <cacheField name="Zip Code" numFmtId="0">
      <sharedItems containsString="0" containsBlank="1" containsNumber="1" containsInteger="1" minValue="78610" maxValue="78759" count="37">
        <n v="78722"/>
        <n v="78724"/>
        <n v="78702"/>
        <n v="78723"/>
        <n v="78617"/>
        <n v="78754"/>
        <n v="78745"/>
        <n v="78744"/>
        <n v="78721"/>
        <n v="78741"/>
        <n v="78705"/>
        <n v="78747"/>
        <m/>
        <n v="78752"/>
        <n v="78652"/>
        <n v="78758"/>
        <n v="78731"/>
        <n v="78759"/>
        <n v="78704"/>
        <n v="78701"/>
        <n v="78735"/>
        <n v="78751"/>
        <n v="78727"/>
        <n v="78757"/>
        <n v="78703"/>
        <n v="78730"/>
        <n v="78748"/>
        <n v="78753"/>
        <n v="78660"/>
        <n v="78717"/>
        <n v="78756"/>
        <n v="78641"/>
        <n v="78749"/>
        <n v="78750"/>
        <n v="78726"/>
        <n v="78728"/>
        <n v="78610"/>
      </sharedItems>
    </cacheField>
    <cacheField name="TCAD ID" numFmtId="0">
      <sharedItems containsString="0" containsBlank="1" containsNumber="1" containsInteger="1" minValue="35659" maxValue="891244"/>
    </cacheField>
    <cacheField name="Council District" numFmtId="0">
      <sharedItems containsString="0" containsBlank="1" containsNumber="1" containsInteger="1" minValue="1" maxValue="10" count="11">
        <n v="1"/>
        <n v="2"/>
        <n v="5"/>
        <n v="3"/>
        <n v="9"/>
        <n v="4"/>
        <n v="7"/>
        <n v="10"/>
        <m/>
        <n v="8"/>
        <n v="6"/>
      </sharedItems>
    </cacheField>
    <cacheField name="Kirwan Opportunity Index" numFmtId="0">
      <sharedItems containsBlank="1" count="6">
        <s v="Very High"/>
        <s v="Very Low"/>
        <s v="Low"/>
        <s v="High"/>
        <s v="Moderate"/>
        <m/>
      </sharedItems>
    </cacheField>
    <cacheField name="Total Units" numFmtId="0">
      <sharedItems containsSemiMixedTypes="0" containsString="0" containsNumber="1" containsInteger="1" minValue="0" maxValue="6364" count="182">
        <n v="2"/>
        <n v="1"/>
        <n v="50"/>
        <n v="88"/>
        <n v="60"/>
        <n v="6"/>
        <n v="252"/>
        <n v="13"/>
        <n v="67"/>
        <n v="141"/>
        <n v="160"/>
        <n v="1030"/>
        <n v="857"/>
        <n v="58"/>
        <n v="304"/>
        <n v="650"/>
        <n v="20"/>
        <n v="2027"/>
        <n v="824"/>
        <n v="309"/>
        <n v="6364"/>
        <n v="52"/>
        <n v="27"/>
        <n v="34"/>
        <n v="1502"/>
        <n v="35"/>
        <n v="14"/>
        <n v="163"/>
        <n v="90"/>
        <n v="138"/>
        <n v="36"/>
        <n v="81"/>
        <n v="8"/>
        <n v="3"/>
        <n v="64"/>
        <n v="132"/>
        <n v="4"/>
        <n v="9"/>
        <n v="17"/>
        <n v="862"/>
        <n v="83"/>
        <n v="15"/>
        <n v="45"/>
        <n v="24"/>
        <n v="43"/>
        <n v="100"/>
        <n v="0"/>
        <n v="654"/>
        <n v="726"/>
        <n v="264"/>
        <n v="222"/>
        <n v="250"/>
        <n v="280"/>
        <n v="182"/>
        <n v="504"/>
        <n v="200"/>
        <n v="201"/>
        <n v="439"/>
        <n v="22"/>
        <n v="146"/>
        <n v="364"/>
        <n v="26"/>
        <n v="332"/>
        <n v="23"/>
        <n v="40"/>
        <n v="233"/>
        <n v="500"/>
        <n v="299"/>
        <n v="174"/>
        <n v="84"/>
        <n v="300"/>
        <n v="324"/>
        <n v="128"/>
        <n v="350"/>
        <n v="120"/>
        <n v="346"/>
        <n v="38"/>
        <n v="12"/>
        <n v="37"/>
        <n v="210"/>
        <n v="194"/>
        <n v="167"/>
        <n v="3584"/>
        <n v="19"/>
        <n v="46"/>
        <n v="1012"/>
        <n v="56"/>
        <n v="87"/>
        <n v="240"/>
        <n v="208"/>
        <n v="115"/>
        <n v="215"/>
        <n v="312"/>
        <n v="95"/>
        <n v="116"/>
        <n v="290"/>
        <n v="223"/>
        <n v="441"/>
        <n v="62"/>
        <n v="85"/>
        <n v="436"/>
        <n v="79"/>
        <n v="294"/>
        <n v="92"/>
        <n v="29"/>
        <n v="74"/>
        <n v="80"/>
        <n v="177"/>
        <n v="7"/>
        <n v="476"/>
        <n v="328"/>
        <n v="263"/>
        <n v="135"/>
        <n v="336"/>
        <n v="677"/>
        <n v="502"/>
        <n v="76"/>
        <n v="298"/>
        <n v="318"/>
        <n v="109"/>
        <n v="315"/>
        <n v="196"/>
        <n v="314"/>
        <n v="228"/>
        <n v="54"/>
        <n v="325"/>
        <n v="378"/>
        <n v="375"/>
        <n v="30"/>
        <n v="99"/>
        <n v="93"/>
        <n v="429"/>
        <n v="47"/>
        <n v="232"/>
        <n v="394"/>
        <n v="10"/>
        <n v="70"/>
        <n v="423"/>
        <n v="155"/>
        <n v="209"/>
        <n v="457"/>
        <n v="172"/>
        <n v="710"/>
        <n v="140"/>
        <n v="69"/>
        <n v="139"/>
        <n v="51"/>
        <n v="103"/>
        <n v="292"/>
        <n v="302"/>
        <n v="97"/>
        <n v="231"/>
        <n v="122"/>
        <n v="464"/>
        <n v="130"/>
        <n v="150"/>
        <n v="184"/>
        <n v="279"/>
        <n v="98"/>
        <n v="308"/>
        <n v="219"/>
        <n v="343"/>
        <n v="75"/>
        <n v="1165"/>
        <n v="235"/>
        <n v="173"/>
        <n v="183"/>
        <n v="3000"/>
        <n v="16"/>
        <n v="49"/>
        <n v="327"/>
        <n v="1751"/>
        <n v="21"/>
        <n v="11"/>
        <n v="136"/>
        <n v="107"/>
        <n v="53"/>
        <n v="216"/>
        <n v="28"/>
        <n v="390"/>
        <n v="105"/>
        <n v="284"/>
      </sharedItems>
    </cacheField>
    <cacheField name="Total Affordable Units" numFmtId="0">
      <sharedItems containsSemiMixedTypes="0" containsString="0" containsNumber="1" containsInteger="1" minValue="0" maxValue="1247" count="117">
        <n v="2"/>
        <n v="1"/>
        <n v="50"/>
        <n v="88"/>
        <n v="60"/>
        <n v="6"/>
        <n v="252"/>
        <n v="0"/>
        <n v="67"/>
        <n v="28"/>
        <n v="64"/>
        <n v="211"/>
        <n v="177"/>
        <n v="23"/>
        <n v="304"/>
        <n v="240"/>
        <n v="405"/>
        <n v="165"/>
        <n v="31"/>
        <n v="650"/>
        <n v="4"/>
        <n v="155"/>
        <n v="35"/>
        <n v="132"/>
        <n v="173"/>
        <n v="40"/>
        <n v="87"/>
        <n v="57"/>
        <n v="264"/>
        <n v="22"/>
        <n v="27"/>
        <n v="274"/>
        <n v="18"/>
        <n v="200"/>
        <n v="171"/>
        <n v="8"/>
        <n v="100"/>
        <n v="160"/>
        <n v="146"/>
        <n v="36"/>
        <n v="332"/>
        <n v="3"/>
        <n v="233"/>
        <n v="13"/>
        <n v="30"/>
        <n v="140"/>
        <n v="76"/>
        <n v="45"/>
        <n v="324"/>
        <n v="121"/>
        <n v="44"/>
        <n v="120"/>
        <n v="66"/>
        <n v="12"/>
        <n v="37"/>
        <n v="21"/>
        <n v="19"/>
        <n v="34"/>
        <n v="1247"/>
        <n v="46"/>
        <n v="58"/>
        <n v="475"/>
        <n v="15"/>
        <n v="9"/>
        <n v="20"/>
        <n v="250"/>
        <n v="83"/>
        <n v="7"/>
        <n v="29"/>
        <n v="24"/>
        <n v="124"/>
        <n v="219"/>
        <n v="85"/>
        <n v="276"/>
        <n v="215"/>
        <n v="263"/>
        <n v="135"/>
        <n v="68"/>
        <n v="80"/>
        <n v="48"/>
        <n v="141"/>
        <n v="11"/>
        <n v="194"/>
        <n v="228"/>
        <n v="53"/>
        <n v="33"/>
        <n v="38"/>
        <n v="90"/>
        <n v="14"/>
        <n v="5"/>
        <n v="42"/>
        <n v="10"/>
        <n v="106"/>
        <n v="43"/>
        <n v="47"/>
        <n v="110"/>
        <n v="16"/>
        <n v="17"/>
        <n v="172"/>
        <n v="51"/>
        <n v="128"/>
        <n v="56"/>
        <n v="292"/>
        <n v="78"/>
        <n v="126"/>
        <n v="182"/>
        <n v="130"/>
        <n v="84"/>
        <n v="117"/>
        <n v="183"/>
        <n v="104"/>
        <n v="300"/>
        <n v="175"/>
        <n v="107"/>
        <n v="216"/>
        <n v="39"/>
        <n v="192"/>
      </sharedItems>
    </cacheField>
    <cacheField name="Distance to High Freq. Transit" numFmtId="0">
      <sharedItems/>
    </cacheField>
    <cacheField name="Unit Type" numFmtId="0">
      <sharedItems/>
    </cacheField>
    <cacheField name="Housing Type" numFmtId="0">
      <sharedItems count="2">
        <s v="Rental"/>
        <s v="Ownership"/>
      </sharedItems>
    </cacheField>
    <cacheField name="Status" numFmtId="0">
      <sharedItems count="4">
        <s v="Project Complete"/>
        <s v="Project Certified / Loan Executed"/>
        <s v="Building Permit Issued / Project Underway"/>
        <s v="Site Plan Approved / Project Underway"/>
      </sharedItems>
    </cacheField>
    <cacheField name="Affordability Start Year" numFmtId="0">
      <sharedItems containsString="0" containsBlank="1" containsNumber="1" containsInteger="1" minValue="1998" maxValue="2018" count="21">
        <n v="2003"/>
        <n v="2011"/>
        <n v="2012"/>
        <n v="2013"/>
        <n v="2014"/>
        <n v="2015"/>
        <n v="2010"/>
        <m/>
        <n v="2009"/>
        <n v="2016"/>
        <n v="2008"/>
        <n v="2007"/>
        <n v="2017"/>
        <n v="2001"/>
        <n v="2000"/>
        <n v="2006"/>
        <n v="2018"/>
        <n v="2005"/>
        <n v="1999"/>
        <n v="1998"/>
        <n v="2002"/>
      </sharedItems>
    </cacheField>
    <cacheField name="Affordability Expiration Year " numFmtId="0">
      <sharedItems containsString="0" containsBlank="1" containsNumber="1" containsInteger="1" minValue="2017" maxValue="2115" count="47">
        <n v="2023"/>
        <n v="2021"/>
        <n v="2022"/>
        <n v="2024"/>
        <n v="2114"/>
        <n v="2047"/>
        <n v="2040"/>
        <n v="2042"/>
        <m/>
        <n v="2112"/>
        <n v="2111"/>
        <n v="2020"/>
        <n v="2019"/>
        <n v="2025"/>
        <n v="2115"/>
        <n v="2055"/>
        <n v="2056"/>
        <n v="2029"/>
        <n v="2031"/>
        <n v="2026"/>
        <n v="2018"/>
        <n v="2017"/>
        <n v="2027"/>
        <n v="2041"/>
        <n v="2030"/>
        <n v="2057"/>
        <n v="2048"/>
        <n v="2028"/>
        <n v="2035"/>
        <n v="2108"/>
        <n v="2039"/>
        <n v="2059"/>
        <n v="2051"/>
        <n v="2054"/>
        <n v="2109"/>
        <n v="2110"/>
        <n v="2058"/>
        <n v="2049"/>
        <n v="2037"/>
        <n v="2032"/>
        <n v="2033"/>
        <n v="2050"/>
        <n v="2106"/>
        <n v="2113"/>
        <n v="2053"/>
        <n v="2104"/>
        <n v="2107"/>
      </sharedItems>
    </cacheField>
    <cacheField name="Affordability Period" numFmtId="0">
      <sharedItems containsSemiMixedTypes="0" containsString="0" containsNumber="1" containsInteger="1" minValue="0" maxValue="99" count="14">
        <n v="20"/>
        <n v="10"/>
        <n v="99"/>
        <n v="36"/>
        <n v="30"/>
        <n v="1"/>
        <n v="5"/>
        <n v="15"/>
        <n v="40"/>
        <n v="0"/>
        <n v="35"/>
        <n v="50"/>
        <n v="33"/>
        <n v="18"/>
      </sharedItems>
    </cacheField>
    <cacheField name="Date Fee in Lieu Received" numFmtId="0">
      <sharedItems containsNonDate="0" containsDate="1" containsString="0" containsBlank="1" minDate="2005-06-19T00:00:00" maxDate="2017-10-13T00:00:00"/>
    </cacheField>
    <cacheField name="Fee in Lieu Status" numFmtId="0">
      <sharedItems/>
    </cacheField>
    <cacheField name="Required Amount of Fee in Lieu" numFmtId="0">
      <sharedItems containsString="0" containsBlank="1" containsNumber="1" containsInteger="1" minValue="0" maxValue="2875410"/>
    </cacheField>
    <cacheField name="Units &lt;= 30% MFI" numFmtId="0">
      <sharedItems containsSemiMixedTypes="0" containsString="0" containsNumber="1" containsInteger="1" minValue="0" maxValue="50"/>
    </cacheField>
    <cacheField name="Units &lt;= 40% MFI" numFmtId="0">
      <sharedItems containsSemiMixedTypes="0" containsString="0" containsNumber="1" containsInteger="1" minValue="0" maxValue="27"/>
    </cacheField>
    <cacheField name="Units &lt;= 50% MFI" numFmtId="0">
      <sharedItems containsSemiMixedTypes="0" containsString="0" containsNumber="1" containsInteger="1" minValue="0" maxValue="225"/>
    </cacheField>
    <cacheField name="Units &lt;= 60% MFI" numFmtId="0">
      <sharedItems containsSemiMixedTypes="0" containsString="0" containsNumber="1" containsInteger="1" minValue="0" maxValue="405"/>
    </cacheField>
    <cacheField name="Units &lt;= 65% MFI" numFmtId="0">
      <sharedItems containsSemiMixedTypes="0" containsString="0" containsNumber="1" containsInteger="1" minValue="0" maxValue="39"/>
    </cacheField>
    <cacheField name="Units &lt;= 80% MFI" numFmtId="0">
      <sharedItems containsSemiMixedTypes="0" containsString="0" containsNumber="1" containsInteger="1" minValue="0" maxValue="1247"/>
    </cacheField>
    <cacheField name="Market Rate Units" numFmtId="0">
      <sharedItems containsSemiMixedTypes="0" containsString="0" containsNumber="1" containsInteger="1" minValue="0" maxValue="5714"/>
    </cacheField>
    <cacheField name="Funding" numFmtId="0">
      <sharedItems count="3">
        <s v="RHDA"/>
        <s v="A&amp;D"/>
        <s v="Development Incentives"/>
      </sharedItems>
    </cacheField>
    <cacheField name="DDB" numFmtId="0">
      <sharedItems/>
    </cacheField>
    <cacheField name="ERC" numFmtId="0">
      <sharedItems/>
    </cacheField>
    <cacheField name="RNY" numFmtId="0">
      <sharedItems/>
    </cacheField>
    <cacheField name="MDA" numFmtId="0">
      <sharedItems/>
    </cacheField>
    <cacheField name="NBG" numFmtId="0">
      <sharedItems/>
    </cacheField>
    <cacheField name="PUDDA" numFmtId="0">
      <sharedItems/>
    </cacheField>
    <cacheField name="PUDDB" numFmtId="0">
      <sharedItems/>
    </cacheField>
    <cacheField name="SMART" numFmtId="0">
      <sharedItems/>
    </cacheField>
    <cacheField name="TOD" numFmtId="0">
      <sharedItems/>
    </cacheField>
    <cacheField name="UNO" numFmtId="0">
      <sharedItems/>
    </cacheField>
    <cacheField name="VMU" numFmtId="0">
      <sharedItems/>
    </cacheField>
    <cacheField name="GO Bond 2006" numFmtId="0">
      <sharedItems/>
    </cacheField>
    <cacheField name="GO Bond 2013" numFmtId="0">
      <sharedItems/>
    </cacheField>
    <cacheField name="Location" numFmtId="0">
      <sharedItems/>
    </cacheField>
    <cacheField name="Property Management Company" numFmtId="0">
      <sharedItems containsBlank="1"/>
    </cacheField>
    <cacheField name="Phone Number" numFmtId="0">
      <sharedItems containsBlank="1"/>
    </cacheField>
    <cacheField name="Website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x v="0"/>
    <x v="0"/>
    <s v="1700 Martin Luther King Jr Boulevard"/>
    <s v="Blackland Community Development Corporation"/>
    <s v="Blackland Community Development Corporation"/>
    <s v="1700 Martin Luther King Jr Boulevard"/>
    <x v="0"/>
    <m/>
    <x v="0"/>
    <x v="0"/>
    <x v="0"/>
    <x v="0"/>
    <s v="&gt;1/2 Mile"/>
    <s v="Duplex"/>
    <x v="0"/>
    <x v="0"/>
    <x v="0"/>
    <x v="0"/>
    <x v="0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700 Martin Luther King Jr Boulevard_x000d_Austin, Texas 78722_x000d_"/>
    <s v="Blackland Community Development Corporation"/>
    <s v="512-220-8751"/>
    <s v="https://www.blacklandcdc.org/"/>
  </r>
  <r>
    <x v="0"/>
    <x v="1"/>
    <s v="1804 Martin Luther King Jr Boulevard"/>
    <s v="Blackland Community Development Corporation"/>
    <s v="Blackland Community Development Corporation"/>
    <s v="1804 Martin Luther King Jr Boulevard"/>
    <x v="0"/>
    <m/>
    <x v="0"/>
    <x v="0"/>
    <x v="1"/>
    <x v="1"/>
    <s v="&gt;1/2 Mile"/>
    <s v="Single Family"/>
    <x v="0"/>
    <x v="0"/>
    <x v="0"/>
    <x v="0"/>
    <x v="0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804 Martin Luther King Jr Boulevard_x000d_Austin, Texas 78722_x000d_"/>
    <s v="Blackland Community Development Corporation"/>
    <s v="512-220-8751"/>
    <s v="https://www.blacklandcdc.org/"/>
  </r>
  <r>
    <x v="1"/>
    <x v="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9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1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19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1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29"/>
    <s v="Sendero Hills"/>
    <s v="Undisclosed"/>
    <s v="Austin Neighborhood Alliance for Habitat"/>
    <s v="Undisclosed"/>
    <x v="1"/>
    <m/>
    <x v="0"/>
    <x v="1"/>
    <x v="1"/>
    <x v="1"/>
    <s v="1/4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1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39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1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2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3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4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5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6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7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8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49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4"/>
    <x v="3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1"/>
    <x v="50"/>
    <s v="Sendero Hills"/>
    <s v="Undisclosed"/>
    <s v="Austin Neighborhood Alliance for Habitat"/>
    <s v="Undisclosed"/>
    <x v="1"/>
    <m/>
    <x v="0"/>
    <x v="1"/>
    <x v="1"/>
    <x v="1"/>
    <s v="&gt;1/2 Mile"/>
    <s v="Single Family"/>
    <x v="1"/>
    <x v="0"/>
    <x v="2"/>
    <x v="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24_x000d_"/>
    <m/>
    <m/>
    <m/>
  </r>
  <r>
    <x v="2"/>
    <x v="51"/>
    <s v="AHFC - SF"/>
    <s v="Austin Housing Finance Corporation"/>
    <s v="Anderson Community Development Corporation"/>
    <s v="Undisclosed"/>
    <x v="2"/>
    <m/>
    <x v="0"/>
    <x v="1"/>
    <x v="1"/>
    <x v="1"/>
    <s v="&gt;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"/>
    <x v="5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4"/>
    <x v="53"/>
    <s v="Frameworks Community Development Corporation - SF"/>
    <s v="Undisclosed"/>
    <s v="Frameworks Community Development Corporation"/>
    <s v="Undisclosed"/>
    <x v="4"/>
    <m/>
    <x v="1"/>
    <x v="2"/>
    <x v="1"/>
    <x v="1"/>
    <s v="&gt;1/2 Mile"/>
    <s v="Single Family"/>
    <x v="1"/>
    <x v="0"/>
    <x v="1"/>
    <x v="5"/>
    <x v="3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617_x000d_"/>
    <m/>
    <m/>
    <m/>
  </r>
  <r>
    <x v="5"/>
    <x v="54"/>
    <s v="Frameworks Community Development Corporation - SF"/>
    <s v="Undisclosed"/>
    <s v="Frameworks Community Development Corporation"/>
    <s v="Undisclosed"/>
    <x v="4"/>
    <m/>
    <x v="1"/>
    <x v="2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617_x000d_"/>
    <m/>
    <m/>
    <m/>
  </r>
  <r>
    <x v="6"/>
    <x v="55"/>
    <s v="Frameworks Community Development Corporation - SF"/>
    <s v="Undisclosed"/>
    <s v="Frameworks Community Development Corporation"/>
    <s v="Undisclosed"/>
    <x v="5"/>
    <m/>
    <x v="0"/>
    <x v="2"/>
    <x v="1"/>
    <x v="1"/>
    <s v="&gt;1/2 Mile"/>
    <s v="Single Family"/>
    <x v="1"/>
    <x v="0"/>
    <x v="1"/>
    <x v="5"/>
    <x v="3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754_x000d_"/>
    <m/>
    <m/>
    <m/>
  </r>
  <r>
    <x v="7"/>
    <x v="56"/>
    <s v="Frameworks Community Development Corporation - SF"/>
    <s v="Undisclosed"/>
    <s v="Frameworks Community Development Corporation"/>
    <s v="Undisclosed"/>
    <x v="4"/>
    <m/>
    <x v="1"/>
    <x v="2"/>
    <x v="1"/>
    <x v="1"/>
    <s v="&gt;1/2 Mile"/>
    <s v="Single Family"/>
    <x v="1"/>
    <x v="0"/>
    <x v="2"/>
    <x v="7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No"/>
    <s v="No"/>
    <s v="No"/>
    <s v="No"/>
    <s v="No"/>
    <s v="No"/>
    <s v="Undisclosed_x000d_Austin, Texas 78617_x000d_"/>
    <m/>
    <m/>
    <m/>
  </r>
  <r>
    <x v="8"/>
    <x v="57"/>
    <s v="Westgate Grove (aka Westgate I Subdivision)"/>
    <s v="Westgate Momark, LLC"/>
    <s v="HomeBase Texas"/>
    <s v="Undisclosed"/>
    <x v="6"/>
    <n v="575212"/>
    <x v="2"/>
    <x v="3"/>
    <x v="2"/>
    <x v="2"/>
    <s v="&gt;1/2 Mile"/>
    <s v="Single Family"/>
    <x v="1"/>
    <x v="0"/>
    <x v="7"/>
    <x v="8"/>
    <x v="2"/>
    <m/>
    <s v="None"/>
    <m/>
    <n v="0"/>
    <n v="0"/>
    <n v="0"/>
    <n v="0"/>
    <n v="0"/>
    <n v="50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5_x000d_"/>
    <m/>
    <m/>
    <m/>
  </r>
  <r>
    <x v="9"/>
    <x v="58"/>
    <s v="Westgate Grove, Phase II (aka Westgate II Subdivision)"/>
    <s v="Westgate Momark, LLC"/>
    <s v="HomeBase Texas"/>
    <s v="Undisclosed"/>
    <x v="6"/>
    <m/>
    <x v="2"/>
    <x v="3"/>
    <x v="3"/>
    <x v="3"/>
    <s v="&gt;1/2 Mile"/>
    <s v="Single Family"/>
    <x v="1"/>
    <x v="1"/>
    <x v="7"/>
    <x v="8"/>
    <x v="5"/>
    <m/>
    <s v="None"/>
    <m/>
    <n v="0"/>
    <n v="0"/>
    <n v="0"/>
    <n v="0"/>
    <n v="0"/>
    <n v="88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5_x000d_"/>
    <m/>
    <m/>
    <m/>
  </r>
  <r>
    <x v="10"/>
    <x v="59"/>
    <s v="Guadalupe Neighborhood Development Corporation - SF"/>
    <s v="Guadalupe Neighborhood Development Corporation"/>
    <s v="Guadalupe Neighborhood Development Corporation"/>
    <s v="Undisclosed"/>
    <x v="2"/>
    <m/>
    <x v="0"/>
    <x v="2"/>
    <x v="1"/>
    <x v="1"/>
    <s v="&gt;1/2 Mile"/>
    <s v="Single Family"/>
    <x v="1"/>
    <x v="0"/>
    <x v="3"/>
    <x v="9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02_x000d_"/>
    <m/>
    <m/>
    <m/>
  </r>
  <r>
    <x v="11"/>
    <x v="60"/>
    <s v="Guadalupe Neighborhood Development Corporation - SF"/>
    <s v="Undisclosed"/>
    <s v="Guadalupe Neighborhood Development Corporation"/>
    <s v="Undisclosed"/>
    <x v="2"/>
    <m/>
    <x v="3"/>
    <x v="2"/>
    <x v="1"/>
    <x v="1"/>
    <s v="&gt;1/2 Mile"/>
    <s v="Single Family"/>
    <x v="1"/>
    <x v="0"/>
    <x v="2"/>
    <x v="10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2"/>
    <x v="61"/>
    <s v="Meadow Lake Subdivision"/>
    <s v="Austin Habitat for Humanity"/>
    <s v="Austin Habitat for Humanity"/>
    <s v="Undisclosed"/>
    <x v="7"/>
    <m/>
    <x v="1"/>
    <x v="2"/>
    <x v="4"/>
    <x v="4"/>
    <s v="1/2 Mile"/>
    <s v="Single Family"/>
    <x v="1"/>
    <x v="1"/>
    <x v="7"/>
    <x v="8"/>
    <x v="6"/>
    <m/>
    <s v="None"/>
    <m/>
    <n v="0"/>
    <n v="0"/>
    <n v="0"/>
    <n v="0"/>
    <n v="0"/>
    <n v="60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3"/>
    <x v="6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3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4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5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6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7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8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69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0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1"/>
    <s v="Devonshire Village"/>
    <s v="Undisclosed"/>
    <s v="Austin Neighborhood Alliance for Habitat"/>
    <s v="Undisclosed"/>
    <x v="3"/>
    <m/>
    <x v="0"/>
    <x v="2"/>
    <x v="5"/>
    <x v="5"/>
    <s v="1/2 Mile"/>
    <s v="Single Family"/>
    <x v="1"/>
    <x v="0"/>
    <x v="3"/>
    <x v="0"/>
    <x v="1"/>
    <m/>
    <s v="None"/>
    <m/>
    <n v="0"/>
    <n v="0"/>
    <n v="0"/>
    <n v="0"/>
    <n v="0"/>
    <n v="6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3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4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5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6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7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8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79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0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1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3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4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5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6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7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8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89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0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1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2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3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4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5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6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7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3"/>
    <x v="98"/>
    <s v="Devonshire Village"/>
    <s v="Undisclosed"/>
    <s v="Austin Neighborhood Alliance for Habitat"/>
    <s v="Undisclosed"/>
    <x v="3"/>
    <m/>
    <x v="0"/>
    <x v="2"/>
    <x v="1"/>
    <x v="1"/>
    <s v="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13"/>
    <x v="99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3"/>
    <x v="100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6"/>
    <x v="1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4"/>
    <x v="101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4"/>
    <x v="102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4"/>
    <x v="103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3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15"/>
    <x v="104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5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6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7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8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09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0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1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2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3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4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5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6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7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8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19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0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1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2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3"/>
    <s v="Meadow Lake Subdivision"/>
    <s v="Undisclosed"/>
    <s v="Austin Neighborhood Alliance for Habitat"/>
    <s v="Undisclosed"/>
    <x v="7"/>
    <m/>
    <x v="1"/>
    <x v="2"/>
    <x v="1"/>
    <x v="1"/>
    <s v="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4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5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6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7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5"/>
    <x v="128"/>
    <s v="Meadow Lake Subdivision"/>
    <s v="Undisclosed"/>
    <s v="Austin Neighborhood Alliance for Habitat"/>
    <s v="Undisclosed"/>
    <x v="7"/>
    <m/>
    <x v="1"/>
    <x v="2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Undisclosed_x000d_Austin, Texas 78744_x000d_"/>
    <m/>
    <m/>
    <m/>
  </r>
  <r>
    <x v="16"/>
    <x v="129"/>
    <s v="Austin Neighborhood Alliance for Habitat - SF"/>
    <s v="Undisclosed"/>
    <s v="Austin Neighborhood Alliance for Habitat"/>
    <s v="Undisclosed"/>
    <x v="8"/>
    <m/>
    <x v="0"/>
    <x v="2"/>
    <x v="1"/>
    <x v="1"/>
    <s v="1/4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16"/>
    <x v="130"/>
    <s v="Austin Neighborhood Alliance for Habitat - SF"/>
    <s v="Undisclosed"/>
    <s v="Austin Neighborhood Alliance for Habitat"/>
    <s v="Undisclosed"/>
    <x v="8"/>
    <m/>
    <x v="0"/>
    <x v="2"/>
    <x v="1"/>
    <x v="1"/>
    <s v="1/4 Mile"/>
    <s v="Single Family"/>
    <x v="1"/>
    <x v="0"/>
    <x v="3"/>
    <x v="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17"/>
    <x v="131"/>
    <s v="Linde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7"/>
    <x v="132"/>
    <s v="Linde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7"/>
    <x v="133"/>
    <s v="Linde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7"/>
    <x v="134"/>
    <s v="Linde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8"/>
    <x v="135"/>
    <s v="William Cannon Apartments"/>
    <s v="Pedcor Investments 2012-CXXX, LP"/>
    <s v="Pedcor Investments 2012-CXXX, LP"/>
    <s v="2112 William Cannon Drive"/>
    <x v="7"/>
    <m/>
    <x v="1"/>
    <x v="1"/>
    <x v="6"/>
    <x v="6"/>
    <s v="1/4 Mile"/>
    <s v="Multifamily"/>
    <x v="0"/>
    <x v="0"/>
    <x v="9"/>
    <x v="1"/>
    <x v="6"/>
    <m/>
    <s v="None"/>
    <m/>
    <n v="0"/>
    <n v="0"/>
    <n v="0"/>
    <n v="25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112 William Cannon Drive_x000d_Austin, Texas 78744_x000d_"/>
    <s v="Pedcor Management Company"/>
    <s v="512-792-3534"/>
    <s v="http://www.pedcormanagement.com/Home?ID=271"/>
  </r>
  <r>
    <x v="19"/>
    <x v="136"/>
    <s v="East 12th Street Homes"/>
    <s v="Butler Family Interests, LLP"/>
    <s v="Butler Family Interests LLP"/>
    <s v="Undisclosed"/>
    <x v="2"/>
    <m/>
    <x v="0"/>
    <x v="2"/>
    <x v="1"/>
    <x v="1"/>
    <s v="&gt;1/2 Mile"/>
    <s v="Single Family"/>
    <x v="1"/>
    <x v="0"/>
    <x v="5"/>
    <x v="15"/>
    <x v="8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9"/>
    <x v="137"/>
    <s v="East 12th Street Homes"/>
    <s v="Butler Family Interests, LLP"/>
    <s v="Butler Family Interests LLP"/>
    <s v="Undisclosed"/>
    <x v="2"/>
    <m/>
    <x v="0"/>
    <x v="2"/>
    <x v="1"/>
    <x v="1"/>
    <s v="&gt;1/2 Mile"/>
    <s v="Single Family"/>
    <x v="1"/>
    <x v="0"/>
    <x v="9"/>
    <x v="16"/>
    <x v="8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19"/>
    <x v="138"/>
    <s v="East 12th Street Homes"/>
    <s v="Butler Family Interests, LLP"/>
    <s v="Butler Family Interests LLP"/>
    <s v="Undisclosed"/>
    <x v="2"/>
    <m/>
    <x v="0"/>
    <x v="2"/>
    <x v="7"/>
    <x v="7"/>
    <s v="&gt;1/2 Mile"/>
    <s v="Single Family"/>
    <x v="1"/>
    <x v="0"/>
    <x v="7"/>
    <x v="8"/>
    <x v="9"/>
    <m/>
    <s v="None"/>
    <m/>
    <n v="0"/>
    <n v="0"/>
    <n v="0"/>
    <n v="0"/>
    <n v="0"/>
    <n v="0"/>
    <n v="13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20"/>
    <x v="139"/>
    <s v="Guadalupe Neighborhood Development Corporation - Duplex"/>
    <s v="Guadalupe Neighborhood Development Corporation"/>
    <s v="Guadalupe Neighborhood Development Corporation"/>
    <s v="Undisclosed"/>
    <x v="2"/>
    <m/>
    <x v="3"/>
    <x v="1"/>
    <x v="0"/>
    <x v="0"/>
    <s v="1/4 Mile"/>
    <s v="Duplex"/>
    <x v="1"/>
    <x v="2"/>
    <x v="7"/>
    <x v="8"/>
    <x v="6"/>
    <m/>
    <s v="None"/>
    <m/>
    <n v="0"/>
    <n v="0"/>
    <n v="2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21"/>
    <x v="140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2"/>
    <x v="141"/>
    <s v="Scenic Point II - Phase II"/>
    <s v="Austin Habitat for Humantiy"/>
    <s v="Austin Habitat for Humanity"/>
    <s v="Undisclosed"/>
    <x v="1"/>
    <n v="223085"/>
    <x v="0"/>
    <x v="1"/>
    <x v="8"/>
    <x v="8"/>
    <s v="&gt;1/2 Mile"/>
    <s v="Single Family"/>
    <x v="1"/>
    <x v="3"/>
    <x v="7"/>
    <x v="8"/>
    <x v="5"/>
    <m/>
    <s v="None"/>
    <m/>
    <n v="0"/>
    <n v="0"/>
    <n v="0"/>
    <n v="0"/>
    <n v="0"/>
    <n v="67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4_x000d_"/>
    <m/>
    <m/>
    <m/>
  </r>
  <r>
    <x v="23"/>
    <x v="142"/>
    <s v="Philips-Evans &amp; Johnson"/>
    <s v="Phillips-Evans &amp; Johnson"/>
    <s v="Philips-Evans &amp; Johnson"/>
    <s v="Undisclosed"/>
    <x v="8"/>
    <n v="193932"/>
    <x v="3"/>
    <x v="1"/>
    <x v="1"/>
    <x v="1"/>
    <s v="&gt;1/2 Mile"/>
    <s v="ADU"/>
    <x v="1"/>
    <x v="2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24"/>
    <x v="143"/>
    <s v="Linden Lots"/>
    <s v="Austin Housing Finance Corporation"/>
    <s v="American Youthworks"/>
    <s v="Undisclosed"/>
    <x v="2"/>
    <m/>
    <x v="3"/>
    <x v="1"/>
    <x v="1"/>
    <x v="1"/>
    <s v="1/4 Mile"/>
    <s v="Single Family"/>
    <x v="1"/>
    <x v="2"/>
    <x v="7"/>
    <x v="8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25"/>
    <x v="144"/>
    <s v="Crest at Pearl"/>
    <s v="LMI Pearl Apartment Homes, LLC"/>
    <s v="LMI Pearl Apartment Homes, LLC"/>
    <s v="706 Martin Luther King Jr Bouelvard"/>
    <x v="10"/>
    <m/>
    <x v="4"/>
    <x v="3"/>
    <x v="9"/>
    <x v="9"/>
    <s v="1/2 Mile"/>
    <s v="Multifamily"/>
    <x v="0"/>
    <x v="0"/>
    <x v="4"/>
    <x v="17"/>
    <x v="7"/>
    <m/>
    <s v="None"/>
    <m/>
    <n v="0"/>
    <n v="0"/>
    <n v="14"/>
    <n v="0"/>
    <n v="0"/>
    <n v="14"/>
    <n v="113"/>
    <x v="2"/>
    <s v="No"/>
    <s v="No"/>
    <s v="No"/>
    <s v="No"/>
    <s v="No"/>
    <s v="No"/>
    <s v="No"/>
    <s v="Yes"/>
    <s v="No"/>
    <s v="Yes"/>
    <s v="No"/>
    <s v="No"/>
    <s v="No"/>
    <s v="706 Martin Luther King Jr Bouelvard_x000d_Austin, Texas 78705_x000d_"/>
    <s v="American Campus Communities"/>
    <s v="512-478-9811"/>
    <s v="https://www.americancampus.com/student-apartments/tx/austin/crest-at-pearl"/>
  </r>
  <r>
    <x v="26"/>
    <x v="145"/>
    <s v="The Grove Lofts"/>
    <s v="Continental Homes of Texas, LP"/>
    <s v="Continental Homes of Texas, LP"/>
    <s v="Undisclosed"/>
    <x v="9"/>
    <m/>
    <x v="3"/>
    <x v="2"/>
    <x v="10"/>
    <x v="10"/>
    <s v="1/4 Mile"/>
    <s v="Multifamily"/>
    <x v="1"/>
    <x v="2"/>
    <x v="7"/>
    <x v="8"/>
    <x v="5"/>
    <m/>
    <s v="None"/>
    <m/>
    <n v="0"/>
    <n v="0"/>
    <n v="0"/>
    <n v="0"/>
    <n v="0"/>
    <n v="64"/>
    <n v="96"/>
    <x v="2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6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7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8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49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9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0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1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9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2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3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4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5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7"/>
    <x v="156"/>
    <s v="Lee Meadows Subdivision"/>
    <s v="Undisclosed"/>
    <s v="Austin Neighborhood Alliance for Habitat"/>
    <s v="Undisclosed"/>
    <x v="9"/>
    <m/>
    <x v="3"/>
    <x v="3"/>
    <x v="1"/>
    <x v="1"/>
    <s v="1/2 Mile"/>
    <s v="Single Family"/>
    <x v="1"/>
    <x v="0"/>
    <x v="9"/>
    <x v="18"/>
    <x v="7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57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0"/>
    <x v="1"/>
    <x v="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58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0"/>
    <x v="6"/>
    <x v="1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59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1"/>
    <x v="160"/>
    <s v="Frontier at Montana"/>
    <s v="Undisclosed"/>
    <s v="American Youthworks"/>
    <s v="Undisclosed"/>
    <x v="9"/>
    <m/>
    <x v="3"/>
    <x v="3"/>
    <x v="1"/>
    <x v="1"/>
    <s v="&gt;1/2 Mile"/>
    <s v="Single Family"/>
    <x v="1"/>
    <x v="1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1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2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3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4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5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6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7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2"/>
    <x v="2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8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69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1"/>
    <x v="21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70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8"/>
    <x v="171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2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3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4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5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6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7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8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79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80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8"/>
    <x v="12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29"/>
    <x v="181"/>
    <s v="Austin Neighborhood Alliance for Habitat - SF"/>
    <s v="Undisclosed"/>
    <s v="Austin Neighborhood Alliance for Habitat"/>
    <s v="Undisclosed"/>
    <x v="9"/>
    <m/>
    <x v="3"/>
    <x v="3"/>
    <x v="1"/>
    <x v="1"/>
    <s v="&gt;1/2 Mile"/>
    <s v="Single Family"/>
    <x v="1"/>
    <x v="0"/>
    <x v="10"/>
    <x v="20"/>
    <x v="1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30"/>
    <x v="182"/>
    <s v="Colorado Crossing"/>
    <s v="Lennar Buffington"/>
    <s v="Lennar Buffington"/>
    <s v="Undisclosed"/>
    <x v="7"/>
    <m/>
    <x v="1"/>
    <x v="3"/>
    <x v="11"/>
    <x v="11"/>
    <s v="&gt;1/2 Mile"/>
    <s v="Single Family"/>
    <x v="1"/>
    <x v="2"/>
    <x v="7"/>
    <x v="8"/>
    <x v="5"/>
    <m/>
    <s v="None"/>
    <m/>
    <n v="0"/>
    <n v="0"/>
    <n v="0"/>
    <n v="0"/>
    <n v="0"/>
    <n v="211"/>
    <n v="819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s v="Lennar Homes"/>
    <s v="512-563-6298"/>
    <s v="https://www.lennar.com/new-homes/texas/austin/austin/colorado-crossing"/>
  </r>
  <r>
    <x v="31"/>
    <x v="183"/>
    <s v="Bradshaw Crossing"/>
    <s v="Lennar Buffington"/>
    <s v="Lennar Buffington"/>
    <s v="Undisclosed"/>
    <x v="11"/>
    <n v="735933"/>
    <x v="1"/>
    <x v="3"/>
    <x v="12"/>
    <x v="12"/>
    <s v="&gt;1/2 Mile"/>
    <s v="Single Family"/>
    <x v="1"/>
    <x v="2"/>
    <x v="7"/>
    <x v="8"/>
    <x v="5"/>
    <m/>
    <s v="None"/>
    <m/>
    <n v="0"/>
    <n v="0"/>
    <n v="0"/>
    <n v="0"/>
    <n v="0"/>
    <n v="177"/>
    <n v="680"/>
    <x v="2"/>
    <s v="No"/>
    <s v="No"/>
    <s v="No"/>
    <s v="No"/>
    <s v="No"/>
    <s v="No"/>
    <s v="No"/>
    <s v="Yes"/>
    <s v="No"/>
    <s v="No"/>
    <s v="No"/>
    <s v="No"/>
    <s v="No"/>
    <s v="Undisclosed_x000d_Austin, Texas 78747_x000d_"/>
    <s v="Lennar Homes"/>
    <s v="512-292-6695"/>
    <s v="https://www.lennar.com/new-homes/texas/austin/austin/bradshaw-crossing"/>
  </r>
  <r>
    <x v="32"/>
    <x v="184"/>
    <s v="Centerra Homes of Texas LLC - Goodnight Ranch PUD"/>
    <s v="Bradsher Family Trust and MVE Ventures, LTD"/>
    <s v="Momark Development LLC"/>
    <s v="Undisclosed"/>
    <x v="11"/>
    <m/>
    <x v="1"/>
    <x v="1"/>
    <x v="13"/>
    <x v="13"/>
    <s v="&gt;1/2 Mile"/>
    <s v="Single Family"/>
    <x v="1"/>
    <x v="1"/>
    <x v="7"/>
    <x v="8"/>
    <x v="5"/>
    <m/>
    <s v="None"/>
    <m/>
    <n v="0"/>
    <n v="0"/>
    <n v="0"/>
    <n v="0"/>
    <n v="0"/>
    <n v="23"/>
    <n v="35"/>
    <x v="2"/>
    <s v="No"/>
    <s v="No"/>
    <s v="No"/>
    <s v="No"/>
    <s v="No"/>
    <s v="Yes"/>
    <s v="No"/>
    <s v="Yes"/>
    <s v="No"/>
    <s v="No"/>
    <s v="No"/>
    <s v="No"/>
    <s v="No"/>
    <s v="Undisclosed_x000d_Austin, Texas 78747_x000d_"/>
    <m/>
    <m/>
    <m/>
  </r>
  <r>
    <x v="32"/>
    <x v="185"/>
    <s v="Commons at Goodnight (formerly Villages at Goodnight)"/>
    <s v="Bradsher Family Trust and MVE Ventures, LTD"/>
    <s v="Momark Development LLC"/>
    <s v="2202 E Slaughter Lane"/>
    <x v="11"/>
    <m/>
    <x v="1"/>
    <x v="1"/>
    <x v="14"/>
    <x v="14"/>
    <s v="&gt;1/2 Mile"/>
    <s v="Multifamily"/>
    <x v="0"/>
    <x v="1"/>
    <x v="7"/>
    <x v="8"/>
    <x v="6"/>
    <m/>
    <s v="None"/>
    <m/>
    <n v="0"/>
    <n v="0"/>
    <n v="0"/>
    <n v="304"/>
    <n v="0"/>
    <n v="0"/>
    <n v="0"/>
    <x v="2"/>
    <s v="No"/>
    <s v="No"/>
    <s v="No"/>
    <s v="No"/>
    <s v="No"/>
    <s v="Yes"/>
    <s v="No"/>
    <s v="Yes"/>
    <s v="No"/>
    <s v="No"/>
    <s v="No"/>
    <s v="No"/>
    <s v="No"/>
    <s v="2202 E Slaughter Lane_x000d_Austin, Texas 78747_x000d_"/>
    <m/>
    <m/>
    <m/>
  </r>
  <r>
    <x v="33"/>
    <x v="186"/>
    <s v="AHFC - SF"/>
    <s v="Austin Housing Finance Corporation"/>
    <s v="Austin Housing Finance Corporation"/>
    <s v="Undisclosed"/>
    <x v="1"/>
    <m/>
    <x v="0"/>
    <x v="1"/>
    <x v="1"/>
    <x v="1"/>
    <s v="&gt;1/2 Mile"/>
    <s v="Single Family"/>
    <x v="1"/>
    <x v="0"/>
    <x v="12"/>
    <x v="20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4_x000d_"/>
    <m/>
    <m/>
    <m/>
  </r>
  <r>
    <x v="33"/>
    <x v="187"/>
    <s v="AHFC - SF"/>
    <s v="Austin Housing Finance Corporation"/>
    <s v="Austin Housing Finance Corporation"/>
    <s v="Undisclosed"/>
    <x v="9"/>
    <m/>
    <x v="3"/>
    <x v="1"/>
    <x v="1"/>
    <x v="1"/>
    <s v="1/2 Mile"/>
    <s v="Single Family"/>
    <x v="1"/>
    <x v="0"/>
    <x v="12"/>
    <x v="20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33"/>
    <x v="188"/>
    <s v="AHFC - SF"/>
    <s v="Austin Housing Finance Corporation"/>
    <s v="Austin Housing Finance Corporation"/>
    <s v="Undisclosed"/>
    <x v="12"/>
    <m/>
    <x v="3"/>
    <x v="1"/>
    <x v="1"/>
    <x v="1"/>
    <s v="1/2 Mile"/>
    <s v="Single Family"/>
    <x v="1"/>
    <x v="0"/>
    <x v="9"/>
    <x v="21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_x000d_"/>
    <m/>
    <m/>
    <m/>
  </r>
  <r>
    <x v="34"/>
    <x v="189"/>
    <s v="Colorado Creek 1 &amp; 2"/>
    <s v="GCRE/TX Austin Master LLC"/>
    <s v="GCRE/TX Austin Master LLC"/>
    <s v="Fallwell Lane"/>
    <x v="12"/>
    <m/>
    <x v="1"/>
    <x v="1"/>
    <x v="15"/>
    <x v="15"/>
    <s v="&gt;1/2 Mile"/>
    <s v="Multifamily"/>
    <x v="0"/>
    <x v="1"/>
    <x v="7"/>
    <x v="8"/>
    <x v="6"/>
    <m/>
    <s v="None"/>
    <m/>
    <n v="0"/>
    <n v="0"/>
    <n v="0"/>
    <n v="240"/>
    <n v="0"/>
    <n v="0"/>
    <n v="410"/>
    <x v="2"/>
    <s v="No"/>
    <s v="No"/>
    <s v="No"/>
    <s v="No"/>
    <s v="No"/>
    <s v="No"/>
    <s v="No"/>
    <s v="Yes"/>
    <s v="No"/>
    <s v="No"/>
    <s v="No"/>
    <s v="No"/>
    <s v="No"/>
    <s v="Fallwell Lane_x000d_Austin, Texas_x000d_"/>
    <m/>
    <m/>
    <m/>
  </r>
  <r>
    <x v="35"/>
    <x v="190"/>
    <s v="The Aviary"/>
    <s v="Equitable Green Group, Inc"/>
    <s v="Equitable Green Group, Inc"/>
    <s v="Undisclosed"/>
    <x v="8"/>
    <m/>
    <x v="0"/>
    <x v="1"/>
    <x v="16"/>
    <x v="1"/>
    <s v="&gt;1/2 Mile"/>
    <s v="Single Family"/>
    <x v="1"/>
    <x v="1"/>
    <x v="7"/>
    <x v="8"/>
    <x v="5"/>
    <m/>
    <s v="None"/>
    <m/>
    <n v="0"/>
    <n v="0"/>
    <n v="0"/>
    <n v="0"/>
    <n v="0"/>
    <n v="1"/>
    <n v="19"/>
    <x v="2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36"/>
    <x v="191"/>
    <s v="Austin Habitat for Humanity - SF"/>
    <s v="Austin Habitat for Humanity"/>
    <s v="Austin Habitat for Humanity"/>
    <s v="Undisclosed"/>
    <x v="9"/>
    <m/>
    <x v="3"/>
    <x v="1"/>
    <x v="5"/>
    <x v="5"/>
    <s v="1/2 Mile"/>
    <s v="Multifamily"/>
    <x v="1"/>
    <x v="1"/>
    <x v="7"/>
    <x v="8"/>
    <x v="5"/>
    <m/>
    <s v="None"/>
    <m/>
    <n v="0"/>
    <n v="0"/>
    <n v="0"/>
    <n v="0"/>
    <n v="0"/>
    <n v="6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1_x000d_"/>
    <m/>
    <m/>
    <m/>
  </r>
  <r>
    <x v="37"/>
    <x v="192"/>
    <s v="GNDC - SF"/>
    <s v="Guadalupe Neighborhood Development Corporation"/>
    <s v="Guadalupe Neighborhood Development Corporation"/>
    <s v="Undisclosed"/>
    <x v="2"/>
    <m/>
    <x v="0"/>
    <x v="2"/>
    <x v="0"/>
    <x v="0"/>
    <s v="&gt;1/2 Mile"/>
    <s v="Duplex"/>
    <x v="1"/>
    <x v="1"/>
    <x v="7"/>
    <x v="8"/>
    <x v="6"/>
    <m/>
    <s v="None"/>
    <m/>
    <n v="1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8"/>
    <x v="193"/>
    <s v="Goodwi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8"/>
    <x v="194"/>
    <s v="Goodwi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8"/>
    <x v="195"/>
    <s v="Goodwin - CLT"/>
    <s v="Austin Housing Finance Corporation"/>
    <s v="Austin Housing Finance Corporation"/>
    <s v="Undisclosed"/>
    <x v="2"/>
    <m/>
    <x v="3"/>
    <x v="1"/>
    <x v="1"/>
    <x v="1"/>
    <s v="1/4 Mile"/>
    <s v="Single Family"/>
    <x v="1"/>
    <x v="0"/>
    <x v="9"/>
    <x v="14"/>
    <x v="2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39"/>
    <x v="196"/>
    <s v="Colony Park (PUD)"/>
    <s v="Austin Housing Finance Corporation"/>
    <s v="Austin Housing Finance Corporation"/>
    <s v="0 Loyola"/>
    <x v="1"/>
    <m/>
    <x v="0"/>
    <x v="1"/>
    <x v="17"/>
    <x v="16"/>
    <s v="&gt;1/2 Mile"/>
    <s v="Multifamily"/>
    <x v="0"/>
    <x v="1"/>
    <x v="7"/>
    <x v="8"/>
    <x v="8"/>
    <m/>
    <s v="None"/>
    <m/>
    <n v="0"/>
    <n v="0"/>
    <n v="0"/>
    <n v="405"/>
    <n v="0"/>
    <n v="0"/>
    <n v="1622"/>
    <x v="2"/>
    <s v="No"/>
    <s v="No"/>
    <s v="No"/>
    <s v="No"/>
    <s v="No"/>
    <s v="Yes"/>
    <s v="No"/>
    <s v="Yes"/>
    <s v="No"/>
    <s v="No"/>
    <s v="No"/>
    <s v="No"/>
    <s v="No"/>
    <s v="0 Loyola_x000d_Austin, Texas 78724_x000d_"/>
    <m/>
    <m/>
    <m/>
  </r>
  <r>
    <x v="39"/>
    <x v="197"/>
    <s v="Colony Park (PUD)"/>
    <s v="Austin Housing Finance Corporation"/>
    <s v="Austin Housing Finance Corporation"/>
    <s v="Undisclosed"/>
    <x v="1"/>
    <m/>
    <x v="0"/>
    <x v="1"/>
    <x v="18"/>
    <x v="17"/>
    <s v="&gt;1/2 Mile"/>
    <s v="Single Family"/>
    <x v="1"/>
    <x v="1"/>
    <x v="7"/>
    <x v="8"/>
    <x v="2"/>
    <m/>
    <s v="None"/>
    <n v="0"/>
    <n v="0"/>
    <n v="0"/>
    <n v="0"/>
    <n v="0"/>
    <n v="0"/>
    <n v="165"/>
    <n v="659"/>
    <x v="2"/>
    <s v="No"/>
    <s v="No"/>
    <s v="No"/>
    <s v="No"/>
    <s v="No"/>
    <s v="Yes"/>
    <s v="No"/>
    <s v="Yes"/>
    <s v="No"/>
    <s v="No"/>
    <s v="No"/>
    <s v="No"/>
    <s v="No"/>
    <s v="Undisclosed_x000d_Austin, Texas 78724_x000d_"/>
    <m/>
    <m/>
    <m/>
  </r>
  <r>
    <x v="40"/>
    <x v="198"/>
    <s v="Highland Mall Multi-Family"/>
    <s v="Greystar"/>
    <s v="Greystar"/>
    <s v="609 Clayton Lane"/>
    <x v="13"/>
    <m/>
    <x v="5"/>
    <x v="1"/>
    <x v="19"/>
    <x v="18"/>
    <s v="1/4 Mile"/>
    <s v="Multifamily"/>
    <x v="0"/>
    <x v="2"/>
    <x v="7"/>
    <x v="8"/>
    <x v="8"/>
    <m/>
    <s v="None"/>
    <m/>
    <n v="0"/>
    <n v="0"/>
    <n v="0"/>
    <n v="0"/>
    <n v="0"/>
    <n v="31"/>
    <n v="278"/>
    <x v="2"/>
    <s v="No"/>
    <s v="No"/>
    <s v="No"/>
    <s v="No"/>
    <s v="No"/>
    <s v="No"/>
    <s v="No"/>
    <s v="No"/>
    <s v="No"/>
    <s v="No"/>
    <s v="Yes"/>
    <s v="No"/>
    <s v="No"/>
    <s v="609 Clayton Lane_x000d_Austin, Texas 78752_x000d_"/>
    <s v="Greystar"/>
    <s v="512-975-2869"/>
    <s v="https://www.greystar.com/?sc_lang=en"/>
  </r>
  <r>
    <x v="41"/>
    <x v="199"/>
    <s v="Buffington Homebuilding Group, LTD, DBA Buffingtion Homes"/>
    <s v="Carma Easton LLC"/>
    <s v="Carma Easton LLC"/>
    <s v="Undisclosed"/>
    <x v="12"/>
    <m/>
    <x v="1"/>
    <x v="1"/>
    <x v="1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1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1"/>
    <x v="200"/>
    <s v="Easton Park (Pilot Knob PUD)"/>
    <s v="Carma Easton LLC"/>
    <s v="Carma Easton LLC"/>
    <s v="Undisclosed"/>
    <x v="12"/>
    <m/>
    <x v="1"/>
    <x v="1"/>
    <x v="20"/>
    <x v="19"/>
    <s v="&gt;1/2 Mile"/>
    <s v="Single Family"/>
    <x v="1"/>
    <x v="1"/>
    <x v="7"/>
    <x v="8"/>
    <x v="6"/>
    <m/>
    <s v="None"/>
    <m/>
    <n v="0"/>
    <n v="0"/>
    <n v="0"/>
    <n v="0"/>
    <n v="0"/>
    <n v="650"/>
    <n v="5714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1"/>
    <x v="201"/>
    <s v="Milestone Community Builders"/>
    <s v="Carma Easton LLC"/>
    <s v="Carma Easton LLC"/>
    <s v="Undisclosed"/>
    <x v="12"/>
    <m/>
    <x v="1"/>
    <x v="1"/>
    <x v="21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52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1"/>
    <x v="202"/>
    <s v="Pacesetter Homes - Section 1A"/>
    <s v="Carma Easton LLC"/>
    <s v="Carma Easton LLC"/>
    <s v="Undisclosed"/>
    <x v="12"/>
    <m/>
    <x v="1"/>
    <x v="1"/>
    <x v="22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27"/>
    <x v="2"/>
    <s v="No"/>
    <s v="No"/>
    <s v="No"/>
    <s v="No"/>
    <s v="No"/>
    <s v="Yes"/>
    <s v="No"/>
    <s v="No"/>
    <s v="No"/>
    <s v="No"/>
    <s v="No"/>
    <s v="No"/>
    <s v="No"/>
    <s v="Undisclosed_x000d_Austin, Texas_x000d_"/>
    <m/>
    <m/>
    <m/>
  </r>
  <r>
    <x v="42"/>
    <x v="203"/>
    <s v="Austin Gardens"/>
    <s v="Interlocal Investment"/>
    <s v="Interlocal Investment"/>
    <s v="Hudson St and Harold Court"/>
    <x v="8"/>
    <m/>
    <x v="0"/>
    <x v="1"/>
    <x v="23"/>
    <x v="20"/>
    <s v="&gt;1/2 Mile"/>
    <s v="Multifamily"/>
    <x v="0"/>
    <x v="1"/>
    <x v="7"/>
    <x v="8"/>
    <x v="6"/>
    <m/>
    <s v="None"/>
    <m/>
    <n v="0"/>
    <n v="0"/>
    <n v="0"/>
    <n v="0"/>
    <n v="0"/>
    <n v="4"/>
    <n v="30"/>
    <x v="2"/>
    <s v="No"/>
    <s v="No"/>
    <s v="No"/>
    <s v="No"/>
    <s v="No"/>
    <s v="No"/>
    <s v="No"/>
    <s v="Yes"/>
    <s v="No"/>
    <s v="No"/>
    <s v="No"/>
    <s v="No"/>
    <s v="No"/>
    <s v="Hudson St and Harold Court_x000d_Austin, Texas 78721_x000d_"/>
    <m/>
    <m/>
    <m/>
  </r>
  <r>
    <x v="43"/>
    <x v="204"/>
    <s v="Estancia Hill Country PUD"/>
    <s v="SLF III Onion Creek LP"/>
    <s v="Estancia Villas, LLC"/>
    <s v="Undisclosed"/>
    <x v="14"/>
    <m/>
    <x v="2"/>
    <x v="3"/>
    <x v="24"/>
    <x v="21"/>
    <s v="&gt;1/2 Mile"/>
    <s v="Single Family"/>
    <x v="1"/>
    <x v="3"/>
    <x v="7"/>
    <x v="8"/>
    <x v="8"/>
    <m/>
    <s v="None"/>
    <m/>
    <n v="0"/>
    <n v="0"/>
    <n v="0"/>
    <n v="0"/>
    <n v="0"/>
    <n v="155"/>
    <n v="1347"/>
    <x v="2"/>
    <s v="No"/>
    <s v="No"/>
    <s v="No"/>
    <s v="No"/>
    <s v="No"/>
    <s v="Yes"/>
    <s v="No"/>
    <s v="No"/>
    <s v="No"/>
    <s v="No"/>
    <s v="No"/>
    <s v="No"/>
    <s v="No"/>
    <s v="Undisclosed_x000d_Austin, Texas 78652_x000d_"/>
    <m/>
    <m/>
    <m/>
  </r>
  <r>
    <x v="44"/>
    <x v="205"/>
    <s v="Plyler Resubdivision Home"/>
    <s v="The Plylers"/>
    <s v="Guadalupe Neighborhood Development Corporation"/>
    <s v="Undisclosed"/>
    <x v="2"/>
    <n v="783092"/>
    <x v="0"/>
    <x v="2"/>
    <x v="1"/>
    <x v="1"/>
    <s v="&gt;1/2 Mile"/>
    <s v="Single Family"/>
    <x v="1"/>
    <x v="1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45"/>
    <x v="206"/>
    <s v="AHFC - SF"/>
    <s v="Undisclosed"/>
    <s v="Austin Housing Finance Corporation"/>
    <s v="Undisclosed"/>
    <x v="8"/>
    <m/>
    <x v="3"/>
    <x v="1"/>
    <x v="1"/>
    <x v="1"/>
    <s v="&gt;1/2 Mile"/>
    <s v="Single Family"/>
    <x v="1"/>
    <x v="2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46"/>
    <x v="207"/>
    <s v="Rainey Street Rehab (Guadalupe Saldana Subdivision)"/>
    <s v="Guadalupe Neighborhood Development Corporation"/>
    <s v="Guadalupe Neighborhood Development Corporation"/>
    <s v="3001 Father Joe Znotas Steet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1 Father Joe Znotas Steet_x000d_Austin, Texas 78702_x000d_"/>
    <m/>
    <m/>
    <m/>
  </r>
  <r>
    <x v="46"/>
    <x v="208"/>
    <s v="Guadalupe Saldana - Duplex"/>
    <s v="Guadalupe Neighborhood Development Corporation"/>
    <s v="Guadalupe Neighborhood Development Corporation"/>
    <s v="1220 Paul Theresa Saldana Street"/>
    <x v="2"/>
    <m/>
    <x v="3"/>
    <x v="1"/>
    <x v="0"/>
    <x v="0"/>
    <s v="1/4 Mile"/>
    <s v="Duplex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20 Paul Theresa Saldana Street_x000d_Austin, Texas 78702_x000d_"/>
    <m/>
    <m/>
    <m/>
  </r>
  <r>
    <x v="46"/>
    <x v="209"/>
    <s v="Guadalupe Saldana - Duplex"/>
    <s v="Guadalupe Neighborhood Development Corporation"/>
    <s v="Guadalupe Neighborhood Development Corporation"/>
    <s v="1216 Paul Theresa Saldana Street"/>
    <x v="2"/>
    <m/>
    <x v="3"/>
    <x v="1"/>
    <x v="0"/>
    <x v="0"/>
    <s v="1/4 Mile"/>
    <s v="Duplex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16 Paul Theresa Saldana Street_x000d_Austin, Texas 78702_x000d_"/>
    <m/>
    <m/>
    <m/>
  </r>
  <r>
    <x v="46"/>
    <x v="210"/>
    <s v="Guadalupe Saldana - Duplex"/>
    <s v="Guadalupe Neighborhood Development Corporation"/>
    <s v="Guadalupe Neighborhood Development Corporation"/>
    <s v="1212 Paul Theresa Saldana Street"/>
    <x v="2"/>
    <m/>
    <x v="3"/>
    <x v="1"/>
    <x v="0"/>
    <x v="0"/>
    <s v="1/4 Mile"/>
    <s v="Duplex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12 Paul Theresa Saldana Street_x000d_Austin, Texas 78702_x000d_"/>
    <m/>
    <m/>
    <m/>
  </r>
  <r>
    <x v="46"/>
    <x v="211"/>
    <s v="Guadalupe Saldana - Duplex"/>
    <s v="Guadalupe Neighborhood Development Corporation"/>
    <s v="Guadalupe Neighborhood Development Corporation"/>
    <s v="1208 Paul Theresa Saldana Street"/>
    <x v="2"/>
    <m/>
    <x v="3"/>
    <x v="1"/>
    <x v="0"/>
    <x v="0"/>
    <s v="1/4 Mile"/>
    <s v="Duplex"/>
    <x v="0"/>
    <x v="0"/>
    <x v="3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208 Paul Theresa Saldana Street_x000d_Austin, Texas 78702_x000d_"/>
    <m/>
    <m/>
    <m/>
  </r>
  <r>
    <x v="46"/>
    <x v="212"/>
    <s v="Jeremiah House"/>
    <s v="Guadalupe Neighborhood Development Corporation"/>
    <s v="Guadalupe Neighborhood Development Corporation"/>
    <s v="1200 Paul Theresa Saldana Street"/>
    <x v="2"/>
    <m/>
    <x v="3"/>
    <x v="1"/>
    <x v="25"/>
    <x v="22"/>
    <s v="1/4 Mile"/>
    <s v="Multifamily"/>
    <x v="0"/>
    <x v="1"/>
    <x v="9"/>
    <x v="14"/>
    <x v="2"/>
    <m/>
    <s v="None"/>
    <m/>
    <n v="0"/>
    <n v="0"/>
    <n v="35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Yes"/>
    <s v="1200 Paul Theresa Saldana Street_x000d_Austin, Texas 78702_x000d_"/>
    <m/>
    <m/>
    <m/>
  </r>
  <r>
    <x v="47"/>
    <x v="213"/>
    <s v="SMART - SF"/>
    <s v="Manet-Avilleira &amp; Lage"/>
    <s v="Manet-Avilleira &amp; Lage"/>
    <s v="Undisclosed"/>
    <x v="3"/>
    <m/>
    <x v="0"/>
    <x v="1"/>
    <x v="1"/>
    <x v="1"/>
    <s v="1/2 Mile"/>
    <s v="Single Family"/>
    <x v="1"/>
    <x v="2"/>
    <x v="7"/>
    <x v="8"/>
    <x v="5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48"/>
    <x v="214"/>
    <s v="Meadow Lake"/>
    <s v="Austin Habitat for Humanity"/>
    <s v="Austin Habitat for Humanity"/>
    <s v="Undisclosed"/>
    <x v="7"/>
    <n v="711339"/>
    <x v="1"/>
    <x v="1"/>
    <x v="1"/>
    <x v="1"/>
    <s v="1/2 Mile"/>
    <s v="Single Family"/>
    <x v="1"/>
    <x v="0"/>
    <x v="12"/>
    <x v="20"/>
    <x v="5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5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6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7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8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19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20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21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8"/>
    <x v="222"/>
    <s v="Meadow Lake"/>
    <s v="Austin Habitat for Humanity"/>
    <s v="Austin Habitat for Humanity"/>
    <s v="Undisclosed"/>
    <x v="7"/>
    <m/>
    <x v="1"/>
    <x v="1"/>
    <x v="1"/>
    <x v="1"/>
    <s v="1/2 Mile"/>
    <s v="Single Family"/>
    <x v="1"/>
    <x v="0"/>
    <x v="12"/>
    <x v="20"/>
    <x v="5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44_x000d_"/>
    <m/>
    <m/>
    <m/>
  </r>
  <r>
    <x v="49"/>
    <x v="223"/>
    <s v="AVI - SF - Section 6 (RMMA MDA)"/>
    <s v="Catellus Austin, LLC"/>
    <s v="Catellus Austin LLC"/>
    <s v="Undisclosed"/>
    <x v="3"/>
    <m/>
    <x v="4"/>
    <x v="4"/>
    <x v="26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4"/>
    <s v="CalAtlantic - SF - Section 9 (RMMA MDA)"/>
    <s v="Catellus Austin, LLC"/>
    <s v="Catellus Austin LLC"/>
    <s v="Undisclosed"/>
    <x v="3"/>
    <m/>
    <x v="4"/>
    <x v="4"/>
    <x v="27"/>
    <x v="4"/>
    <s v="&gt;1/2 Mile"/>
    <s v="Single Family"/>
    <x v="1"/>
    <x v="1"/>
    <x v="7"/>
    <x v="8"/>
    <x v="5"/>
    <m/>
    <s v="None"/>
    <n v="0"/>
    <n v="0"/>
    <n v="0"/>
    <n v="0"/>
    <n v="0"/>
    <n v="0"/>
    <n v="60"/>
    <n v="10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5"/>
    <s v="Centerra - SF - Section 7 (RMMA MDA)"/>
    <s v="Catellus Austin, LLC"/>
    <s v="Catellus Austin LLC"/>
    <s v="Undisclosed"/>
    <x v="3"/>
    <m/>
    <x v="4"/>
    <x v="4"/>
    <x v="5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6"/>
    <s v="Cool River - SF - Section 4 (RMMA MDA)"/>
    <s v="Catellus Austin, LLC"/>
    <s v="Catellus Austin LLC"/>
    <s v="Undisclosed"/>
    <x v="3"/>
    <m/>
    <x v="4"/>
    <x v="4"/>
    <x v="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7"/>
    <s v="David Weekley - SF - Section 1 (RMMA MDA)"/>
    <s v="Catellus Austin, LLC"/>
    <s v="Catellus Austin LLC"/>
    <s v="Undisclosed"/>
    <x v="3"/>
    <m/>
    <x v="4"/>
    <x v="4"/>
    <x v="26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8"/>
    <s v="David Weekley - SF - Section 4 (RMMA MDA)"/>
    <s v="Catellus Austin, LLC"/>
    <s v="Catellus Austin LLC"/>
    <s v="Undisclosed"/>
    <x v="3"/>
    <m/>
    <x v="4"/>
    <x v="4"/>
    <x v="28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9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29"/>
    <s v="David Weekley - SF - Section 5 (RMMA MDA)"/>
    <s v="Catellus Austin, LLC"/>
    <s v="Catellus Austin LLC"/>
    <s v="Undisclosed"/>
    <x v="3"/>
    <m/>
    <x v="4"/>
    <x v="4"/>
    <x v="29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38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0"/>
    <s v="David Weekley - SF - Section 6 (RMMA MDA)"/>
    <s v="Catellus Austin, LLC"/>
    <s v="Catellus Austin LLC"/>
    <s v="Undisclosed"/>
    <x v="3"/>
    <m/>
    <x v="4"/>
    <x v="4"/>
    <x v="30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3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1"/>
    <s v="David Weekley - SF - Section 7 (RMMA MDA)"/>
    <s v="Catellus Austin, LLC"/>
    <s v="Catellus Austin LLC"/>
    <s v="Undisclosed"/>
    <x v="3"/>
    <m/>
    <x v="4"/>
    <x v="4"/>
    <x v="3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81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2"/>
    <s v="David Weekley - SF - Section 9 (RMMA MDA)"/>
    <s v="Catellus Austin, LLC"/>
    <s v="Catellus Austin LLC"/>
    <s v="Undisclosed"/>
    <x v="3"/>
    <m/>
    <x v="4"/>
    <x v="4"/>
    <x v="32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8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3"/>
    <s v="David Weekley - SF - Section 9 (RMMA MDA)"/>
    <s v="Catellus Austin, LLC"/>
    <s v="Catellus Austin LLC"/>
    <s v="Undisclosed"/>
    <x v="3"/>
    <m/>
    <x v="4"/>
    <x v="4"/>
    <x v="1"/>
    <x v="1"/>
    <s v="&gt;1/2 Mile"/>
    <s v="Single Family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4"/>
    <s v="David Weekley - SF - Section 9 (RMMA MDA)"/>
    <s v="Catellus Austin, LLC"/>
    <s v="Catellus Austin LLC"/>
    <s v="Undisclosed"/>
    <x v="3"/>
    <m/>
    <x v="4"/>
    <x v="4"/>
    <x v="1"/>
    <x v="1"/>
    <s v="&gt;1/2 Mile"/>
    <s v="Single Family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5"/>
    <s v="David Weekley - SF - Section 9 (RMMA MDA)"/>
    <s v="Catellus Austin, LLC"/>
    <s v="Catellus Austin LLC"/>
    <s v="Undisclosed"/>
    <x v="3"/>
    <m/>
    <x v="4"/>
    <x v="4"/>
    <x v="1"/>
    <x v="1"/>
    <s v="&gt;1/2 Mile"/>
    <s v="Single Family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6"/>
    <s v="David Weekley - SF - Section 9 (RMMA MDA)"/>
    <s v="Catellus Austin, LLC"/>
    <s v="Catellus Austin LLC"/>
    <s v="Undisclosed"/>
    <x v="3"/>
    <m/>
    <x v="4"/>
    <x v="4"/>
    <x v="1"/>
    <x v="1"/>
    <s v="&gt;1/2 Mile"/>
    <s v="Single Family"/>
    <x v="1"/>
    <x v="0"/>
    <x v="9"/>
    <x v="21"/>
    <x v="5"/>
    <m/>
    <s v="None"/>
    <n v="0"/>
    <n v="0"/>
    <n v="0"/>
    <n v="0"/>
    <n v="0"/>
    <n v="0"/>
    <n v="1"/>
    <n v="0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7"/>
    <s v="Durrett - SF - Section 4 (RMMA MDA)"/>
    <s v="Catellus Austin, LLC"/>
    <s v="Catellus Austin LLC"/>
    <s v="Undisclosed"/>
    <x v="3"/>
    <m/>
    <x v="4"/>
    <x v="4"/>
    <x v="3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8"/>
    <s v="Freewater - SF - Section 4 (RMMA MDA)"/>
    <s v="Catellus Austin, LLC"/>
    <s v="Catellus Austin LLC"/>
    <s v="Undisclosed"/>
    <x v="3"/>
    <m/>
    <x v="4"/>
    <x v="4"/>
    <x v="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39"/>
    <s v="Meritage - SF - Section 4 (RMMA MDA)"/>
    <s v="Catellus Austin, LLC"/>
    <s v="Catellus Austin LLC"/>
    <s v="Undisclosed"/>
    <x v="3"/>
    <m/>
    <x v="4"/>
    <x v="4"/>
    <x v="2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52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0"/>
    <s v="Meritage - SF - Section 5 (RMMA MDA)"/>
    <s v="Catellus Austin, LLC"/>
    <s v="Catellus Austin LLC"/>
    <s v="Undisclosed"/>
    <x v="3"/>
    <m/>
    <x v="4"/>
    <x v="4"/>
    <x v="34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6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1"/>
    <s v="Mueller Apartments"/>
    <s v="Catellus Austin, LLC"/>
    <s v="Catellus Austin LLC"/>
    <s v="Philomena and Tillery"/>
    <x v="12"/>
    <m/>
    <x v="4"/>
    <x v="4"/>
    <x v="35"/>
    <x v="23"/>
    <s v="&gt;1/2 Mile"/>
    <s v="Multifamily"/>
    <x v="0"/>
    <x v="1"/>
    <x v="7"/>
    <x v="8"/>
    <x v="6"/>
    <m/>
    <s v="None"/>
    <n v="0"/>
    <n v="13"/>
    <n v="0"/>
    <n v="66"/>
    <n v="53"/>
    <n v="0"/>
    <n v="0"/>
    <n v="0"/>
    <x v="0"/>
    <s v="No"/>
    <s v="No"/>
    <s v="No"/>
    <s v="Yes"/>
    <s v="No"/>
    <s v="No"/>
    <s v="No"/>
    <s v="Yes"/>
    <s v="No"/>
    <s v="No"/>
    <s v="No"/>
    <s v="No"/>
    <s v="No"/>
    <s v="Philomena and Tillery_x000d_Austin, Texas_x000d_"/>
    <m/>
    <m/>
    <m/>
  </r>
  <r>
    <x v="49"/>
    <x v="242"/>
    <s v="Muskin - Section 9B"/>
    <s v="Catellus Austin, LLC"/>
    <s v="Catellus Austin LLC"/>
    <s v="Undisclosed"/>
    <x v="12"/>
    <m/>
    <x v="4"/>
    <x v="4"/>
    <x v="36"/>
    <x v="7"/>
    <s v="&gt;1/2 Mile"/>
    <s v="Single Family"/>
    <x v="1"/>
    <x v="1"/>
    <x v="7"/>
    <x v="8"/>
    <x v="9"/>
    <m/>
    <s v="None"/>
    <n v="0"/>
    <n v="0"/>
    <n v="0"/>
    <n v="0"/>
    <n v="0"/>
    <n v="0"/>
    <n v="0"/>
    <n v="4"/>
    <x v="2"/>
    <s v="No"/>
    <s v="No"/>
    <s v="No"/>
    <s v="No"/>
    <s v="No"/>
    <s v="No"/>
    <s v="No"/>
    <s v="Yes"/>
    <s v="No"/>
    <s v="No"/>
    <s v="No"/>
    <s v="No"/>
    <s v="No"/>
    <s v="Undisclosed_x000d_Austin, Texas_x000d_"/>
    <m/>
    <m/>
    <m/>
  </r>
  <r>
    <x v="49"/>
    <x v="243"/>
    <s v="Muskin Company - SF - Section 4 (RMMA MDA)"/>
    <s v="Catellus Austin, LLC"/>
    <s v="Catellus Austin LLC"/>
    <s v="Undisclosed"/>
    <x v="3"/>
    <m/>
    <x v="4"/>
    <x v="4"/>
    <x v="7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4"/>
    <s v="Muskin Company - SF - Section 5 (RMMA MDA)"/>
    <s v="Catellus Austin, LLC"/>
    <s v="Catellus Austin LLC"/>
    <s v="Undisclosed"/>
    <x v="3"/>
    <m/>
    <x v="4"/>
    <x v="4"/>
    <x v="37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9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5"/>
    <s v="Muskin Company - SF - Section 7 (RMMA MDA)"/>
    <s v="Catellus Austin, LLC"/>
    <s v="Catellus Austin LLC"/>
    <s v="Undisclosed"/>
    <x v="3"/>
    <m/>
    <x v="4"/>
    <x v="4"/>
    <x v="38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7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6"/>
    <s v="Muskin Company - SF - Section 9 (RMMA MDA)"/>
    <s v="Catellus Austin, LLC"/>
    <s v="Catellus Austin LLC"/>
    <s v="Undisclosed"/>
    <x v="3"/>
    <m/>
    <x v="4"/>
    <x v="4"/>
    <x v="32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8"/>
    <x v="2"/>
    <s v="No"/>
    <s v="No"/>
    <s v="No"/>
    <s v="No"/>
    <s v="No"/>
    <s v="No"/>
    <s v="No"/>
    <s v="Yes"/>
    <s v="No"/>
    <s v="No"/>
    <s v="No"/>
    <s v="No"/>
    <s v="No"/>
    <s v="Undisclosed_x000d_Austin, Texas 78723_x000d_"/>
    <m/>
    <m/>
    <m/>
  </r>
  <r>
    <x v="49"/>
    <x v="247"/>
    <s v="RMMA MDA"/>
    <s v="Catellus Austin, LLC"/>
    <s v="Catellus Austin LLC"/>
    <s v="Undisclosed"/>
    <x v="12"/>
    <m/>
    <x v="4"/>
    <x v="4"/>
    <x v="39"/>
    <x v="24"/>
    <s v="&gt;1/2 Mile"/>
    <s v="Single Family"/>
    <x v="1"/>
    <x v="2"/>
    <x v="7"/>
    <x v="8"/>
    <x v="6"/>
    <m/>
    <s v="None"/>
    <m/>
    <n v="0"/>
    <n v="0"/>
    <n v="0"/>
    <n v="0"/>
    <n v="0"/>
    <n v="173"/>
    <n v="689"/>
    <x v="2"/>
    <s v="No"/>
    <s v="No"/>
    <s v="No"/>
    <s v="Yes"/>
    <s v="No"/>
    <s v="No"/>
    <s v="No"/>
    <s v="Yes"/>
    <s v="No"/>
    <s v="No"/>
    <s v="No"/>
    <s v="No"/>
    <s v="No"/>
    <s v="Undisclosed_x000d_Austin, Texas_x000d_"/>
    <m/>
    <m/>
    <m/>
  </r>
  <r>
    <x v="49"/>
    <x v="248"/>
    <s v="Saldana - SF - Section 4 (RMMA MDA)"/>
    <s v="Catellus Austin, LLC"/>
    <s v="Catellus Austin LLC"/>
    <s v="Undisclosed"/>
    <x v="3"/>
    <m/>
    <x v="4"/>
    <x v="4"/>
    <x v="5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49"/>
    <s v="Saldana - SF - Section 5 (RMMA MDA)"/>
    <s v="Catellus Austin, LLC"/>
    <s v="Catellus Austin LLC"/>
    <s v="Undisclosed"/>
    <x v="3"/>
    <m/>
    <x v="4"/>
    <x v="4"/>
    <x v="5"/>
    <x v="7"/>
    <s v="1/2 Mile"/>
    <s v="Single Family"/>
    <x v="1"/>
    <x v="0"/>
    <x v="7"/>
    <x v="8"/>
    <x v="9"/>
    <m/>
    <s v="None"/>
    <n v="0"/>
    <n v="0"/>
    <n v="0"/>
    <n v="0"/>
    <n v="0"/>
    <n v="0"/>
    <n v="0"/>
    <n v="6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0"/>
    <s v="Standard Pacific - SF - Section 1 (RMMA MDA)"/>
    <s v="Catellus Austin, LLC"/>
    <s v="Catellus Austin LLC"/>
    <s v="Undisclosed"/>
    <x v="3"/>
    <m/>
    <x v="4"/>
    <x v="4"/>
    <x v="2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3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1"/>
    <s v="Standard Pacific - SF - Section 4 (RMMA MDA)"/>
    <s v="Catellus Austin, LLC"/>
    <s v="Catellus Austin LLC"/>
    <s v="Undisclosed"/>
    <x v="3"/>
    <m/>
    <x v="4"/>
    <x v="4"/>
    <x v="40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8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2"/>
    <s v="Standard Pacific - SF - Section 6 (RMMA MDA)"/>
    <s v="Catellus Austin, LLC"/>
    <s v="Catellus Austin LLC"/>
    <s v="Undisclosed"/>
    <x v="3"/>
    <m/>
    <x v="4"/>
    <x v="4"/>
    <x v="41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15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3"/>
    <s v="Standard Pacific - SF - Section 7 (RMMA MDA)"/>
    <s v="Catellus Austin, LLC"/>
    <s v="Catellus Austin LLC"/>
    <s v="Undisclosed"/>
    <x v="3"/>
    <m/>
    <x v="4"/>
    <x v="4"/>
    <x v="42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45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4"/>
    <s v="Streetman - SF - Section 5 (RMMA MDA)"/>
    <s v="Catellus Austin, LLC"/>
    <s v="Catellus Austin LLC"/>
    <s v="Undisclosed"/>
    <x v="3"/>
    <m/>
    <x v="4"/>
    <x v="4"/>
    <x v="4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24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5"/>
    <s v="Streetman - SF - Section 6 (RMMA MDA)"/>
    <s v="Catellus Austin, LLC"/>
    <s v="Catellus Austin LLC"/>
    <s v="Undisclosed"/>
    <x v="3"/>
    <m/>
    <x v="4"/>
    <x v="4"/>
    <x v="1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58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6"/>
    <s v="Streetman - SF - Section 7 (RMMA MDA)"/>
    <s v="Catellus Austin, LLC"/>
    <s v="Catellus Austin LLC"/>
    <s v="Undisclosed"/>
    <x v="3"/>
    <m/>
    <x v="4"/>
    <x v="4"/>
    <x v="44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4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49"/>
    <x v="257"/>
    <s v="Wes Peoples - SF - Section 7 (RMMA MDA)"/>
    <s v="Catellus Austin, LLC"/>
    <s v="Catellus Austin LLC"/>
    <s v="Undisclosed"/>
    <x v="3"/>
    <m/>
    <x v="4"/>
    <x v="4"/>
    <x v="33"/>
    <x v="7"/>
    <s v="&gt;1/2 Mile"/>
    <s v="Single Family"/>
    <x v="1"/>
    <x v="0"/>
    <x v="7"/>
    <x v="8"/>
    <x v="9"/>
    <m/>
    <s v="None"/>
    <n v="0"/>
    <n v="0"/>
    <n v="0"/>
    <n v="0"/>
    <n v="0"/>
    <n v="0"/>
    <n v="0"/>
    <n v="3"/>
    <x v="2"/>
    <s v="No"/>
    <s v="No"/>
    <s v="No"/>
    <s v="Yes"/>
    <s v="No"/>
    <s v="No"/>
    <s v="No"/>
    <s v="Yes"/>
    <s v="No"/>
    <s v="No"/>
    <s v="No"/>
    <s v="No"/>
    <s v="No"/>
    <s v="Undisclosed_x000d_Austin, Texas 78723_x000d_"/>
    <m/>
    <m/>
    <m/>
  </r>
  <r>
    <x v="50"/>
    <x v="258"/>
    <s v="Juniper at Olive - CLT"/>
    <s v="Austin Housing Finance Corporation"/>
    <s v="Austin Housing Finance Corporation"/>
    <s v="Undisclosed"/>
    <x v="2"/>
    <m/>
    <x v="0"/>
    <x v="1"/>
    <x v="1"/>
    <x v="1"/>
    <s v="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59"/>
    <s v="Juniper at Olive - CLT"/>
    <s v="Austin Housing Finance Corporation"/>
    <s v="Austin Housing Finance Corporation"/>
    <s v="Undisclosed"/>
    <x v="2"/>
    <m/>
    <x v="0"/>
    <x v="1"/>
    <x v="1"/>
    <x v="1"/>
    <s v="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0"/>
    <s v="Juniper at Olive - CLT"/>
    <s v="Austin Housing Finance Corporation"/>
    <s v="Austin Housing Finance Corporation"/>
    <s v="Undisclosed"/>
    <x v="2"/>
    <m/>
    <x v="0"/>
    <x v="1"/>
    <x v="1"/>
    <x v="1"/>
    <s v="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1"/>
    <s v="Juniper at Olive - CLT"/>
    <s v="Austin Housing Finance Corporation"/>
    <s v="Austin Housing Finance Corporation"/>
    <s v="Undisclosed"/>
    <x v="2"/>
    <m/>
    <x v="0"/>
    <x v="1"/>
    <x v="1"/>
    <x v="1"/>
    <s v="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2"/>
    <s v="Juniper at Olive - CLT"/>
    <s v="Austin Housing Finance Corporation"/>
    <s v="Austin Housing Finance Corporation"/>
    <s v="Undisclosed"/>
    <x v="2"/>
    <m/>
    <x v="0"/>
    <x v="1"/>
    <x v="1"/>
    <x v="1"/>
    <s v="&gt;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3"/>
    <s v="Juniper at Olive - CLT"/>
    <s v="Austin Housing Finance Corporation"/>
    <s v="Austin Housing Finance Corporation"/>
    <s v="Undisclosed"/>
    <x v="2"/>
    <m/>
    <x v="0"/>
    <x v="1"/>
    <x v="1"/>
    <x v="1"/>
    <s v="&gt;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0"/>
    <x v="264"/>
    <s v="Juniper at Olive - CLT"/>
    <s v="Austin Housing Finance Corporation"/>
    <s v="Austin Housing Finance Corporation"/>
    <s v="Undisclosed"/>
    <x v="2"/>
    <m/>
    <x v="0"/>
    <x v="1"/>
    <x v="1"/>
    <x v="1"/>
    <s v="&gt;1/2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1"/>
    <x v="265"/>
    <s v="Levander Loop"/>
    <s v="Austin Housing Finance Corporation"/>
    <s v="Austin Housing Finance Corporation"/>
    <s v="Undisclosed"/>
    <x v="2"/>
    <m/>
    <x v="3"/>
    <x v="1"/>
    <x v="45"/>
    <x v="25"/>
    <s v="&gt;1/2 Mile"/>
    <s v="Single Family"/>
    <x v="1"/>
    <x v="1"/>
    <x v="7"/>
    <x v="8"/>
    <x v="2"/>
    <m/>
    <s v="None"/>
    <m/>
    <n v="0"/>
    <n v="0"/>
    <n v="0"/>
    <n v="40"/>
    <n v="0"/>
    <n v="0"/>
    <n v="60"/>
    <x v="2"/>
    <s v="No"/>
    <s v="No"/>
    <s v="No"/>
    <s v="No"/>
    <s v="No"/>
    <s v="No"/>
    <s v="No"/>
    <s v="Yes"/>
    <s v="No"/>
    <s v="No"/>
    <s v="No"/>
    <s v="No"/>
    <s v="No"/>
    <s v="Undisclosed_x000d_Austin, Texas 78702_x000d_"/>
    <m/>
    <m/>
    <m/>
  </r>
  <r>
    <x v="52"/>
    <x v="266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67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68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69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70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2"/>
    <x v="271"/>
    <s v="SOL"/>
    <s v="Undisclosed"/>
    <s v="Guadalupe Neighborhood Development Corporation"/>
    <s v="Undisclosed"/>
    <x v="8"/>
    <m/>
    <x v="3"/>
    <x v="1"/>
    <x v="1"/>
    <x v="1"/>
    <s v="&gt;1/2 Mile"/>
    <s v="Single Family"/>
    <x v="1"/>
    <x v="0"/>
    <x v="6"/>
    <x v="6"/>
    <x v="4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No"/>
    <s v="No"/>
    <s v="Undisclosed_x000d_Austin, Texas 78721_x000d_"/>
    <m/>
    <m/>
    <m/>
  </r>
  <r>
    <x v="53"/>
    <x v="272"/>
    <s v="HPI-Domain Office"/>
    <s v="HPI Real Estate Services &amp; Investments"/>
    <s v="Big Red Dog"/>
    <s v="10721 Domain Drive"/>
    <x v="15"/>
    <n v="873898"/>
    <x v="6"/>
    <x v="4"/>
    <x v="46"/>
    <x v="7"/>
    <s v="1/4 Mile"/>
    <s v="Multifamily"/>
    <x v="0"/>
    <x v="2"/>
    <x v="7"/>
    <x v="8"/>
    <x v="9"/>
    <m/>
    <s v="Pending"/>
    <n v="583450"/>
    <n v="0"/>
    <n v="0"/>
    <n v="0"/>
    <n v="0"/>
    <n v="0"/>
    <n v="0"/>
    <n v="0"/>
    <x v="2"/>
    <s v="No"/>
    <s v="No"/>
    <s v="No"/>
    <s v="No"/>
    <s v="Yes"/>
    <s v="No"/>
    <s v="No"/>
    <s v="No"/>
    <s v="No"/>
    <s v="No"/>
    <s v="No"/>
    <s v="No"/>
    <s v="No"/>
    <s v="10721 Domain Drive_x000d_Austin, Texas 78758_x000d_"/>
    <m/>
    <m/>
    <m/>
  </r>
  <r>
    <x v="54"/>
    <x v="273"/>
    <s v="The Grove at Shoal Creek"/>
    <s v="ARG Bull Creek, Ltd."/>
    <s v="ARG Bull Creek, Ltd."/>
    <s v="45th Street &amp; Bull Creek Road"/>
    <x v="16"/>
    <m/>
    <x v="7"/>
    <x v="0"/>
    <x v="47"/>
    <x v="26"/>
    <s v="&gt;1/2 Mile"/>
    <s v="Multifamily"/>
    <x v="0"/>
    <x v="1"/>
    <x v="7"/>
    <x v="8"/>
    <x v="8"/>
    <m/>
    <s v="None"/>
    <n v="0"/>
    <n v="0"/>
    <n v="0"/>
    <n v="0"/>
    <n v="77"/>
    <n v="0"/>
    <n v="10"/>
    <n v="0"/>
    <x v="2"/>
    <s v="No"/>
    <s v="No"/>
    <s v="No"/>
    <s v="No"/>
    <s v="No"/>
    <s v="Yes"/>
    <s v="No"/>
    <s v="Yes"/>
    <s v="No"/>
    <s v="No"/>
    <s v="No"/>
    <s v="No"/>
    <s v="No"/>
    <s v="45th Street &amp;amp; Bull Creek Road_x000d_Austin, Texas 78731_x000d_"/>
    <m/>
    <m/>
    <m/>
  </r>
  <r>
    <x v="54"/>
    <x v="274"/>
    <s v="The Grove at Shoal Creek"/>
    <s v="ARG Bull Creek, Ltd."/>
    <s v="ARG Bull Creek, Ltd."/>
    <s v="Undisclosed"/>
    <x v="16"/>
    <m/>
    <x v="7"/>
    <x v="0"/>
    <x v="48"/>
    <x v="27"/>
    <s v="&gt;1/2 Mile"/>
    <s v="Single Family"/>
    <x v="1"/>
    <x v="1"/>
    <x v="7"/>
    <x v="8"/>
    <x v="2"/>
    <m/>
    <s v="None"/>
    <n v="0"/>
    <n v="0"/>
    <n v="0"/>
    <n v="0"/>
    <n v="0"/>
    <n v="0"/>
    <n v="57"/>
    <n v="669"/>
    <x v="2"/>
    <s v="No"/>
    <s v="No"/>
    <s v="No"/>
    <s v="No"/>
    <s v="No"/>
    <s v="Yes"/>
    <s v="No"/>
    <s v="Yes"/>
    <s v="No"/>
    <s v="No"/>
    <s v="No"/>
    <s v="No"/>
    <s v="No"/>
    <s v="Undisclosed_x000d_Austin, Texas 78731_x000d_"/>
    <m/>
    <m/>
    <m/>
  </r>
  <r>
    <x v="55"/>
    <x v="275"/>
    <s v="The Creekview Apartment Homes"/>
    <s v="TX Creekview Austin, LP"/>
    <s v="TX Creekview Austin, LP"/>
    <s v="Old Manor Rd and Crainway Drive (TCAD ID #426029)"/>
    <x v="1"/>
    <n v="426029"/>
    <x v="0"/>
    <x v="2"/>
    <x v="49"/>
    <x v="28"/>
    <s v="&gt;1/2 Mile"/>
    <s v="Multifamily"/>
    <x v="0"/>
    <x v="1"/>
    <x v="7"/>
    <x v="8"/>
    <x v="6"/>
    <m/>
    <s v="None"/>
    <n v="0"/>
    <n v="8"/>
    <n v="0"/>
    <n v="13"/>
    <n v="243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Old Manor Rd and Crainway Drive (TCAD ID #426029)_x000d_Austin, Texas 78724_x000d_"/>
    <m/>
    <m/>
    <m/>
  </r>
  <r>
    <x v="56"/>
    <x v="276"/>
    <s v="Austin Habitat for Humanity - SF"/>
    <s v="Austin Habitat for Humanity"/>
    <s v="Austin Habitat for Humanity"/>
    <s v="Undisclosed"/>
    <x v="1"/>
    <m/>
    <x v="0"/>
    <x v="2"/>
    <x v="1"/>
    <x v="1"/>
    <s v="&gt;1/2 Mile"/>
    <s v="Single Family"/>
    <x v="1"/>
    <x v="2"/>
    <x v="7"/>
    <x v="8"/>
    <x v="5"/>
    <m/>
    <s v="None"/>
    <n v="0"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Undisclosed_x000d_Austin, Texas 78724_x000d_"/>
    <m/>
    <m/>
    <m/>
  </r>
  <r>
    <x v="57"/>
    <x v="277"/>
    <s v="Highland Phase II - North"/>
    <s v="Austin Community College District"/>
    <s v="Redleaf Properties, LLC/Austin Community College District"/>
    <s v="6140 Highland Campus Drive"/>
    <x v="13"/>
    <m/>
    <x v="5"/>
    <x v="1"/>
    <x v="50"/>
    <x v="29"/>
    <s v="1/4 Mile"/>
    <s v="Multifamily"/>
    <x v="0"/>
    <x v="3"/>
    <x v="7"/>
    <x v="8"/>
    <x v="8"/>
    <m/>
    <s v="None"/>
    <n v="0"/>
    <n v="0"/>
    <n v="0"/>
    <n v="0"/>
    <n v="0"/>
    <n v="0"/>
    <n v="22"/>
    <n v="200"/>
    <x v="2"/>
    <s v="No"/>
    <s v="No"/>
    <s v="No"/>
    <s v="No"/>
    <s v="No"/>
    <s v="No"/>
    <s v="No"/>
    <s v="No"/>
    <s v="No"/>
    <s v="No"/>
    <s v="Yes"/>
    <s v="No"/>
    <s v="No"/>
    <s v="6140 Highland Campus Drive_x000d_Austin, Texas 78752_x000d_"/>
    <m/>
    <m/>
    <m/>
  </r>
  <r>
    <x v="58"/>
    <x v="278"/>
    <s v="Austin Oaks PUD"/>
    <s v="Twelve Lakes, LLC"/>
    <s v="Twelve Lakes, LLC"/>
    <s v="Executive Center Drive and Woodhollow Drive"/>
    <x v="17"/>
    <m/>
    <x v="7"/>
    <x v="3"/>
    <x v="51"/>
    <x v="30"/>
    <s v="1/4 Mile"/>
    <s v="Multifamily"/>
    <x v="0"/>
    <x v="1"/>
    <x v="7"/>
    <x v="8"/>
    <x v="8"/>
    <m/>
    <s v="None"/>
    <n v="0"/>
    <n v="0"/>
    <n v="0"/>
    <n v="0"/>
    <n v="27"/>
    <n v="0"/>
    <n v="0"/>
    <n v="223"/>
    <x v="2"/>
    <s v="No"/>
    <s v="No"/>
    <s v="No"/>
    <s v="No"/>
    <s v="No"/>
    <s v="Yes"/>
    <s v="No"/>
    <s v="No"/>
    <s v="No"/>
    <s v="No"/>
    <s v="No"/>
    <s v="No"/>
    <s v="No"/>
    <s v="Executive Center Drive and Woodhollow Drive_x000d_Austin, Texas 78759_x000d_"/>
    <m/>
    <m/>
    <m/>
  </r>
  <r>
    <x v="59"/>
    <x v="279"/>
    <s v="Blunn Creek Apartments"/>
    <m/>
    <s v="Blunn Creek LTD"/>
    <s v="607 Woodward Street"/>
    <x v="18"/>
    <m/>
    <x v="3"/>
    <x v="2"/>
    <x v="52"/>
    <x v="31"/>
    <s v="1/2 Mile"/>
    <s v="Multifamily"/>
    <x v="0"/>
    <x v="0"/>
    <x v="13"/>
    <x v="23"/>
    <x v="8"/>
    <m/>
    <s v="None"/>
    <m/>
    <n v="0"/>
    <n v="0"/>
    <n v="0"/>
    <n v="274"/>
    <n v="0"/>
    <n v="0"/>
    <n v="6"/>
    <x v="2"/>
    <s v="No"/>
    <s v="No"/>
    <s v="No"/>
    <s v="No"/>
    <s v="No"/>
    <s v="No"/>
    <s v="No"/>
    <s v="No"/>
    <s v="No"/>
    <s v="No"/>
    <s v="No"/>
    <s v="No"/>
    <s v="No"/>
    <s v="607 Woodward Street_x000d_Austin, Texas 78704_x000d_(30.226119, -97.752803)"/>
    <m/>
    <m/>
    <m/>
  </r>
  <r>
    <x v="60"/>
    <x v="280"/>
    <s v="Whisper Valley PUD"/>
    <s v="Club Deal 120 Whisper Valley L.P."/>
    <s v="Club Deal 120 Whisper Valley L.P."/>
    <m/>
    <x v="12"/>
    <m/>
    <x v="8"/>
    <x v="5"/>
    <x v="46"/>
    <x v="7"/>
    <s v="&gt;1/2 Mile"/>
    <s v="Multifamily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61"/>
    <x v="281"/>
    <s v="Cascades MUD"/>
    <s v="Onion Associates, Ltd."/>
    <s v="Onion Associates, Ltd."/>
    <m/>
    <x v="12"/>
    <m/>
    <x v="8"/>
    <x v="5"/>
    <x v="46"/>
    <x v="7"/>
    <s v="&gt;1/2 Mile"/>
    <s v="Multifamily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62"/>
    <x v="282"/>
    <s v="Villas on 26th"/>
    <s v="Villas on 26th Street LP"/>
    <s v="Villas on 26th Street LP"/>
    <s v="800 W 26th Street"/>
    <x v="10"/>
    <n v="208064"/>
    <x v="4"/>
    <x v="0"/>
    <x v="53"/>
    <x v="32"/>
    <s v="1/2 Mile"/>
    <s v="Multifamily"/>
    <x v="0"/>
    <x v="0"/>
    <x v="5"/>
    <x v="24"/>
    <x v="7"/>
    <d v="2014-12-11T00:00:00"/>
    <s v="Paid"/>
    <n v="39422"/>
    <n v="0"/>
    <n v="0"/>
    <n v="0"/>
    <n v="18"/>
    <n v="0"/>
    <n v="0"/>
    <n v="164"/>
    <x v="2"/>
    <s v="No"/>
    <s v="No"/>
    <s v="No"/>
    <s v="No"/>
    <s v="No"/>
    <s v="No"/>
    <s v="No"/>
    <s v="Yes"/>
    <s v="No"/>
    <s v="Yes"/>
    <s v="No"/>
    <s v="No"/>
    <s v="No"/>
    <s v="800 W 26th Street_x000d_Austin, Texas 78705_x000d_(30.290749, -97.745591)"/>
    <s v="Lauren Levy"/>
    <s v="512-474-2600"/>
    <s v="https://www.villason26.com/"/>
  </r>
  <r>
    <x v="63"/>
    <x v="283"/>
    <s v="University House"/>
    <s v="US 2100 San Antonio LLC"/>
    <s v="UH 2100 San Antonio LLC"/>
    <s v="2100 San Antonio Street"/>
    <x v="10"/>
    <n v="889962"/>
    <x v="4"/>
    <x v="0"/>
    <x v="54"/>
    <x v="2"/>
    <s v="1/4 Mile"/>
    <s v="Multifamily"/>
    <x v="0"/>
    <x v="0"/>
    <x v="12"/>
    <x v="25"/>
    <x v="8"/>
    <d v="2016-05-16T00:00:00"/>
    <s v="Paid"/>
    <n v="185085"/>
    <n v="0"/>
    <n v="0"/>
    <n v="0"/>
    <n v="50"/>
    <n v="0"/>
    <n v="0"/>
    <n v="454"/>
    <x v="2"/>
    <s v="No"/>
    <s v="No"/>
    <s v="No"/>
    <s v="No"/>
    <s v="No"/>
    <s v="No"/>
    <s v="No"/>
    <s v="Yes"/>
    <s v="No"/>
    <s v="Yes"/>
    <s v="No"/>
    <s v="No"/>
    <s v="No"/>
    <s v="2100 San Antonio Street_x000d_Austin, Texas 78705_x000d_(30.284314, -97.742973)"/>
    <s v="Scion Group"/>
    <s v="512-370-2700"/>
    <s v="http://uhaustin.com/"/>
  </r>
  <r>
    <x v="64"/>
    <x v="284"/>
    <s v="916 Neal Street"/>
    <s v="Green Doors"/>
    <s v="Community Partnerships for the Homeless"/>
    <s v="916 Neal Street"/>
    <x v="2"/>
    <n v="748856"/>
    <x v="0"/>
    <x v="0"/>
    <x v="1"/>
    <x v="1"/>
    <s v="1/4 Mile"/>
    <s v="Single Family"/>
    <x v="0"/>
    <x v="0"/>
    <x v="10"/>
    <x v="26"/>
    <x v="8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16 Neal Street_x000d_Austin, Texas 78702_x000d_(30.269018, -97.710362)"/>
    <s v="Green Doors"/>
    <s v="512-469-9130"/>
    <s v="http://www.greendoors.org/housing/overview.php"/>
  </r>
  <r>
    <x v="65"/>
    <x v="285"/>
    <s v="2400 Nueces"/>
    <s v="Alan &amp; O'Hara Development Company, LLC"/>
    <s v="Alan &amp; O'Hara Development Company, LLC"/>
    <s v="2400 Nueces Street"/>
    <x v="10"/>
    <n v="206676"/>
    <x v="4"/>
    <x v="0"/>
    <x v="14"/>
    <x v="18"/>
    <s v="1/4 Mile"/>
    <s v="Multifamily"/>
    <x v="0"/>
    <x v="0"/>
    <x v="3"/>
    <x v="27"/>
    <x v="7"/>
    <d v="2013-06-03T00:00:00"/>
    <s v="Paid"/>
    <n v="127525"/>
    <n v="0"/>
    <n v="0"/>
    <n v="0"/>
    <n v="0"/>
    <n v="0"/>
    <n v="31"/>
    <n v="273"/>
    <x v="2"/>
    <s v="No"/>
    <s v="No"/>
    <s v="No"/>
    <s v="No"/>
    <s v="No"/>
    <s v="No"/>
    <s v="No"/>
    <s v="Yes"/>
    <s v="No"/>
    <s v="Yes"/>
    <s v="No"/>
    <s v="No"/>
    <s v="No"/>
    <s v="2400 Nueces Street_x000d_Austin, Texas 78705_x000d_(30.288383, -97.743035)"/>
    <s v="EDR Trust"/>
    <s v="512-651-1139"/>
    <s v="http://www.2400nuecesapartments.com/"/>
  </r>
  <r>
    <x v="66"/>
    <x v="286"/>
    <s v="Trails at Vintage Creek Apartments"/>
    <s v="Village Green Mutual Housing Corporation"/>
    <s v="Foundation Communities, Inc."/>
    <s v="7224 Northeast Drive"/>
    <x v="3"/>
    <m/>
    <x v="0"/>
    <x v="4"/>
    <x v="55"/>
    <x v="33"/>
    <s v="&gt;1/2 Mile"/>
    <s v="Multifamily"/>
    <x v="0"/>
    <x v="0"/>
    <x v="14"/>
    <x v="28"/>
    <x v="10"/>
    <m/>
    <s v="None"/>
    <m/>
    <n v="0"/>
    <n v="0"/>
    <n v="0"/>
    <n v="80"/>
    <n v="0"/>
    <n v="120"/>
    <n v="0"/>
    <x v="2"/>
    <s v="No"/>
    <s v="No"/>
    <s v="No"/>
    <s v="No"/>
    <s v="No"/>
    <s v="No"/>
    <s v="No"/>
    <s v="No"/>
    <s v="No"/>
    <s v="No"/>
    <s v="No"/>
    <s v="No"/>
    <s v="No"/>
    <s v="7224 Northeast Drive_x000d_Austin, Texas 78723_x000d_(30.322131, -97.679549)"/>
    <s v="Foundation Communities"/>
    <s v="512-929-9161"/>
    <s v="http://foundcom.org/housing/our-austin-communities/trails-at-the-vintage-creek-apartments/"/>
  </r>
  <r>
    <x v="49"/>
    <x v="287"/>
    <s v="Wildflower Terrace"/>
    <s v="Catellus Austin, LLC"/>
    <s v="Catellus Austin LLC"/>
    <s v="3801 Berkman Drive"/>
    <x v="3"/>
    <m/>
    <x v="4"/>
    <x v="4"/>
    <x v="56"/>
    <x v="34"/>
    <s v="&gt;1/2 Mile"/>
    <s v="Multifamily"/>
    <x v="0"/>
    <x v="0"/>
    <x v="2"/>
    <x v="10"/>
    <x v="2"/>
    <m/>
    <s v="None"/>
    <m/>
    <n v="26"/>
    <n v="0"/>
    <n v="60"/>
    <n v="85"/>
    <n v="0"/>
    <n v="0"/>
    <n v="30"/>
    <x v="0"/>
    <s v="No"/>
    <s v="No"/>
    <s v="No"/>
    <s v="Yes"/>
    <s v="No"/>
    <s v="No"/>
    <s v="No"/>
    <s v="Yes"/>
    <s v="No"/>
    <s v="No"/>
    <s v="No"/>
    <s v="Yes"/>
    <s v="No"/>
    <s v="3801 Berkman Drive_x000d_Austin, Texas 78723_x000d_(30.290834, -97.698868)"/>
    <s v="DMA Companies"/>
    <s v="512-843-3801"/>
    <s v="https://dmawildflower.com/"/>
  </r>
  <r>
    <x v="46"/>
    <x v="288"/>
    <s v="Rainey Street Rehab (Guadalupe Saldana Subdivision)"/>
    <s v="Guadalupe Neighborhood Development Corporation"/>
    <s v="Guadalupe Neighborhood Development Corporation"/>
    <s v="3005 Father Joe Znotas Street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5 Father Joe Znotas Street_x000d_Austin, Texas 78702_x000d_(30.269087, -97.702688)"/>
    <m/>
    <m/>
    <m/>
  </r>
  <r>
    <x v="67"/>
    <x v="289"/>
    <s v="2203 Salina Street Rehab"/>
    <s v="Blackland Community Development Corporation"/>
    <s v="Blackland Community Development Corporation"/>
    <s v="2203 Salina Street"/>
    <x v="0"/>
    <n v="202213"/>
    <x v="0"/>
    <x v="4"/>
    <x v="1"/>
    <x v="1"/>
    <s v="&gt;1/2 Mile"/>
    <s v="Single Family"/>
    <x v="0"/>
    <x v="2"/>
    <x v="7"/>
    <x v="8"/>
    <x v="8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2203 Salina Street_x000d_Austin, Texas 78722_x000d_(30.282922, -97.722923)"/>
    <m/>
    <m/>
    <m/>
  </r>
  <r>
    <x v="68"/>
    <x v="290"/>
    <s v="Cross Creek Apartments"/>
    <s v="TMG - TX Austin II"/>
    <s v="The Muholland Group, LLC"/>
    <s v="1124 Rutland Drive"/>
    <x v="15"/>
    <n v="249159"/>
    <x v="5"/>
    <x v="1"/>
    <x v="55"/>
    <x v="33"/>
    <s v="1/4 Mile"/>
    <s v="Multifamily"/>
    <x v="0"/>
    <x v="1"/>
    <x v="7"/>
    <x v="8"/>
    <x v="8"/>
    <m/>
    <s v="None"/>
    <m/>
    <n v="20"/>
    <n v="0"/>
    <n v="0"/>
    <n v="18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124 Rutland Drive_x000d_Austin, Texas 78758_x000d_(30.368452, -97.703847)"/>
    <m/>
    <m/>
    <m/>
  </r>
  <r>
    <x v="69"/>
    <x v="291"/>
    <s v="North Shore Apartments (GWTP MDA)"/>
    <s v="TCC/CVI Development Group"/>
    <s v="TC Green Water Master Developer, LLC"/>
    <s v="110 San Antonio Street"/>
    <x v="19"/>
    <m/>
    <x v="4"/>
    <x v="2"/>
    <x v="57"/>
    <x v="2"/>
    <s v="1/4 Mile"/>
    <s v="Multifamily"/>
    <x v="0"/>
    <x v="0"/>
    <x v="9"/>
    <x v="16"/>
    <x v="8"/>
    <m/>
    <s v="None"/>
    <m/>
    <n v="0"/>
    <n v="0"/>
    <n v="0"/>
    <n v="0"/>
    <n v="0"/>
    <n v="50"/>
    <n v="389"/>
    <x v="2"/>
    <s v="No"/>
    <s v="No"/>
    <s v="No"/>
    <s v="Yes"/>
    <s v="No"/>
    <s v="No"/>
    <s v="No"/>
    <s v="No"/>
    <s v="No"/>
    <s v="No"/>
    <s v="No"/>
    <s v="No"/>
    <s v="No"/>
    <s v="110 San Antonio Street_x000d_Austin, Texas 78701_x000d_(30.264911, -97.749052)"/>
    <s v="Hanover Company"/>
    <s v="512-559-7559"/>
    <s v="https://www.northshoreaustin.com/"/>
  </r>
  <r>
    <x v="70"/>
    <x v="292"/>
    <s v="Ivy Condos - Acq of 8 Units (11/3/10)"/>
    <s v="ESCT Austin Housing III, Inc."/>
    <s v="Easter Seals of Central Texas"/>
    <s v="3204 Manchaca Road"/>
    <x v="18"/>
    <n v="753810"/>
    <x v="2"/>
    <x v="2"/>
    <x v="32"/>
    <x v="35"/>
    <s v="1/4 Mile"/>
    <s v="Multifamily"/>
    <x v="0"/>
    <x v="0"/>
    <x v="3"/>
    <x v="9"/>
    <x v="2"/>
    <m/>
    <s v="None"/>
    <m/>
    <n v="0"/>
    <n v="0"/>
    <n v="8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3204 Manchaca Road_x000d_Austin, Texas 78704_x000d_(30.240187, -97.782174)"/>
    <s v="Easter Seals of Central Texas"/>
    <s v="512-615-6820"/>
    <s v="http://www.easterseals.com/centraltx/our-programs/adult-services/community-housing-services/"/>
  </r>
  <r>
    <x v="71"/>
    <x v="293"/>
    <s v="Skyline Terrace"/>
    <s v="Foundation Communities, Inc."/>
    <s v="Foundation Communities, Inc."/>
    <s v="1212 W Ben White Boulevard"/>
    <x v="18"/>
    <n v="311231"/>
    <x v="2"/>
    <x v="2"/>
    <x v="45"/>
    <x v="36"/>
    <s v="&gt;1/2 Mile"/>
    <s v="Multifamily"/>
    <x v="0"/>
    <x v="0"/>
    <x v="10"/>
    <x v="26"/>
    <x v="8"/>
    <m/>
    <s v="None"/>
    <m/>
    <n v="0"/>
    <n v="0"/>
    <n v="100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212 W Ben White Boulevard_x000d_Austin, Texas 78704_x000d_(30.228017, -97.776746)"/>
    <s v="Foundation Communities"/>
    <s v="512-440-0300"/>
    <s v="http://foundcom.org/housing/our-austin-communities/skyline-terrace/"/>
  </r>
  <r>
    <x v="72"/>
    <x v="294"/>
    <s v="Pecan Springs Commons"/>
    <s v="Green Doors"/>
    <s v="Community Partnerships for the Homeless"/>
    <s v="5807 Sweeney Circle"/>
    <x v="3"/>
    <n v="217256"/>
    <x v="0"/>
    <x v="0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5807 Sweeney Circle_x000d_Austin, Texas 78723_x000d_(30.305178, -97.679413)"/>
    <s v="Green Doors"/>
    <s v="512-469-9130"/>
    <s v="http://www.greendoors.org/housing/overview.php"/>
  </r>
  <r>
    <x v="73"/>
    <x v="295"/>
    <s v="AC Autograph Hotel"/>
    <s v="Austin 19 Hotel, LLC"/>
    <s v="Austin 19 Hotel, LLC"/>
    <s v="1901 San Antonio Street"/>
    <x v="10"/>
    <m/>
    <x v="4"/>
    <x v="0"/>
    <x v="46"/>
    <x v="7"/>
    <s v="&gt;1/2 Mile"/>
    <s v="Multifamily"/>
    <x v="0"/>
    <x v="0"/>
    <x v="7"/>
    <x v="8"/>
    <x v="9"/>
    <d v="2017-10-12T00:00:00"/>
    <s v="Paid"/>
    <n v="99846"/>
    <n v="0"/>
    <n v="0"/>
    <n v="0"/>
    <n v="0"/>
    <n v="0"/>
    <n v="0"/>
    <n v="0"/>
    <x v="2"/>
    <s v="No"/>
    <s v="No"/>
    <s v="No"/>
    <s v="No"/>
    <s v="No"/>
    <s v="No"/>
    <s v="No"/>
    <s v="No"/>
    <s v="No"/>
    <s v="No"/>
    <s v="No"/>
    <s v="No"/>
    <s v="No"/>
    <s v="1901 San Antonio Street_x000d_Austin, Texas 78705_x000d_(30.282186, -97.743182)"/>
    <m/>
    <m/>
    <m/>
  </r>
  <r>
    <x v="74"/>
    <x v="296"/>
    <s v="The Super Co-op"/>
    <s v="The College Houses"/>
    <s v="The College Houses"/>
    <s v="1905 Nueces Street"/>
    <x v="10"/>
    <n v="203798"/>
    <x v="4"/>
    <x v="1"/>
    <x v="2"/>
    <x v="2"/>
    <s v="1/4 Mile"/>
    <s v="Multifamily"/>
    <x v="0"/>
    <x v="0"/>
    <x v="8"/>
    <x v="30"/>
    <x v="4"/>
    <m/>
    <s v="None"/>
    <m/>
    <n v="0"/>
    <n v="0"/>
    <n v="5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905 Nueces Street_x000d_Austin, Texas 78705_x000d_(30.283035, -97.744138)"/>
    <s v="The College Houses"/>
    <s v="512-476-5678"/>
    <s v="https://collegehouses.org/listings/nueces/"/>
  </r>
  <r>
    <x v="75"/>
    <x v="297"/>
    <s v="Blackland CDC - AlleyFlats"/>
    <s v="Blackland Community Development Corporation"/>
    <s v="Blackland Community Development Corporation"/>
    <s v="2203 Salina Street"/>
    <x v="0"/>
    <n v="202213"/>
    <x v="0"/>
    <x v="4"/>
    <x v="1"/>
    <x v="1"/>
    <s v="&gt;1/2 Mile"/>
    <s v="ADU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203 Salina Street_x000d_Austin, Texas 78722_x000d_(30.282922, -97.722923)"/>
    <m/>
    <m/>
    <m/>
  </r>
  <r>
    <x v="76"/>
    <x v="298"/>
    <s v="Southwest Trails Apartments"/>
    <s v="Central Texas/SWA Mutual Housing Corporation"/>
    <s v="Foundation Communities, Inc."/>
    <s v="8405 Old Bee Caves Road"/>
    <x v="20"/>
    <n v="733163"/>
    <x v="9"/>
    <x v="1"/>
    <x v="10"/>
    <x v="37"/>
    <s v="&gt;1/2 Mile"/>
    <s v="Multifamily"/>
    <x v="0"/>
    <x v="0"/>
    <x v="14"/>
    <x v="11"/>
    <x v="0"/>
    <m/>
    <s v="None"/>
    <m/>
    <n v="0"/>
    <n v="0"/>
    <n v="81"/>
    <n v="79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8405 Old Bee Caves Road_x000d_Austin, Texas 78735_x000d_(30.25128, -97.887026)"/>
    <s v="Foundation Communities"/>
    <s v="512-301-2442"/>
    <s v="http://foundcom.org/housing/our-austin-communities/southwest-trails-apartments/"/>
  </r>
  <r>
    <x v="46"/>
    <x v="299"/>
    <s v="Rainey Street Rehab (Guadalupe Saldana Subdivision)"/>
    <s v="Guadalupe Neighborhood Development Corporation"/>
    <s v="Guadalupe Neighborhood Development Corporation"/>
    <s v="3004 Father Joe Znotas Street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4 Father Joe Znotas Street_x000d_Austin, Texas 78702_x000d_(30.269133, -97.702765)"/>
    <m/>
    <m/>
    <m/>
  </r>
  <r>
    <x v="77"/>
    <x v="300"/>
    <s v="Franklin Gardens"/>
    <s v="Chestnut Senior Housing"/>
    <s v="Chestnut Neighborhood Revitalization Corporation"/>
    <s v="3522 E Martin Luther King Jr Boulevard"/>
    <x v="3"/>
    <m/>
    <x v="0"/>
    <x v="1"/>
    <x v="58"/>
    <x v="29"/>
    <s v="&gt;1/2 Mile"/>
    <s v="Multifamily"/>
    <x v="0"/>
    <x v="0"/>
    <x v="8"/>
    <x v="31"/>
    <x v="11"/>
    <m/>
    <s v="None"/>
    <m/>
    <n v="0"/>
    <n v="0"/>
    <n v="22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3522 E Martin Luther King Jr Boulevard_x000d_Austin, Texas 78723_x000d_(30.283608, -97.697109)"/>
    <s v="PRAK Property Management "/>
    <s v="512-524-0547"/>
    <s v="http://www.prakpropertymanagement.com/franklin-gardens.html"/>
  </r>
  <r>
    <x v="78"/>
    <x v="301"/>
    <s v="Travis Flats"/>
    <s v="Austin TCHFC-DMA Housing, LLC"/>
    <s v="DMA Development Company, LLC"/>
    <s v="5325 Airport Blvd"/>
    <x v="21"/>
    <m/>
    <x v="5"/>
    <x v="1"/>
    <x v="59"/>
    <x v="38"/>
    <s v="1/2 Mile"/>
    <s v="Multifamily"/>
    <x v="0"/>
    <x v="1"/>
    <x v="7"/>
    <x v="8"/>
    <x v="8"/>
    <m/>
    <s v="None"/>
    <n v="0"/>
    <n v="9"/>
    <n v="0"/>
    <n v="30"/>
    <n v="107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5325 Airport Blvd_x000d_Austin, Texas 78751_x000d_(30.315399, -97.714472)"/>
    <m/>
    <m/>
    <m/>
  </r>
  <r>
    <x v="79"/>
    <x v="302"/>
    <s v="26 West"/>
    <s v="JPI Development Services"/>
    <s v="JPI Development Services"/>
    <s v="600 W 26th Street"/>
    <x v="10"/>
    <n v="891244"/>
    <x v="4"/>
    <x v="3"/>
    <x v="60"/>
    <x v="39"/>
    <s v="1/4 Mile"/>
    <s v="Multifamily"/>
    <x v="0"/>
    <x v="0"/>
    <x v="10"/>
    <x v="0"/>
    <x v="7"/>
    <d v="2006-07-24T00:00:00"/>
    <s v="Paid"/>
    <n v="57766"/>
    <n v="0"/>
    <n v="0"/>
    <n v="0"/>
    <n v="0"/>
    <n v="0"/>
    <n v="36"/>
    <n v="328"/>
    <x v="2"/>
    <s v="No"/>
    <s v="No"/>
    <s v="No"/>
    <s v="No"/>
    <s v="No"/>
    <s v="No"/>
    <s v="No"/>
    <s v="Yes"/>
    <s v="No"/>
    <s v="Yes"/>
    <s v="No"/>
    <s v="No"/>
    <s v="No"/>
    <s v="600 W 26th Street_x000d_Austin, Texas 78705_x000d_(30.290591, -97.743491)"/>
    <s v="American Campus Communities"/>
    <s v="512-478-9811"/>
    <s v="https://www.americancampus.com/student-apartments/tx/austin/26-west"/>
  </r>
  <r>
    <x v="80"/>
    <x v="303"/>
    <s v="Ruth R. Schulze House"/>
    <s v="University of Texas Inter-Cooperative Council, Inc."/>
    <s v="University of Texas Inter-Cooperative Council, Inc."/>
    <s v="915 W 22nd Street"/>
    <x v="10"/>
    <n v="203608"/>
    <x v="4"/>
    <x v="3"/>
    <x v="61"/>
    <x v="35"/>
    <s v="1/2 Mile"/>
    <s v="Multifamily"/>
    <x v="0"/>
    <x v="1"/>
    <x v="7"/>
    <x v="8"/>
    <x v="8"/>
    <m/>
    <s v="None"/>
    <m/>
    <n v="0"/>
    <n v="0"/>
    <n v="8"/>
    <n v="0"/>
    <n v="0"/>
    <n v="0"/>
    <n v="18"/>
    <x v="2"/>
    <s v="No"/>
    <s v="No"/>
    <s v="No"/>
    <s v="No"/>
    <s v="No"/>
    <s v="No"/>
    <s v="No"/>
    <s v="Yes"/>
    <s v="No"/>
    <s v="Yes"/>
    <s v="No"/>
    <s v="No"/>
    <s v="No"/>
    <s v="915 W 22nd Street_x000d_Austin, Texas 78705_x000d_(30.285458, -97.747888)"/>
    <m/>
    <m/>
    <m/>
  </r>
  <r>
    <x v="64"/>
    <x v="304"/>
    <s v="908 Neal Street"/>
    <s v="Green Doors"/>
    <s v="Community Partnerships for the Homeless"/>
    <s v="908 Neal Street"/>
    <x v="2"/>
    <n v="748854"/>
    <x v="0"/>
    <x v="0"/>
    <x v="0"/>
    <x v="0"/>
    <s v="1/4 Mile"/>
    <s v="Duplex"/>
    <x v="0"/>
    <x v="0"/>
    <x v="10"/>
    <x v="26"/>
    <x v="8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08 Neal Street_x000d_Austin, Texas 78702_x000d_(30.268798, -97.710057)"/>
    <s v="Green Doors"/>
    <s v="512-469-9130"/>
    <s v="http://www.greendoors.org/housing/overview.php"/>
  </r>
  <r>
    <x v="81"/>
    <x v="305"/>
    <s v="Parmer Place Apartments"/>
    <s v="Pedcor Investments 2012-CXXX, LP"/>
    <s v="Pedcor Investments 2012-CXXX, LP"/>
    <s v="1500 Parmer Lane"/>
    <x v="22"/>
    <m/>
    <x v="6"/>
    <x v="1"/>
    <x v="62"/>
    <x v="40"/>
    <s v="&gt;1/2 Mile"/>
    <s v="Multifamily"/>
    <x v="0"/>
    <x v="0"/>
    <x v="9"/>
    <x v="1"/>
    <x v="6"/>
    <m/>
    <s v="None"/>
    <m/>
    <n v="0"/>
    <n v="0"/>
    <n v="0"/>
    <n v="33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500 Parmer Lane_x000d_Austin, Texas 78727_x000d_(30.390155, -97.652209)"/>
    <s v="Portico Property Management"/>
    <s v="512-598-0854"/>
    <s v="https://www.liveatparmerplace.com/"/>
  </r>
  <r>
    <x v="82"/>
    <x v="306"/>
    <s v="Texan North Campus (fka Uptown Lofts)"/>
    <s v="Uptown Lofts, LLC"/>
    <s v="Uptown Lofts, LLC"/>
    <s v="5117 N Lamar Boulevard"/>
    <x v="21"/>
    <n v="223212"/>
    <x v="4"/>
    <x v="3"/>
    <x v="63"/>
    <x v="0"/>
    <s v="1/4 Mile"/>
    <s v="Multifamily"/>
    <x v="0"/>
    <x v="0"/>
    <x v="1"/>
    <x v="32"/>
    <x v="8"/>
    <m/>
    <s v="None"/>
    <m/>
    <n v="0"/>
    <n v="0"/>
    <n v="0"/>
    <n v="0"/>
    <n v="0"/>
    <n v="2"/>
    <n v="21"/>
    <x v="2"/>
    <s v="No"/>
    <s v="No"/>
    <s v="No"/>
    <s v="No"/>
    <s v="No"/>
    <s v="No"/>
    <s v="No"/>
    <s v="Yes"/>
    <s v="No"/>
    <s v="No"/>
    <s v="Yes"/>
    <s v="No"/>
    <s v="No"/>
    <s v="5117 N Lamar Boulevard_x000d_Austin, Texas 78751_x000d_(30.31952, -97.730374)"/>
    <s v="Texan Properties"/>
    <s v="512-553-5287"/>
    <s v="http://www.texanproperties.net/tnc/"/>
  </r>
  <r>
    <x v="83"/>
    <x v="307"/>
    <s v="TBD"/>
    <s v="Tarr Whitman Group, LLC"/>
    <s v="Tarr Whitman Group, LLC"/>
    <s v="1010 W 26th Street"/>
    <x v="10"/>
    <m/>
    <x v="4"/>
    <x v="0"/>
    <x v="64"/>
    <x v="20"/>
    <s v="&gt;1/2 Mile"/>
    <s v="Multifamily"/>
    <x v="0"/>
    <x v="1"/>
    <x v="7"/>
    <x v="8"/>
    <x v="8"/>
    <m/>
    <s v="Pending"/>
    <n v="0"/>
    <n v="0"/>
    <n v="0"/>
    <n v="0"/>
    <n v="4"/>
    <n v="0"/>
    <n v="0"/>
    <n v="36"/>
    <x v="2"/>
    <s v="No"/>
    <s v="No"/>
    <s v="No"/>
    <s v="No"/>
    <s v="No"/>
    <s v="No"/>
    <s v="No"/>
    <s v="Yes"/>
    <s v="No"/>
    <s v="Yes"/>
    <s v="No"/>
    <s v="No"/>
    <s v="No"/>
    <s v="1010 W 26th Street_x000d_Austin, Texas 78705_x000d_(30.290995, -97.748906)"/>
    <m/>
    <m/>
    <m/>
  </r>
  <r>
    <x v="84"/>
    <x v="308"/>
    <s v="1002 Wheeless Street"/>
    <s v="Guadalupe Neighborhood Development Corporation"/>
    <s v="Guadalupe Neighborhood Development Corporation"/>
    <s v="1002 Wheeless Street"/>
    <x v="2"/>
    <n v="782343"/>
    <x v="0"/>
    <x v="2"/>
    <x v="1"/>
    <x v="1"/>
    <s v="&gt;1/2 Mile"/>
    <s v="Duplex"/>
    <x v="0"/>
    <x v="0"/>
    <x v="11"/>
    <x v="22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02 Wheeless Street_x000d_Austin, Texas 78702_x000d_(30.268005, -97.727546)"/>
    <m/>
    <m/>
    <m/>
  </r>
  <r>
    <x v="85"/>
    <x v="309"/>
    <s v="ADU"/>
    <s v="Austin Community Design and Development Center"/>
    <s v="Austin Community Design and Development Center"/>
    <s v="5413 Duval Street"/>
    <x v="21"/>
    <n v="225352"/>
    <x v="4"/>
    <x v="3"/>
    <x v="1"/>
    <x v="1"/>
    <s v="1/4 Mile"/>
    <s v="ADU"/>
    <x v="0"/>
    <x v="0"/>
    <x v="9"/>
    <x v="1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5413 Duval Street_x000d_Austin, Texas 78751_x000d_(30.318444, -97.717203)"/>
    <m/>
    <m/>
    <m/>
  </r>
  <r>
    <x v="86"/>
    <x v="310"/>
    <s v="The Seville on 4th Street"/>
    <s v="JCI Residential"/>
    <s v="JCI Residential"/>
    <s v="1401 E 4th Street"/>
    <x v="2"/>
    <n v="191902"/>
    <x v="3"/>
    <x v="1"/>
    <x v="22"/>
    <x v="41"/>
    <s v="&gt;1/2 Mile"/>
    <s v="Multifamily"/>
    <x v="0"/>
    <x v="0"/>
    <x v="4"/>
    <x v="33"/>
    <x v="8"/>
    <m/>
    <s v="None"/>
    <m/>
    <n v="0"/>
    <n v="0"/>
    <n v="0"/>
    <n v="3"/>
    <n v="0"/>
    <n v="0"/>
    <n v="24"/>
    <x v="2"/>
    <s v="No"/>
    <s v="No"/>
    <s v="No"/>
    <s v="No"/>
    <s v="No"/>
    <s v="No"/>
    <s v="No"/>
    <s v="No"/>
    <s v="Yes"/>
    <s v="No"/>
    <s v="No"/>
    <s v="No"/>
    <s v="No"/>
    <s v="1401 E 4th Street_x000d_Austin, Texas 78702_x000d_(30.26182, -97.729183)"/>
    <s v="Cap Tex Properties"/>
    <s v="512-801-3792"/>
    <m/>
  </r>
  <r>
    <x v="87"/>
    <x v="311"/>
    <s v="Sierra Vista"/>
    <s v="Foundation Communities, Inc."/>
    <s v="Foundation Communities, Inc."/>
    <s v="4320 S Congress Avenue"/>
    <x v="6"/>
    <n v="315652"/>
    <x v="3"/>
    <x v="2"/>
    <x v="65"/>
    <x v="42"/>
    <s v="1/4 Mile"/>
    <s v="Multifamily"/>
    <x v="0"/>
    <x v="0"/>
    <x v="6"/>
    <x v="34"/>
    <x v="2"/>
    <m/>
    <s v="None"/>
    <m/>
    <n v="0"/>
    <n v="0"/>
    <n v="0"/>
    <n v="143"/>
    <n v="0"/>
    <n v="90"/>
    <n v="0"/>
    <x v="0"/>
    <s v="No"/>
    <s v="No"/>
    <s v="No"/>
    <s v="No"/>
    <s v="No"/>
    <s v="No"/>
    <s v="No"/>
    <s v="Yes"/>
    <s v="No"/>
    <s v="No"/>
    <s v="No"/>
    <s v="Yes"/>
    <s v="No"/>
    <s v="4320 S Congress Avenue_x000d_Austin, Texas 78745_x000d_(30.218684, -97.766599)"/>
    <s v="Foundation Communities"/>
    <s v="512-448-4884"/>
    <s v="http://foundcom.org/housing/our-austin-communities/sierra-vista-apartments/"/>
  </r>
  <r>
    <x v="88"/>
    <x v="312"/>
    <s v="South Shore Disctrict Apartments (South Shore PUD)"/>
    <s v="Grayco Town Lake Investment 2007 L.P."/>
    <s v="Grayco Partners"/>
    <s v="1333 Shore District Drive"/>
    <x v="9"/>
    <m/>
    <x v="5"/>
    <x v="2"/>
    <x v="66"/>
    <x v="43"/>
    <s v="1/4 Mile"/>
    <s v="Multifamily"/>
    <x v="0"/>
    <x v="0"/>
    <x v="4"/>
    <x v="33"/>
    <x v="8"/>
    <m/>
    <s v="Due"/>
    <n v="2038666"/>
    <n v="0"/>
    <n v="0"/>
    <n v="0"/>
    <n v="13"/>
    <n v="0"/>
    <n v="0"/>
    <n v="487"/>
    <x v="2"/>
    <s v="No"/>
    <s v="No"/>
    <s v="No"/>
    <s v="No"/>
    <s v="No"/>
    <s v="Yes"/>
    <s v="No"/>
    <s v="No"/>
    <s v="No"/>
    <s v="No"/>
    <s v="No"/>
    <s v="No"/>
    <s v="No"/>
    <s v="1333 Shore District Drive_x000d_Austin, Texas 78741_x000d_(30.243694, -97.727212)"/>
    <s v="Grayco Partners"/>
    <s v="512-710-0242"/>
    <s v="http://www.southshoredistrict.com/"/>
  </r>
  <r>
    <x v="89"/>
    <x v="313"/>
    <s v="21 Rio"/>
    <s v="2101 Rio Grande Property Owner, LLC"/>
    <s v="2101 Rio Grande Property Owner, LLC"/>
    <s v="2101 Rio Grande Street"/>
    <x v="10"/>
    <n v="203695"/>
    <x v="4"/>
    <x v="4"/>
    <x v="67"/>
    <x v="44"/>
    <s v="1/4 Mile"/>
    <s v="Multifamily"/>
    <x v="0"/>
    <x v="0"/>
    <x v="8"/>
    <x v="3"/>
    <x v="7"/>
    <d v="2009-10-01T00:00:00"/>
    <s v="Paid"/>
    <n v="78333"/>
    <n v="0"/>
    <n v="0"/>
    <n v="0"/>
    <n v="0"/>
    <n v="0"/>
    <n v="30"/>
    <n v="269"/>
    <x v="2"/>
    <s v="No"/>
    <s v="No"/>
    <s v="No"/>
    <s v="No"/>
    <s v="No"/>
    <s v="No"/>
    <s v="No"/>
    <s v="Yes"/>
    <s v="No"/>
    <s v="Yes"/>
    <s v="No"/>
    <s v="No"/>
    <s v="No"/>
    <s v="2101 Rio Grande Street_x000d_Austin, Texas 78705_x000d_(30.284234, -97.745023)"/>
    <s v="CA Ventures "/>
    <s v="512-391-1991"/>
    <s v="https://www.21rio.com/"/>
  </r>
  <r>
    <x v="90"/>
    <x v="314"/>
    <s v="Lakeside Engineering - Duplexes"/>
    <s v="Lakeside Engineering"/>
    <s v="Lakeside Engineering"/>
    <s v="1123 Walton Lane"/>
    <x v="8"/>
    <n v="873514"/>
    <x v="3"/>
    <x v="1"/>
    <x v="32"/>
    <x v="41"/>
    <s v="&gt;1/2 Mile"/>
    <s v="Duplex"/>
    <x v="0"/>
    <x v="2"/>
    <x v="7"/>
    <x v="8"/>
    <x v="6"/>
    <m/>
    <s v="None"/>
    <m/>
    <n v="0"/>
    <n v="0"/>
    <n v="0"/>
    <n v="0"/>
    <n v="0"/>
    <n v="3"/>
    <n v="5"/>
    <x v="2"/>
    <s v="No"/>
    <s v="No"/>
    <s v="No"/>
    <s v="No"/>
    <s v="No"/>
    <s v="No"/>
    <s v="No"/>
    <s v="Yes"/>
    <s v="No"/>
    <s v="No"/>
    <s v="No"/>
    <s v="No"/>
    <s v="No"/>
    <s v="1123 Walton Lane_x000d_Austin, Texas 78721_x000d_(30.259459, -97.68762)"/>
    <m/>
    <m/>
    <m/>
  </r>
  <r>
    <x v="32"/>
    <x v="315"/>
    <s v="Nightingale at Goodnight Ranch"/>
    <s v="Bradsher Family Trust and MVE Ventures, LTD"/>
    <s v="Momark Development LLC"/>
    <s v="Nuckols Crossing Rd and Vertex"/>
    <x v="7"/>
    <m/>
    <x v="8"/>
    <x v="1"/>
    <x v="68"/>
    <x v="45"/>
    <s v="&gt;1/2 Mile"/>
    <s v="Multifamily"/>
    <x v="0"/>
    <x v="1"/>
    <x v="7"/>
    <x v="8"/>
    <x v="9"/>
    <m/>
    <s v="None"/>
    <m/>
    <n v="14"/>
    <n v="0"/>
    <n v="126"/>
    <n v="0"/>
    <n v="0"/>
    <n v="0"/>
    <n v="34"/>
    <x v="0"/>
    <s v="No"/>
    <s v="No"/>
    <s v="No"/>
    <s v="No"/>
    <s v="No"/>
    <s v="Yes"/>
    <s v="No"/>
    <s v="Yes"/>
    <s v="No"/>
    <s v="No"/>
    <s v="No"/>
    <s v="No"/>
    <s v="No"/>
    <s v="Nuckols Crossing Rd and Vertex_x000d_Austin, Texas 78744_x000d_(30.157839, -97.752434)"/>
    <m/>
    <m/>
    <m/>
  </r>
  <r>
    <x v="91"/>
    <x v="316"/>
    <s v="Jobe House Resubdivision"/>
    <m/>
    <s v="Guadalupe Neighborhood Development Corporation"/>
    <s v="1113 East 9th Street"/>
    <x v="2"/>
    <m/>
    <x v="0"/>
    <x v="2"/>
    <x v="36"/>
    <x v="20"/>
    <s v="1/4 Mile"/>
    <s v="Single Family"/>
    <x v="0"/>
    <x v="1"/>
    <x v="7"/>
    <x v="8"/>
    <x v="6"/>
    <m/>
    <s v="None"/>
    <n v="0"/>
    <n v="0"/>
    <n v="0"/>
    <n v="2"/>
    <n v="0"/>
    <n v="0"/>
    <n v="2"/>
    <n v="0"/>
    <x v="0"/>
    <s v="No"/>
    <s v="No"/>
    <s v="No"/>
    <s v="No"/>
    <s v="No"/>
    <s v="No"/>
    <s v="No"/>
    <s v="Yes"/>
    <s v="No"/>
    <s v="No"/>
    <s v="No"/>
    <s v="No"/>
    <s v="No"/>
    <s v="1113 East 9th Street_x000d_Austin, Texas 78702_x000d_(30.267006, -97.728708)"/>
    <m/>
    <m/>
    <m/>
  </r>
  <r>
    <x v="92"/>
    <x v="317"/>
    <s v="Greyshire Village"/>
    <s v="Saigebrook Development, LLC"/>
    <s v="Saigebrook Development, LLC"/>
    <s v="3700 Payload Pass"/>
    <x v="18"/>
    <m/>
    <x v="3"/>
    <x v="1"/>
    <x v="69"/>
    <x v="46"/>
    <s v="1/2 Mile"/>
    <s v="Multifamily"/>
    <x v="0"/>
    <x v="1"/>
    <x v="7"/>
    <x v="8"/>
    <x v="8"/>
    <m/>
    <s v="None"/>
    <n v="0"/>
    <n v="16"/>
    <n v="0"/>
    <n v="31"/>
    <n v="29"/>
    <n v="0"/>
    <n v="0"/>
    <n v="8"/>
    <x v="0"/>
    <s v="No"/>
    <s v="No"/>
    <s v="No"/>
    <s v="No"/>
    <s v="No"/>
    <s v="No"/>
    <s v="No"/>
    <s v="Yes"/>
    <s v="No"/>
    <s v="No"/>
    <s v="No"/>
    <s v="No"/>
    <s v="No"/>
    <s v="3700 Payload Pass_x000d_Austin, Texas 78704_x000d_(30.22282, -97.754648)"/>
    <m/>
    <m/>
    <m/>
  </r>
  <r>
    <x v="93"/>
    <x v="318"/>
    <s v="Burnet Road Development"/>
    <s v="Fremont Holdings, LLC"/>
    <s v="Freemont Holdings"/>
    <s v="8528 Burnet Road"/>
    <x v="23"/>
    <m/>
    <x v="6"/>
    <x v="4"/>
    <x v="70"/>
    <x v="47"/>
    <s v="1/4 Mile"/>
    <s v="Multifamily"/>
    <x v="0"/>
    <x v="1"/>
    <x v="7"/>
    <x v="8"/>
    <x v="1"/>
    <m/>
    <s v="None"/>
    <m/>
    <n v="0"/>
    <n v="0"/>
    <n v="0"/>
    <n v="0"/>
    <n v="0"/>
    <n v="45"/>
    <n v="255"/>
    <x v="2"/>
    <s v="No"/>
    <s v="No"/>
    <s v="No"/>
    <s v="No"/>
    <s v="No"/>
    <s v="No"/>
    <s v="No"/>
    <s v="Yes"/>
    <s v="No"/>
    <s v="No"/>
    <s v="No"/>
    <s v="No"/>
    <s v="No"/>
    <s v="8528 Burnet Road_x000d_Austin, Texas 78757_x000d_(30.367286, -97.72792)"/>
    <m/>
    <m/>
    <m/>
  </r>
  <r>
    <x v="94"/>
    <x v="319"/>
    <s v="Harris Ridge Apt"/>
    <s v="The NRP Group, LLC"/>
    <s v="The NRP Group, LLC"/>
    <s v="13414 Harrisglenn Drive"/>
    <x v="5"/>
    <n v="263092"/>
    <x v="6"/>
    <x v="2"/>
    <x v="71"/>
    <x v="48"/>
    <s v="&gt;1/2 Mile"/>
    <s v="Multifamily"/>
    <x v="0"/>
    <x v="1"/>
    <x v="7"/>
    <x v="8"/>
    <x v="6"/>
    <m/>
    <s v="None"/>
    <m/>
    <n v="0"/>
    <n v="0"/>
    <n v="6"/>
    <n v="318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3414 Harrisglenn Drive_x000d_Austin, Texas 78754_x000d_(30.405684, -97.643294)"/>
    <m/>
    <m/>
    <m/>
  </r>
  <r>
    <x v="95"/>
    <x v="320"/>
    <s v="901 East 6th"/>
    <s v="Osten Hall, LLC"/>
    <s v="Osten Hall, LLC"/>
    <s v="901 E 6th Street"/>
    <x v="2"/>
    <n v="191689"/>
    <x v="3"/>
    <x v="1"/>
    <x v="46"/>
    <x v="7"/>
    <s v="&gt;1/2 Mile"/>
    <s v="Multifamily"/>
    <x v="0"/>
    <x v="2"/>
    <x v="7"/>
    <x v="8"/>
    <x v="9"/>
    <m/>
    <s v="Pending"/>
    <m/>
    <n v="0"/>
    <n v="0"/>
    <n v="0"/>
    <n v="0"/>
    <n v="0"/>
    <n v="0"/>
    <n v="0"/>
    <x v="2"/>
    <s v="No"/>
    <s v="No"/>
    <s v="No"/>
    <s v="No"/>
    <s v="No"/>
    <s v="No"/>
    <s v="No"/>
    <s v="No"/>
    <s v="Yes"/>
    <s v="No"/>
    <s v="No"/>
    <s v="No"/>
    <s v="No"/>
    <s v="901 E 6th Street_x000d_Austin, Texas 78702_x000d_(30.265385, -97.733413)"/>
    <m/>
    <m/>
    <m/>
  </r>
  <r>
    <x v="96"/>
    <x v="321"/>
    <s v="Rio Lado Apartments"/>
    <s v="Fort Creek Housing LP"/>
    <s v="Fort Creek Housing LP"/>
    <s v="2989 E 51st Street"/>
    <x v="3"/>
    <n v="210796"/>
    <x v="0"/>
    <x v="1"/>
    <x v="72"/>
    <x v="49"/>
    <s v="1/2 Mile"/>
    <s v="Multifamily"/>
    <x v="0"/>
    <x v="1"/>
    <x v="7"/>
    <x v="8"/>
    <x v="6"/>
    <m/>
    <s v="None"/>
    <m/>
    <n v="0"/>
    <n v="0"/>
    <n v="45"/>
    <n v="76"/>
    <n v="0"/>
    <n v="0"/>
    <n v="7"/>
    <x v="2"/>
    <s v="No"/>
    <s v="No"/>
    <s v="No"/>
    <s v="No"/>
    <s v="No"/>
    <s v="No"/>
    <s v="No"/>
    <s v="Yes"/>
    <s v="No"/>
    <s v="No"/>
    <s v="No"/>
    <s v="No"/>
    <s v="No"/>
    <s v="2989 E 51st Street_x000d_Austin, Texas 78723_x000d_(30.296871, -97.684531)"/>
    <m/>
    <m/>
    <m/>
  </r>
  <r>
    <x v="97"/>
    <x v="322"/>
    <s v="2200 Nueces Street"/>
    <s v="Capstone Collegiate-Communities"/>
    <s v="Capstone Collegiate-Communities"/>
    <s v="2200 Nueces Street"/>
    <x v="10"/>
    <m/>
    <x v="4"/>
    <x v="0"/>
    <x v="57"/>
    <x v="50"/>
    <s v="1/4 Mile"/>
    <s v="Multifamily"/>
    <x v="0"/>
    <x v="2"/>
    <x v="7"/>
    <x v="8"/>
    <x v="8"/>
    <m/>
    <s v="Pending"/>
    <m/>
    <n v="0"/>
    <n v="0"/>
    <n v="0"/>
    <n v="44"/>
    <n v="0"/>
    <n v="0"/>
    <n v="393"/>
    <x v="2"/>
    <s v="No"/>
    <s v="No"/>
    <s v="No"/>
    <s v="No"/>
    <s v="No"/>
    <s v="No"/>
    <s v="No"/>
    <s v="Yes"/>
    <s v="No"/>
    <s v="Yes"/>
    <s v="No"/>
    <s v="No"/>
    <s v="No"/>
    <s v="2200 Nueces Street_x000d_Austin, Texas 78705_x000d_(30.285392, -97.743916)"/>
    <m/>
    <m/>
    <m/>
  </r>
  <r>
    <x v="98"/>
    <x v="323"/>
    <s v="1803 E 20th Street"/>
    <s v="Blackland Community Development Corporation"/>
    <s v="Blackland Community Development Corporation"/>
    <s v="1803 E 20th Street"/>
    <x v="0"/>
    <n v="202341"/>
    <x v="0"/>
    <x v="0"/>
    <x v="32"/>
    <x v="35"/>
    <s v="&gt;1/2 Mile"/>
    <s v="Multifamily"/>
    <x v="0"/>
    <x v="0"/>
    <x v="1"/>
    <x v="19"/>
    <x v="7"/>
    <m/>
    <s v="None"/>
    <m/>
    <n v="0"/>
    <n v="0"/>
    <n v="8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803 E 20th Street_x000d_Austin, Texas 78722_x000d_(30.280695, -97.722019)"/>
    <m/>
    <m/>
    <m/>
  </r>
  <r>
    <x v="99"/>
    <x v="324"/>
    <s v="Post South Lamar 2"/>
    <s v="Post S Lamar II, LLC"/>
    <s v="Post S Lamar II, LLC"/>
    <s v="1414 S Lamar Boulevard"/>
    <x v="18"/>
    <n v="514853"/>
    <x v="2"/>
    <x v="3"/>
    <x v="73"/>
    <x v="22"/>
    <s v="1/4 Mile"/>
    <s v="Multifamily"/>
    <x v="0"/>
    <x v="2"/>
    <x v="7"/>
    <x v="8"/>
    <x v="8"/>
    <m/>
    <s v="None"/>
    <m/>
    <n v="0"/>
    <n v="0"/>
    <n v="0"/>
    <n v="35"/>
    <n v="0"/>
    <n v="0"/>
    <n v="315"/>
    <x v="2"/>
    <s v="No"/>
    <s v="No"/>
    <s v="No"/>
    <s v="No"/>
    <s v="No"/>
    <s v="No"/>
    <s v="No"/>
    <s v="No"/>
    <s v="No"/>
    <s v="No"/>
    <s v="Yes"/>
    <s v="No"/>
    <s v="No"/>
    <s v="1414 S Lamar Boulevard_x000d_Austin, Texas 78704_x000d_(30.252537, -97.763921)"/>
    <s v="MAA"/>
    <s v="512-445-9797"/>
    <s v="http://www.maac.com/texas/austin/post-south-lamar"/>
  </r>
  <r>
    <x v="100"/>
    <x v="325"/>
    <s v="Arbor Terrace"/>
    <s v="FC Austin One Housing Corporation"/>
    <s v="Foundation Communities, Inc."/>
    <s v="2501 S IH-35"/>
    <x v="9"/>
    <m/>
    <x v="3"/>
    <x v="2"/>
    <x v="74"/>
    <x v="51"/>
    <s v="1/4 Mile"/>
    <s v="Multifamily"/>
    <x v="0"/>
    <x v="0"/>
    <x v="1"/>
    <x v="35"/>
    <x v="2"/>
    <m/>
    <s v="None"/>
    <m/>
    <n v="0"/>
    <n v="0"/>
    <n v="120"/>
    <n v="0"/>
    <n v="0"/>
    <n v="0"/>
    <n v="0"/>
    <x v="0"/>
    <s v="No"/>
    <s v="No"/>
    <s v="No"/>
    <s v="No"/>
    <s v="No"/>
    <s v="No"/>
    <s v="No"/>
    <s v="Yes"/>
    <s v="No"/>
    <s v="No"/>
    <s v="No"/>
    <s v="Yes "/>
    <s v="No"/>
    <s v="2501 S IH-35_x000d_Austin, Texas 78741_x000d_(30.23161, -97.741962)"/>
    <s v="Foundation Communities"/>
    <s v="512-610-0817"/>
    <s v="http://foundcom.org/housing/our-austin-communities/arbor-terrace/"/>
  </r>
  <r>
    <x v="101"/>
    <x v="326"/>
    <s v="The Arnold"/>
    <s v="Transwestern Development Company"/>
    <s v="Transwestern"/>
    <s v="1621 E 6th Street"/>
    <x v="2"/>
    <m/>
    <x v="3"/>
    <x v="3"/>
    <x v="75"/>
    <x v="52"/>
    <s v="&gt;1/2 Mile"/>
    <s v="Multifamily"/>
    <x v="0"/>
    <x v="0"/>
    <x v="12"/>
    <x v="25"/>
    <x v="8"/>
    <m/>
    <s v="None"/>
    <m/>
    <n v="0"/>
    <n v="0"/>
    <n v="0"/>
    <n v="66"/>
    <n v="0"/>
    <n v="0"/>
    <n v="280"/>
    <x v="2"/>
    <s v="No"/>
    <s v="No"/>
    <s v="No"/>
    <s v="No"/>
    <s v="No"/>
    <s v="No"/>
    <s v="No"/>
    <s v="No"/>
    <s v="Yes"/>
    <s v="No"/>
    <s v="No"/>
    <s v="No"/>
    <s v="No"/>
    <s v="1621 E 6th Street_x000d_Austin, Texas 78702_x000d_(30.262586, -97.72522)"/>
    <s v="Lincoln Property Company"/>
    <s v="512-538-1770"/>
    <s v="http://arnoldaustin.com/"/>
  </r>
  <r>
    <x v="102"/>
    <x v="327"/>
    <s v="6444 Burnet Road"/>
    <s v="6444 Burnet Road LLC"/>
    <s v="6444 Burnet Road LLC"/>
    <s v="6444 Burnet Road"/>
    <x v="23"/>
    <n v="233430"/>
    <x v="6"/>
    <x v="0"/>
    <x v="76"/>
    <x v="20"/>
    <s v="1/4 Mile"/>
    <s v="Multifamily"/>
    <x v="1"/>
    <x v="2"/>
    <x v="7"/>
    <x v="8"/>
    <x v="8"/>
    <m/>
    <s v="None"/>
    <m/>
    <n v="0"/>
    <n v="0"/>
    <n v="0"/>
    <n v="0"/>
    <n v="0"/>
    <n v="2"/>
    <n v="34"/>
    <x v="2"/>
    <s v="No"/>
    <s v="No"/>
    <s v="No"/>
    <s v="No"/>
    <s v="No"/>
    <s v="No"/>
    <s v="No"/>
    <s v="No"/>
    <s v="No"/>
    <s v="No"/>
    <s v="Yes"/>
    <s v="No"/>
    <s v="No"/>
    <s v="6444 Burnet Road_x000d_Austin, Texas 78757_x000d_(30.340731, -97.738877)"/>
    <s v="Lee Properties"/>
    <s v="512-906-0383"/>
    <s v="http://www.leeproperties.com/"/>
  </r>
  <r>
    <x v="103"/>
    <x v="328"/>
    <s v="LifeWorks Transitional Living Project"/>
    <s v="Lifeworks"/>
    <s v="Lifeworks"/>
    <s v="3710 S 2nd Street"/>
    <x v="18"/>
    <m/>
    <x v="3"/>
    <x v="1"/>
    <x v="77"/>
    <x v="53"/>
    <s v="&gt;1/2 Mile"/>
    <s v="Multifamily"/>
    <x v="0"/>
    <x v="0"/>
    <x v="15"/>
    <x v="19"/>
    <x v="0"/>
    <m/>
    <s v="None"/>
    <m/>
    <n v="0"/>
    <n v="0"/>
    <n v="12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3710 S 2nd Street_x000d_Austin, Texas 78704_x000d_(30.229636, -97.770702)"/>
    <s v="Lifeworks"/>
    <s v="512-735-2100"/>
    <s v="http://www.lifeworksaustin.org/housing/"/>
  </r>
  <r>
    <x v="104"/>
    <x v="329"/>
    <s v="The Guild"/>
    <s v="Sunil Lavani"/>
    <s v="Sunil Lavani"/>
    <s v="2804 S 1st Street"/>
    <x v="18"/>
    <n v="305740"/>
    <x v="3"/>
    <x v="1"/>
    <x v="41"/>
    <x v="0"/>
    <s v="1/2 Mile"/>
    <s v="Multifamily"/>
    <x v="1"/>
    <x v="3"/>
    <x v="7"/>
    <x v="8"/>
    <x v="2"/>
    <m/>
    <s v="None"/>
    <m/>
    <n v="0"/>
    <n v="0"/>
    <n v="0"/>
    <n v="2"/>
    <n v="0"/>
    <n v="0"/>
    <n v="13"/>
    <x v="2"/>
    <s v="No"/>
    <s v="No"/>
    <s v="No"/>
    <s v="No"/>
    <s v="No"/>
    <s v="No"/>
    <s v="No"/>
    <s v="No"/>
    <s v="No"/>
    <s v="No"/>
    <s v="Yes"/>
    <s v="No"/>
    <s v="No"/>
    <s v="2804 S 1st Street_x000d_Austin, Texas 78704_x000d_(30.237032, -97.762853)"/>
    <m/>
    <m/>
    <m/>
  </r>
  <r>
    <x v="49"/>
    <x v="330"/>
    <s v="Overture Mueller Apartments"/>
    <s v="Catellus Austin, LLC"/>
    <s v="Catellus Austin LLC"/>
    <s v="4818 Berkman Drive"/>
    <x v="3"/>
    <m/>
    <x v="4"/>
    <x v="4"/>
    <x v="56"/>
    <x v="44"/>
    <s v="&gt;1/2 Mile"/>
    <s v="Multifamily"/>
    <x v="0"/>
    <x v="2"/>
    <x v="7"/>
    <x v="8"/>
    <x v="6"/>
    <m/>
    <s v="None"/>
    <m/>
    <n v="0"/>
    <n v="0"/>
    <n v="0"/>
    <n v="30"/>
    <n v="0"/>
    <n v="0"/>
    <n v="171"/>
    <x v="2"/>
    <s v="No"/>
    <s v="No"/>
    <s v="No"/>
    <s v="Yes"/>
    <s v="No"/>
    <s v="No"/>
    <s v="No"/>
    <s v="Yes"/>
    <s v="No"/>
    <s v="No"/>
    <s v="No"/>
    <s v="No"/>
    <s v="No"/>
    <s v="4818 Berkman Drive_x000d_Austin, Texas 78723_x000d_(30.301902, -97.700177)"/>
    <s v="Greystar"/>
    <s v="512-942-0763"/>
    <s v="https://www.liveoverture.com/communities/austin-mueller/"/>
  </r>
  <r>
    <x v="105"/>
    <x v="331"/>
    <s v="Austin Travis County MHMR"/>
    <s v="Austin Travis County Integral Care"/>
    <s v="Austin Travis County MHMR Center"/>
    <s v="6222 N Lamar Boulevard"/>
    <x v="23"/>
    <n v="230016"/>
    <x v="6"/>
    <x v="1"/>
    <x v="78"/>
    <x v="54"/>
    <s v="1/4 Mile"/>
    <s v="Multifamily"/>
    <x v="0"/>
    <x v="0"/>
    <x v="8"/>
    <x v="29"/>
    <x v="2"/>
    <m/>
    <s v="None"/>
    <m/>
    <n v="0"/>
    <n v="0"/>
    <n v="37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6222 N Lamar Boulevard_x000d_Austin, Texas 78757_x000d_(30.331002, -97.72315)"/>
    <s v="Austin Travis County Integral Care"/>
    <s v="512-804-3303"/>
    <s v="http://www.integralcare.org/en/home/"/>
  </r>
  <r>
    <x v="106"/>
    <x v="332"/>
    <s v="West Koenig Flats"/>
    <s v="Bel Koenig Flats, LLC"/>
    <s v="Stillwater Hyde Park Development, LLC"/>
    <s v="5608 Avenue F"/>
    <x v="21"/>
    <n v="228148"/>
    <x v="5"/>
    <x v="2"/>
    <x v="79"/>
    <x v="55"/>
    <s v="1/4 Mile"/>
    <s v="Multifamily"/>
    <x v="0"/>
    <x v="0"/>
    <x v="16"/>
    <x v="36"/>
    <x v="8"/>
    <m/>
    <s v="None"/>
    <m/>
    <n v="0"/>
    <n v="0"/>
    <n v="0"/>
    <n v="0"/>
    <n v="0"/>
    <n v="21"/>
    <n v="189"/>
    <x v="2"/>
    <s v="No"/>
    <s v="No"/>
    <s v="No"/>
    <s v="No"/>
    <s v="No"/>
    <s v="No"/>
    <s v="No"/>
    <s v="No"/>
    <s v="No"/>
    <s v="No"/>
    <s v="Yes"/>
    <s v="No"/>
    <s v="No"/>
    <s v="5608 Avenue F_x000d_Austin, Texas 78751_x000d_(30.321345, -97.718849)"/>
    <s v="Greystar"/>
    <s v="512-374-0733"/>
    <s v="https://www.westkoenigaustin.com/"/>
  </r>
  <r>
    <x v="46"/>
    <x v="333"/>
    <s v="Guadalupe Saldana - SF"/>
    <s v="Guadalupe Neighborhood Development Corporation"/>
    <s v="Guadalupe Neighborhood Development Corporation"/>
    <s v="3008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8 Father Joe Znotas Street_x000d_Austin, Texas 78702_x000d_(30.269061, -97.702644)"/>
    <m/>
    <m/>
    <m/>
  </r>
  <r>
    <x v="107"/>
    <x v="334"/>
    <s v="FLORA Apartments"/>
    <s v="FLORA Middle Fiskville, LP"/>
    <s v="JCI Residential"/>
    <s v="5406 Middle Fiskville Road"/>
    <x v="21"/>
    <n v="225374"/>
    <x v="5"/>
    <x v="2"/>
    <x v="80"/>
    <x v="56"/>
    <s v="1/4 Mile"/>
    <s v="Multifamily"/>
    <x v="0"/>
    <x v="2"/>
    <x v="7"/>
    <x v="8"/>
    <x v="8"/>
    <m/>
    <s v="None"/>
    <n v="0"/>
    <n v="0"/>
    <n v="0"/>
    <n v="0"/>
    <n v="0"/>
    <n v="0"/>
    <n v="19"/>
    <n v="175"/>
    <x v="2"/>
    <s v="No"/>
    <s v="No"/>
    <s v="No"/>
    <s v="No"/>
    <s v="No"/>
    <s v="No"/>
    <s v="No"/>
    <s v="No"/>
    <s v="No"/>
    <s v="No"/>
    <s v="Yes"/>
    <s v="No"/>
    <s v="No"/>
    <s v="5406 Middle Fiskville Road_x000d_Austin, Texas 78751_x000d_(30.316472, -97.714517)"/>
    <m/>
    <m/>
    <m/>
  </r>
  <r>
    <x v="108"/>
    <x v="335"/>
    <s v="GNDC - SF"/>
    <s v="Guadalupe Neighborhood Development Corporation"/>
    <s v="Guadalupe Neighborhood Development Corporation"/>
    <s v="2808 Gonzales Street"/>
    <x v="2"/>
    <n v="192374"/>
    <x v="3"/>
    <x v="1"/>
    <x v="1"/>
    <x v="1"/>
    <s v="1/4 Mile"/>
    <s v="Single Family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808 Gonzales Street_x000d_Austin, Texas 78702_x000d_(30.260051, -97.708952)"/>
    <m/>
    <m/>
    <m/>
  </r>
  <r>
    <x v="0"/>
    <x v="336"/>
    <s v="2111 Salina Street"/>
    <s v="Blackland Community Development Corporation"/>
    <s v="Blackland Community Development Corporation"/>
    <s v="2111 Salina Street"/>
    <x v="0"/>
    <n v="202291"/>
    <x v="0"/>
    <x v="0"/>
    <x v="1"/>
    <x v="1"/>
    <s v="&gt;1/2 Mile"/>
    <s v="Single Family"/>
    <x v="0"/>
    <x v="0"/>
    <x v="0"/>
    <x v="0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2111 Salina Street_x000d_Austin, Texas 78722_x000d_(30.282338, -97.722793)"/>
    <s v="Blackland Community Development Corporation"/>
    <s v="512-220-8751"/>
    <s v="https://www.blacklandcdc.org/housing/"/>
  </r>
  <r>
    <x v="109"/>
    <x v="337"/>
    <s v="2110 Salina Street"/>
    <s v="Blackland Community Development Corporation"/>
    <s v="Blackland Community Development Corporation"/>
    <s v="2110 Salina Street"/>
    <x v="0"/>
    <n v="202239"/>
    <x v="0"/>
    <x v="0"/>
    <x v="1"/>
    <x v="1"/>
    <s v="&gt;1/2 Mile"/>
    <s v="Single Family"/>
    <x v="0"/>
    <x v="0"/>
    <x v="8"/>
    <x v="12"/>
    <x v="1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10 Salina Street_x000d_Austin, Texas 78722_x000d_(30.282411, -97.722808)"/>
    <s v="Blackland Community Development Corporation"/>
    <s v="512-220-8751"/>
    <s v="https://www.blacklandcdc.org/housing/"/>
  </r>
  <r>
    <x v="110"/>
    <x v="338"/>
    <s v="1817 W 10th Street"/>
    <s v="Clarskville Community Development Corporation"/>
    <s v="Clarksville Community Development Corporation"/>
    <s v="1817 W 10th Street"/>
    <x v="24"/>
    <m/>
    <x v="4"/>
    <x v="3"/>
    <x v="1"/>
    <x v="1"/>
    <s v="&gt;1/2 Mile"/>
    <s v="Single Family"/>
    <x v="0"/>
    <x v="1"/>
    <x v="7"/>
    <x v="8"/>
    <x v="6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817 W 10th Street_x000d_Austin, Texas 78703_x000d_(30.281481, -97.765033)"/>
    <m/>
    <m/>
    <m/>
  </r>
  <r>
    <x v="111"/>
    <x v="339"/>
    <s v="1116 Harvard Street"/>
    <s v="Blackshear Neighborhood Development Corporation"/>
    <s v="Blackshear Neighborhood Development Corporation"/>
    <s v="1116 Harvard Street"/>
    <x v="2"/>
    <n v="810709"/>
    <x v="0"/>
    <x v="0"/>
    <x v="0"/>
    <x v="0"/>
    <s v="&gt;1/2 Mile"/>
    <s v="Single Family"/>
    <x v="0"/>
    <x v="0"/>
    <x v="8"/>
    <x v="29"/>
    <x v="2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116 Harvard Street_x000d_Austin, Texas 78702_x000d_(30.267069, -97.716023)"/>
    <s v="Blackshear Neighborhood Development Corportation"/>
    <s v="512-476-2222"/>
    <m/>
  </r>
  <r>
    <x v="112"/>
    <x v="340"/>
    <s v="Axis West campus"/>
    <s v="CWC Borrower LLC"/>
    <s v="CWC Borrower LLC"/>
    <s v="2505 Longview Street"/>
    <x v="10"/>
    <n v="206062"/>
    <x v="4"/>
    <x v="1"/>
    <x v="81"/>
    <x v="57"/>
    <s v="&gt;1/2 Mile"/>
    <s v="Multifamily"/>
    <x v="0"/>
    <x v="0"/>
    <x v="2"/>
    <x v="22"/>
    <x v="7"/>
    <m/>
    <s v="None"/>
    <m/>
    <n v="0"/>
    <n v="0"/>
    <n v="17"/>
    <n v="0"/>
    <n v="0"/>
    <n v="17"/>
    <n v="133"/>
    <x v="2"/>
    <s v="No"/>
    <s v="No"/>
    <s v="No"/>
    <s v="No"/>
    <s v="No"/>
    <s v="No"/>
    <s v="No"/>
    <s v="Yes"/>
    <s v="No"/>
    <s v="Yes"/>
    <s v="No"/>
    <s v="No"/>
    <s v="No"/>
    <s v="2505 Longview Street_x000d_Austin, Texas 78705_x000d_(30.290093, -97.750678)"/>
    <s v="TPCO"/>
    <s v="512-961-8999"/>
    <s v="http://www.axiswestcampus.com/index"/>
  </r>
  <r>
    <x v="113"/>
    <x v="341"/>
    <s v="Pecan Springs Commons"/>
    <s v="Green Doors"/>
    <s v="Green Doors"/>
    <s v="2907 Sweeney Lane"/>
    <x v="3"/>
    <n v="217259"/>
    <x v="0"/>
    <x v="1"/>
    <x v="36"/>
    <x v="20"/>
    <s v="1/4 Mile"/>
    <s v="FourPlex"/>
    <x v="0"/>
    <x v="0"/>
    <x v="2"/>
    <x v="10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907 Sweeney Lane_x000d_Austin, Texas 78723_x000d_(30.305913, -97.67878)"/>
    <m/>
    <m/>
    <m/>
  </r>
  <r>
    <x v="32"/>
    <x v="342"/>
    <s v="Goodnight Ranch PUD"/>
    <s v="Bradsher Family Trust and MVE Ventures, LTD"/>
    <s v="Momark Development LLC"/>
    <m/>
    <x v="12"/>
    <m/>
    <x v="8"/>
    <x v="1"/>
    <x v="82"/>
    <x v="58"/>
    <s v="&gt;1/2 Mile"/>
    <s v="Single Family"/>
    <x v="1"/>
    <x v="1"/>
    <x v="7"/>
    <x v="8"/>
    <x v="5"/>
    <m/>
    <s v="None"/>
    <m/>
    <n v="0"/>
    <n v="0"/>
    <n v="0"/>
    <n v="0"/>
    <n v="0"/>
    <n v="1247"/>
    <n v="2337"/>
    <x v="2"/>
    <s v="No"/>
    <s v="No"/>
    <s v="No"/>
    <s v="No"/>
    <s v="No"/>
    <s v="Yes"/>
    <s v="No"/>
    <s v="Yes"/>
    <s v="No"/>
    <s v="No"/>
    <s v="No"/>
    <s v="No"/>
    <s v="No"/>
    <s v="Austin, Texas_x000d_(30.264979, -97.746598)"/>
    <m/>
    <m/>
    <m/>
  </r>
  <r>
    <x v="114"/>
    <x v="343"/>
    <s v="Cardinal Point Apartments"/>
    <s v="Foundation Communities, Inc."/>
    <s v="Foundation Communities, Inc."/>
    <s v="11015 Four Points Drive"/>
    <x v="25"/>
    <m/>
    <x v="10"/>
    <x v="3"/>
    <x v="74"/>
    <x v="51"/>
    <s v="&gt;1/2 Mile"/>
    <s v="Multifamily"/>
    <x v="0"/>
    <x v="2"/>
    <x v="7"/>
    <x v="8"/>
    <x v="8"/>
    <m/>
    <s v="None"/>
    <m/>
    <n v="12"/>
    <n v="0"/>
    <n v="60"/>
    <n v="48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1015 Four Points Drive_x000d_Austin, Texas 78730_x000d_(30.400607, -97.846624)"/>
    <s v="Foundation Communities"/>
    <s v="512-381-4599"/>
    <s v="http://foundcom.org/housing/our-austin-communities/cardinal-point/"/>
  </r>
  <r>
    <x v="46"/>
    <x v="344"/>
    <s v="Guadalupe Saldana - SF"/>
    <s v="Guadalupe Neighborhood Development Corporation"/>
    <s v="Guadalupe Neighborhood Development Corporation"/>
    <s v="3012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2 Father Joe Znotas Street_x000d_Austin, Texas 78702_x000d_(30.268996, -97.702552)"/>
    <m/>
    <m/>
    <m/>
  </r>
  <r>
    <x v="115"/>
    <x v="345"/>
    <s v="Avon at 22nd"/>
    <s v="Allada UNO, LLC"/>
    <s v="Allada UNO, LLC"/>
    <s v="911 W 22nd Street"/>
    <x v="10"/>
    <n v="203609"/>
    <x v="4"/>
    <x v="3"/>
    <x v="83"/>
    <x v="0"/>
    <s v="1/2 Mile"/>
    <s v="Multifamily"/>
    <x v="0"/>
    <x v="3"/>
    <x v="7"/>
    <x v="8"/>
    <x v="8"/>
    <m/>
    <s v="Pending"/>
    <m/>
    <n v="0"/>
    <n v="0"/>
    <n v="0"/>
    <n v="2"/>
    <n v="0"/>
    <n v="0"/>
    <n v="17"/>
    <x v="2"/>
    <s v="No"/>
    <s v="No"/>
    <s v="No"/>
    <s v="No"/>
    <s v="No"/>
    <s v="No"/>
    <s v="No"/>
    <s v="Yes"/>
    <s v="No"/>
    <s v="Yes"/>
    <s v="No"/>
    <s v="No"/>
    <s v="No"/>
    <s v="911 W 22nd Street_x000d_Austin, Texas 78705_x000d_(30.285435, -97.747651)"/>
    <m/>
    <m/>
    <m/>
  </r>
  <r>
    <x v="116"/>
    <x v="346"/>
    <s v="Pecan Springs Commons"/>
    <s v="Green Doors"/>
    <s v="Community Partnerships for the Homeless"/>
    <s v="5800 Sweeney Circle"/>
    <x v="3"/>
    <n v="217252"/>
    <x v="0"/>
    <x v="0"/>
    <x v="84"/>
    <x v="59"/>
    <s v="1/4 Mile"/>
    <s v="Multifamily"/>
    <x v="0"/>
    <x v="0"/>
    <x v="8"/>
    <x v="29"/>
    <x v="2"/>
    <m/>
    <s v="None"/>
    <m/>
    <n v="11"/>
    <n v="0"/>
    <n v="35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0 Sweeney Circle_x000d_Austin, Texas 78723_x000d_(30.305239, -97.679425)"/>
    <s v="Green Doors"/>
    <s v="512-469-9130"/>
    <s v="http://www.greendoors.org/housing/overview.php"/>
  </r>
  <r>
    <x v="117"/>
    <x v="347"/>
    <s v="Live Oak Trails"/>
    <s v="Foundation Communities, Inc."/>
    <s v="Foundation Communities, Inc."/>
    <s v="8500 US Highway 71 W"/>
    <x v="20"/>
    <m/>
    <x v="9"/>
    <x v="4"/>
    <x v="13"/>
    <x v="60"/>
    <s v="&gt;1/2 Mile"/>
    <s v="Multifamily"/>
    <x v="0"/>
    <x v="0"/>
    <x v="4"/>
    <x v="33"/>
    <x v="8"/>
    <m/>
    <s v="None"/>
    <m/>
    <n v="12"/>
    <n v="12"/>
    <n v="3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8500 US Highway 71 W_x000d_Austin, Texas 78735_x000d_(30.248072, -97.890467)"/>
    <s v="Foundation Communities"/>
    <s v="512-610-2240"/>
    <s v="http://foundcom.org/housing/our-austin-communities/live-oak-trails-apartments/"/>
  </r>
  <r>
    <x v="118"/>
    <x v="348"/>
    <s v="Rebekah Baines Johnson Center"/>
    <s v="Southwest Strategies Group, Momark Development and Austin Geriatric Center"/>
    <s v="DMA Development Company, LLC"/>
    <s v="21 Waller Street"/>
    <x v="3"/>
    <n v="490558"/>
    <x v="3"/>
    <x v="1"/>
    <x v="85"/>
    <x v="61"/>
    <s v="1/2 Mile"/>
    <s v="Multifamily"/>
    <x v="0"/>
    <x v="1"/>
    <x v="7"/>
    <x v="8"/>
    <x v="6"/>
    <m/>
    <s v="None"/>
    <m/>
    <n v="45"/>
    <n v="0"/>
    <n v="225"/>
    <n v="205"/>
    <n v="0"/>
    <n v="0"/>
    <n v="537"/>
    <x v="2"/>
    <s v="No"/>
    <s v="No"/>
    <s v="No"/>
    <s v="No"/>
    <s v="No"/>
    <s v="No"/>
    <s v="No"/>
    <s v="Yes"/>
    <s v="No"/>
    <s v="No"/>
    <s v="No"/>
    <s v="No"/>
    <s v="No"/>
    <s v="21 Waller Street_x000d_Austin, Texas 78723_x000d_(30.253834, -97.735407)"/>
    <m/>
    <m/>
    <m/>
  </r>
  <r>
    <x v="41"/>
    <x v="349"/>
    <s v="Highland Homes - Section 1A"/>
    <s v="Carma Easton LLC"/>
    <s v="Carma Easton LLC"/>
    <m/>
    <x v="12"/>
    <m/>
    <x v="1"/>
    <x v="1"/>
    <x v="86"/>
    <x v="7"/>
    <s v="&gt;1/2 Mile"/>
    <s v="Single Family"/>
    <x v="1"/>
    <x v="1"/>
    <x v="7"/>
    <x v="8"/>
    <x v="9"/>
    <m/>
    <s v="None"/>
    <m/>
    <n v="0"/>
    <n v="0"/>
    <n v="0"/>
    <n v="0"/>
    <n v="0"/>
    <n v="0"/>
    <n v="56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119"/>
    <x v="350"/>
    <s v="SOL"/>
    <s v="Guadalupe Neighborhood Development Corporation"/>
    <s v="Guadalupe Neighborhood Development Corporation"/>
    <s v="5908 Ventus Street"/>
    <x v="8"/>
    <n v="772793"/>
    <x v="3"/>
    <x v="1"/>
    <x v="1"/>
    <x v="1"/>
    <s v="&gt;1/2 Mile"/>
    <s v="Single Family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08 Ventus Street_x000d_Austin, Texas 78721_x000d_(30.258433, -97.684908)"/>
    <m/>
    <m/>
    <m/>
  </r>
  <r>
    <x v="119"/>
    <x v="351"/>
    <s v="SOL"/>
    <s v="Guadalupe Neighborhood Development Corporation"/>
    <s v="Guadalupe Neighborhood Development Corporation"/>
    <s v="1129 Altum Street"/>
    <x v="2"/>
    <n v="772770"/>
    <x v="0"/>
    <x v="1"/>
    <x v="0"/>
    <x v="0"/>
    <s v="&gt;1/2 Mile"/>
    <s v="Duplex"/>
    <x v="0"/>
    <x v="0"/>
    <x v="8"/>
    <x v="37"/>
    <x v="8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129 Altum Street_x000d_Austin, Texas 78702_x000d_(30.258653, -97.683772)"/>
    <m/>
    <m/>
    <m/>
  </r>
  <r>
    <x v="120"/>
    <x v="352"/>
    <s v="Garden Terrace Expansion (aka Garden Terrace, Phase II)"/>
    <s v="Garden Terrace Housing Corporation"/>
    <s v="Foundation Communities, Inc."/>
    <s v="1015 W William Cannon Drive"/>
    <x v="6"/>
    <n v="330133"/>
    <x v="1"/>
    <x v="2"/>
    <x v="41"/>
    <x v="62"/>
    <s v="&gt;1/2 Mile"/>
    <s v="Multifamily"/>
    <x v="0"/>
    <x v="0"/>
    <x v="11"/>
    <x v="38"/>
    <x v="4"/>
    <m/>
    <s v="None"/>
    <m/>
    <n v="0"/>
    <n v="0"/>
    <n v="15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15 W William Cannon Drive_x000d_Austin, Texas 78745_x000d_(30.199168, -97.793336)"/>
    <s v="Foundation Communities"/>
    <s v="512-416-8300"/>
    <s v="http://foundcom.org/housing/our-austin-communities/garden-terrace/"/>
  </r>
  <r>
    <x v="121"/>
    <x v="353"/>
    <s v="2106 Chicon Street"/>
    <s v="Blackland Community Development Corporation"/>
    <s v="Blackland Community Development Corporation"/>
    <s v="2106 Chicon Street"/>
    <x v="2"/>
    <n v="202248"/>
    <x v="0"/>
    <x v="4"/>
    <x v="1"/>
    <x v="1"/>
    <s v="&gt;1/2 Mile"/>
    <s v="ADU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106 Chicon Street_x000d_Austin, Texas 78702_x000d_(30.282456, -97.721801)"/>
    <m/>
    <m/>
    <m/>
  </r>
  <r>
    <x v="122"/>
    <x v="354"/>
    <s v="Block on 25th East"/>
    <s v="CWS Capital Partners LLC"/>
    <s v="CWS Capital Partners LLC"/>
    <s v="702 W 25th Street"/>
    <x v="10"/>
    <m/>
    <x v="4"/>
    <x v="3"/>
    <x v="87"/>
    <x v="63"/>
    <s v="1/2 Mile"/>
    <s v="Multifamily"/>
    <x v="0"/>
    <x v="0"/>
    <x v="10"/>
    <x v="0"/>
    <x v="7"/>
    <d v="2008-08-15T00:00:00"/>
    <s v="Paid"/>
    <n v="58345"/>
    <n v="0"/>
    <n v="0"/>
    <n v="0"/>
    <n v="0"/>
    <n v="0"/>
    <n v="9"/>
    <n v="78"/>
    <x v="2"/>
    <s v="No"/>
    <s v="No"/>
    <s v="No"/>
    <s v="No"/>
    <s v="No"/>
    <s v="No"/>
    <s v="No"/>
    <s v="Yes"/>
    <s v="No"/>
    <s v="Yes"/>
    <s v="No"/>
    <s v="No"/>
    <s v="No"/>
    <s v="702 W 25th Street_x000d_Austin, Texas 78705_x000d_(30.289368, -97.745177)"/>
    <s v="American Campus Communities"/>
    <s v="512-478-9811"/>
    <s v="http://www.theblockwestcampus.com/"/>
  </r>
  <r>
    <x v="123"/>
    <x v="355"/>
    <s v="Retreat at North Bluff"/>
    <s v="VILLAGE ON LITTLE TEXAS, LLC"/>
    <s v="Austin Housing Finance Corporation"/>
    <s v="6212 Crow Lane"/>
    <x v="6"/>
    <m/>
    <x v="1"/>
    <x v="1"/>
    <x v="88"/>
    <x v="15"/>
    <s v="1/4 Mile"/>
    <s v="Multifamily"/>
    <x v="0"/>
    <x v="0"/>
    <x v="8"/>
    <x v="29"/>
    <x v="2"/>
    <m/>
    <s v="None"/>
    <m/>
    <n v="24"/>
    <n v="0"/>
    <n v="26"/>
    <n v="0"/>
    <n v="0"/>
    <n v="190"/>
    <n v="0"/>
    <x v="0"/>
    <s v="No"/>
    <s v="No"/>
    <s v="No"/>
    <s v="No"/>
    <s v="No"/>
    <s v="No"/>
    <s v="No"/>
    <s v="Yes"/>
    <s v="No"/>
    <s v="No"/>
    <s v="No"/>
    <s v="Yes"/>
    <s v="No"/>
    <s v="6212 Crow Lane_x000d_Austin, Texas 78745_x000d_(30.197096, -97.772171)"/>
    <s v="Merge Management"/>
    <s v="512-445-0404"/>
    <s v="http://www.retreatatnorthbluff.com/"/>
  </r>
  <r>
    <x v="119"/>
    <x v="356"/>
    <s v="SOL"/>
    <s v="Guadalupe Neighborhood Development Corporation"/>
    <s v="Guadalupe Neighborhood Development Corporation"/>
    <s v="5921 Ventus Street"/>
    <x v="8"/>
    <n v="772762"/>
    <x v="3"/>
    <x v="1"/>
    <x v="1"/>
    <x v="1"/>
    <s v="&gt;1/2 Mile"/>
    <s v="Single Family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21 Ventus Street_x000d_Austin, Texas 78721_x000d_(30.258291, -97.68459)"/>
    <m/>
    <m/>
    <m/>
  </r>
  <r>
    <x v="124"/>
    <x v="357"/>
    <s v="Alexan East 6th Street"/>
    <s v="AE6 Apartments, LLC"/>
    <s v="AE6 Apartments LLC"/>
    <s v="2400 E 6th Street"/>
    <x v="2"/>
    <m/>
    <x v="3"/>
    <x v="1"/>
    <x v="89"/>
    <x v="55"/>
    <s v="1/2 Mile"/>
    <s v="Multifamily"/>
    <x v="0"/>
    <x v="2"/>
    <x v="7"/>
    <x v="8"/>
    <x v="8"/>
    <m/>
    <s v="None"/>
    <m/>
    <n v="0"/>
    <n v="0"/>
    <n v="0"/>
    <n v="0"/>
    <n v="0"/>
    <n v="21"/>
    <n v="187"/>
    <x v="2"/>
    <s v="No"/>
    <s v="No"/>
    <s v="No"/>
    <s v="No"/>
    <s v="No"/>
    <s v="No"/>
    <s v="No"/>
    <s v="No"/>
    <s v="No"/>
    <s v="No"/>
    <s v="Yes"/>
    <s v="No"/>
    <s v="No"/>
    <s v="2400 E 6th Street_x000d_Austin, Texas 78702_x000d_(30.259327, -97.715834)"/>
    <s v="Alexan Properties"/>
    <s v="844-818-2443"/>
    <s v="https://alexane6.com/"/>
  </r>
  <r>
    <x v="125"/>
    <x v="358"/>
    <s v="Spire"/>
    <s v="Spire East 5th LP"/>
    <s v="Spire East 5th LLC"/>
    <s v="501 Waller Street"/>
    <x v="2"/>
    <n v="191815"/>
    <x v="3"/>
    <x v="1"/>
    <x v="49"/>
    <x v="52"/>
    <s v="&gt;1/2 Mile"/>
    <s v="Multifamily"/>
    <x v="0"/>
    <x v="1"/>
    <x v="7"/>
    <x v="8"/>
    <x v="6"/>
    <m/>
    <s v="None"/>
    <m/>
    <n v="13"/>
    <n v="26"/>
    <n v="27"/>
    <n v="0"/>
    <n v="0"/>
    <n v="0"/>
    <n v="198"/>
    <x v="2"/>
    <s v="No"/>
    <s v="No"/>
    <s v="No"/>
    <s v="No"/>
    <s v="No"/>
    <s v="No"/>
    <s v="No"/>
    <s v="Yes"/>
    <s v="No"/>
    <s v="No"/>
    <s v="No"/>
    <s v="No"/>
    <s v="No"/>
    <s v="501 Waller Street_x000d_Austin, Texas 78702_x000d_(30.263552, -97.730908)"/>
    <m/>
    <m/>
    <m/>
  </r>
  <r>
    <x v="126"/>
    <x v="359"/>
    <s v="Arnold 2"/>
    <s v="Transwestern"/>
    <s v="Transwestern"/>
    <s v="1614 E 6th Street"/>
    <x v="2"/>
    <n v="191974"/>
    <x v="3"/>
    <x v="1"/>
    <x v="90"/>
    <x v="64"/>
    <s v="&gt;1/2 Mile"/>
    <s v="Multifamily"/>
    <x v="0"/>
    <x v="3"/>
    <x v="7"/>
    <x v="8"/>
    <x v="8"/>
    <m/>
    <s v="None"/>
    <m/>
    <n v="0"/>
    <n v="0"/>
    <n v="0"/>
    <n v="20"/>
    <n v="0"/>
    <n v="0"/>
    <n v="95"/>
    <x v="2"/>
    <s v="No"/>
    <s v="No"/>
    <s v="No"/>
    <s v="No"/>
    <s v="No"/>
    <s v="No"/>
    <s v="No"/>
    <s v="No"/>
    <s v="Yes"/>
    <s v="No"/>
    <s v="No"/>
    <s v="No"/>
    <s v="No"/>
    <s v="1614 E 6th Street_x000d_Austin, Texas 78702_x000d_(30.262713, -97.72558)"/>
    <m/>
    <m/>
    <m/>
  </r>
  <r>
    <x v="127"/>
    <x v="360"/>
    <s v="Edgecreek Condos"/>
    <s v="Frameworks Community Development Corporation"/>
    <s v="Frameworks Community Development Corporation"/>
    <s v="12166 Metric Boulevard"/>
    <x v="15"/>
    <n v="733261"/>
    <x v="6"/>
    <x v="4"/>
    <x v="0"/>
    <x v="0"/>
    <s v="&gt;1/2 Mile"/>
    <s v="Duplex"/>
    <x v="0"/>
    <x v="0"/>
    <x v="4"/>
    <x v="9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2166 Metric Boulevard_x000d_Austin, Texas 78758_x000d_(30.406673, -97.697494)"/>
    <s v="Frameworks Community Development Corporation"/>
    <s v="512-385-1500"/>
    <s v="https://frameworkscdc.org/"/>
  </r>
  <r>
    <x v="128"/>
    <x v="361"/>
    <s v="The District at SoCO"/>
    <s v="District at SoCo, LLC"/>
    <s v="District at SoCo, LLC"/>
    <s v="501 E Oltorf Street"/>
    <x v="18"/>
    <n v="307027"/>
    <x v="4"/>
    <x v="4"/>
    <x v="91"/>
    <x v="29"/>
    <s v="1/4 Mile"/>
    <s v="Multifamily"/>
    <x v="0"/>
    <x v="0"/>
    <x v="2"/>
    <x v="21"/>
    <x v="6"/>
    <m/>
    <s v="None"/>
    <m/>
    <n v="0"/>
    <n v="0"/>
    <n v="0"/>
    <n v="0"/>
    <n v="0"/>
    <n v="22"/>
    <n v="193"/>
    <x v="2"/>
    <s v="No"/>
    <s v="No"/>
    <s v="No"/>
    <s v="No"/>
    <s v="No"/>
    <s v="No"/>
    <s v="No"/>
    <s v="Yes"/>
    <s v="No"/>
    <s v="No"/>
    <s v="No"/>
    <s v="No"/>
    <s v="No"/>
    <s v="501 E Oltorf Street_x000d_Austin, Texas 78704_x000d_(30.237179, -97.750729)"/>
    <s v="CIM Group"/>
    <s v="512-551-0291"/>
    <s v="https://districtatsoco.com/"/>
  </r>
  <r>
    <x v="43"/>
    <x v="362"/>
    <s v="Estancia Villas"/>
    <s v="SLF III Onion Creek LP"/>
    <s v="Estancia Villas, LLC"/>
    <s v="Estancia Parkway and Camino Vaquero Parkway"/>
    <x v="12"/>
    <m/>
    <x v="2"/>
    <x v="3"/>
    <x v="92"/>
    <x v="18"/>
    <s v="&gt;1/2 Mile"/>
    <s v="Multifamily"/>
    <x v="0"/>
    <x v="1"/>
    <x v="7"/>
    <x v="8"/>
    <x v="8"/>
    <m/>
    <s v="None"/>
    <n v="0"/>
    <n v="0"/>
    <n v="0"/>
    <n v="0"/>
    <n v="31"/>
    <n v="0"/>
    <n v="0"/>
    <n v="281"/>
    <x v="2"/>
    <s v="No"/>
    <s v="No"/>
    <s v="No"/>
    <s v="No"/>
    <s v="No"/>
    <s v="Yes"/>
    <s v="No"/>
    <s v="No"/>
    <s v="No"/>
    <s v="No"/>
    <s v="No"/>
    <s v="No"/>
    <s v="No"/>
    <s v="Estancia Parkway and Camino Vaquero Parkway_x000d_Austin, Texas_x000d_(30.124323, -97.806093)"/>
    <m/>
    <m/>
    <m/>
  </r>
  <r>
    <x v="129"/>
    <x v="363"/>
    <s v="The Point at Ben White"/>
    <s v="Ben White Senior Development LP"/>
    <s v="Ben White Senior Development LP"/>
    <s v="6934 E Ben White Boulevard"/>
    <x v="9"/>
    <m/>
    <x v="3"/>
    <x v="1"/>
    <x v="51"/>
    <x v="65"/>
    <s v="1/2 Mile"/>
    <s v="Multifamily"/>
    <x v="0"/>
    <x v="0"/>
    <x v="9"/>
    <x v="1"/>
    <x v="6"/>
    <m/>
    <s v="None"/>
    <m/>
    <n v="0"/>
    <n v="0"/>
    <n v="0"/>
    <n v="0"/>
    <n v="0"/>
    <n v="250"/>
    <n v="0"/>
    <x v="2"/>
    <s v="No"/>
    <s v="No"/>
    <s v="No"/>
    <s v="No"/>
    <s v="No"/>
    <s v="No"/>
    <s v="No"/>
    <s v="Yes"/>
    <s v="No"/>
    <s v="No"/>
    <s v="No"/>
    <s v="No"/>
    <s v="No"/>
    <s v="6934 E Ben White Boulevard_x000d_Austin, Texas 78741_x000d_(30.21495, -97.702782)"/>
    <s v="Capstone Management"/>
    <s v="512-222-5658"/>
    <s v="http://thepointeatbenwhite.com/"/>
  </r>
  <r>
    <x v="130"/>
    <x v="364"/>
    <s v="LaMadrid Apartments"/>
    <s v="LaMadrid Apartments LLC"/>
    <s v="LaMadrid Apartments LLC"/>
    <s v="11320 Manchaca Road"/>
    <x v="26"/>
    <m/>
    <x v="2"/>
    <x v="4"/>
    <x v="93"/>
    <x v="66"/>
    <s v="&gt;1/2 Mile"/>
    <s v="Multifamily"/>
    <x v="0"/>
    <x v="2"/>
    <x v="7"/>
    <x v="8"/>
    <x v="8"/>
    <m/>
    <s v="None"/>
    <m/>
    <n v="9"/>
    <n v="0"/>
    <n v="34"/>
    <n v="40"/>
    <n v="0"/>
    <n v="0"/>
    <n v="12"/>
    <x v="0"/>
    <s v="No"/>
    <s v="No"/>
    <s v="No"/>
    <s v="No"/>
    <s v="No"/>
    <s v="No"/>
    <s v="No"/>
    <s v="Yes"/>
    <s v="No"/>
    <s v="No"/>
    <s v="No"/>
    <s v="No"/>
    <s v="Yes"/>
    <s v="11320 Manchaca Road_x000d_Austin, Texas 78748_x000d_(30.155687, -97.833327)"/>
    <s v="Accolade Property Management"/>
    <s v="512-590-9423"/>
    <s v="http://www.lamadridapartments.com/"/>
  </r>
  <r>
    <x v="131"/>
    <x v="365"/>
    <s v="48 East Ave"/>
    <s v="48 East Ave, LLC"/>
    <s v="48 East Ave, LLC"/>
    <s v="48 East Avenue"/>
    <x v="19"/>
    <n v="190879"/>
    <x v="4"/>
    <x v="2"/>
    <x v="88"/>
    <x v="67"/>
    <s v="1/2 Mile"/>
    <s v="Multifamily"/>
    <x v="0"/>
    <x v="3"/>
    <x v="7"/>
    <x v="8"/>
    <x v="8"/>
    <m/>
    <s v="Pending"/>
    <n v="518790"/>
    <n v="0"/>
    <n v="0"/>
    <n v="0"/>
    <n v="0"/>
    <n v="0"/>
    <n v="7"/>
    <n v="233"/>
    <x v="2"/>
    <s v="Yes"/>
    <s v="No"/>
    <s v="Yes"/>
    <s v="No"/>
    <s v="No"/>
    <s v="No"/>
    <s v="No"/>
    <s v="No"/>
    <s v="No"/>
    <s v="No"/>
    <s v="No"/>
    <s v="No"/>
    <s v="No"/>
    <s v="48 East Avenue_x000d_Austin, Texas 78701_x000d_(30.256376, -97.738541)"/>
    <m/>
    <m/>
    <m/>
  </r>
  <r>
    <x v="132"/>
    <x v="366"/>
    <s v="Windsor  South Lamar"/>
    <s v="THC South Lamar Development, LC"/>
    <s v="Hanover R.S. Limited Partnership"/>
    <s v="809 S Lamar Boulevard"/>
    <x v="18"/>
    <m/>
    <x v="2"/>
    <x v="3"/>
    <x v="94"/>
    <x v="53"/>
    <s v="1/4 Mile"/>
    <s v="Multifamily"/>
    <x v="0"/>
    <x v="0"/>
    <x v="12"/>
    <x v="25"/>
    <x v="8"/>
    <m/>
    <s v="None"/>
    <m/>
    <n v="0"/>
    <n v="0"/>
    <n v="0"/>
    <n v="12"/>
    <n v="0"/>
    <n v="0"/>
    <n v="104"/>
    <x v="2"/>
    <s v="No"/>
    <s v="No"/>
    <s v="No"/>
    <s v="No"/>
    <s v="No"/>
    <s v="No"/>
    <s v="No"/>
    <s v="No"/>
    <s v="No"/>
    <s v="No"/>
    <s v="Yes"/>
    <s v="No"/>
    <s v="No"/>
    <s v="809 S Lamar Boulevard_x000d_Austin, Texas 78704_x000d_(30.257436, -97.760308)"/>
    <s v="Windsor Communities"/>
    <s v="512-445-9000"/>
    <s v="https://www.windsorsola.com/?_ga=2.131103759.1897859397.1515096511-1912521076.1514995961"/>
  </r>
  <r>
    <x v="133"/>
    <x v="367"/>
    <s v="Amli Eastside"/>
    <s v="Riata Partners, LLC"/>
    <s v="Robertson Hill Land, Ltd."/>
    <s v="1000 San Marcos Street"/>
    <x v="2"/>
    <n v="806165"/>
    <x v="0"/>
    <x v="2"/>
    <x v="95"/>
    <x v="68"/>
    <s v="1/2 Mile"/>
    <s v="Multifamily"/>
    <x v="0"/>
    <x v="0"/>
    <x v="10"/>
    <x v="27"/>
    <x v="0"/>
    <m/>
    <s v="None"/>
    <n v="0"/>
    <n v="0"/>
    <n v="0"/>
    <n v="0"/>
    <n v="0"/>
    <n v="0"/>
    <n v="29"/>
    <n v="261"/>
    <x v="2"/>
    <s v="No"/>
    <s v="No"/>
    <s v="No"/>
    <s v="Yes"/>
    <s v="No"/>
    <s v="No"/>
    <s v="No"/>
    <s v="No"/>
    <s v="No"/>
    <s v="No"/>
    <s v="No"/>
    <s v="No"/>
    <s v="No"/>
    <s v="1000 San Marcos Street_x000d_Austin, Texas 78702_x000d_(30.268443, -97.731154)"/>
    <s v="Amli Residential"/>
    <s v="512-476-8700"/>
    <s v="https://www.amli.com/apartments/austin/downtown/austin/eastside"/>
  </r>
  <r>
    <x v="134"/>
    <x v="368"/>
    <s v="Summit Oaks"/>
    <s v="Housing Authority of Travis County"/>
    <s v="Housing Authority of Travis County"/>
    <s v="11607 Sierra Nevada"/>
    <x v="17"/>
    <n v="160225"/>
    <x v="7"/>
    <x v="4"/>
    <x v="43"/>
    <x v="69"/>
    <s v="&gt;1/2 Mile"/>
    <s v="Multifamily"/>
    <x v="0"/>
    <x v="2"/>
    <x v="7"/>
    <x v="8"/>
    <x v="6"/>
    <m/>
    <s v="None"/>
    <m/>
    <n v="0"/>
    <n v="0"/>
    <n v="0"/>
    <n v="24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1607 Sierra Nevada_x000d_Austin, Texas 78759_x000d_(30.421063, -97.754866)"/>
    <s v="Housing Authority of the City of Austin"/>
    <s v="512-477-4488"/>
    <s v="http://www.hatctx.com/summit-oaks/"/>
  </r>
  <r>
    <x v="135"/>
    <x v="369"/>
    <s v="East Avenue Apartments"/>
    <s v="East Avenue Town Lake, LLC"/>
    <s v="East Avenue Town Lake, LLC"/>
    <s v="16 N IH 35"/>
    <x v="19"/>
    <m/>
    <x v="4"/>
    <x v="2"/>
    <x v="96"/>
    <x v="67"/>
    <s v="1/4 Mile"/>
    <s v="Multifamily"/>
    <x v="0"/>
    <x v="1"/>
    <x v="7"/>
    <x v="8"/>
    <x v="8"/>
    <m/>
    <s v="Pending"/>
    <m/>
    <n v="0"/>
    <n v="0"/>
    <n v="0"/>
    <n v="0"/>
    <n v="0"/>
    <n v="7"/>
    <n v="216"/>
    <x v="2"/>
    <s v="Yes"/>
    <s v="No"/>
    <s v="Yes"/>
    <s v="No"/>
    <s v="No"/>
    <s v="No"/>
    <s v="No"/>
    <s v="No"/>
    <s v="No"/>
    <s v="No"/>
    <s v="No"/>
    <s v="No"/>
    <s v="No"/>
    <s v="16 N IH 35_x000d_Austin, Texas 78701_x000d_(30.25467, -97.737034)"/>
    <m/>
    <m/>
    <m/>
  </r>
  <r>
    <x v="136"/>
    <x v="370"/>
    <s v="Pecan Springs Commons"/>
    <s v="Green Doors"/>
    <s v="Community Partnerships for the Homeless"/>
    <s v="5802 Sweeney Circle"/>
    <x v="3"/>
    <n v="217251"/>
    <x v="0"/>
    <x v="2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2 Sweeney Circle_x000d_Austin, Texas 78723_x000d_(30.305213, -97.67942)"/>
    <m/>
    <m/>
    <m/>
  </r>
  <r>
    <x v="137"/>
    <x v="371"/>
    <s v="South Lamar Plaza"/>
    <s v="Greystar Real Estate Partners"/>
    <s v="Greystar Real Estate Partners"/>
    <s v="1100 S Lamar Boulevard"/>
    <x v="18"/>
    <m/>
    <x v="2"/>
    <x v="3"/>
    <x v="97"/>
    <x v="50"/>
    <s v="1/4 Mile"/>
    <s v="Multifamily"/>
    <x v="0"/>
    <x v="0"/>
    <x v="5"/>
    <x v="15"/>
    <x v="8"/>
    <m/>
    <s v="None"/>
    <m/>
    <n v="0"/>
    <n v="0"/>
    <n v="0"/>
    <n v="44"/>
    <n v="0"/>
    <n v="0"/>
    <n v="397"/>
    <x v="2"/>
    <s v="No"/>
    <s v="No"/>
    <s v="No"/>
    <s v="No"/>
    <s v="No"/>
    <s v="No"/>
    <s v="No"/>
    <s v="No"/>
    <s v="No"/>
    <s v="No"/>
    <s v="Yes"/>
    <s v="No"/>
    <s v="No"/>
    <s v="1100 S Lamar Boulevard_x000d_Austin, Texas 78704_x000d_(30.255454, -97.761872)"/>
    <s v="Greystar"/>
    <s v="512-524-5500"/>
    <s v="https://www.lamarunion.com/plaza.html"/>
  </r>
  <r>
    <x v="0"/>
    <x v="372"/>
    <s v="2113 Salina Street"/>
    <s v="Blackland Community Development Corporation"/>
    <s v="Blackland Community Development Corporation"/>
    <s v="2113 Salina Street"/>
    <x v="0"/>
    <n v="567163"/>
    <x v="0"/>
    <x v="0"/>
    <x v="1"/>
    <x v="1"/>
    <s v="&gt;1/2 Mile"/>
    <s v="Single Family"/>
    <x v="0"/>
    <x v="0"/>
    <x v="0"/>
    <x v="0"/>
    <x v="0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13 Salina Street_x000d_Austin, Texas 78722_x000d_(30.282477, -97.722821)"/>
    <s v="Blackland Community Development Corporation"/>
    <s v="512-220-8751"/>
    <s v="https://www.blacklandcdc.org/housing/"/>
  </r>
  <r>
    <x v="138"/>
    <x v="373"/>
    <s v="Texan West Campus"/>
    <s v="American Campus Communities"/>
    <s v="Cobalt Partners, Ltd."/>
    <s v="2616 Salado Street"/>
    <x v="10"/>
    <m/>
    <x v="4"/>
    <x v="1"/>
    <x v="98"/>
    <x v="5"/>
    <s v="1/2 Mile"/>
    <s v="Multifamily"/>
    <x v="0"/>
    <x v="0"/>
    <x v="17"/>
    <x v="11"/>
    <x v="7"/>
    <d v="2005-06-19T00:00:00"/>
    <s v="Paid"/>
    <n v="37824"/>
    <n v="0"/>
    <n v="0"/>
    <n v="0"/>
    <n v="0"/>
    <n v="0"/>
    <n v="6"/>
    <n v="56"/>
    <x v="2"/>
    <s v="No"/>
    <s v="No"/>
    <s v="No"/>
    <s v="No"/>
    <s v="No"/>
    <s v="No"/>
    <s v="No"/>
    <s v="Yes"/>
    <s v="No"/>
    <s v="Yes"/>
    <s v="No"/>
    <s v="No"/>
    <s v="No"/>
    <s v="2616 Salado Street_x000d_Austin, Texas 78705_x000d_(30.292421, -97.745246)"/>
    <s v="American Campus Communities"/>
    <s v="512-478-9811"/>
    <s v="https://www.americancampus.com/student-apartments/tx/austin/texan-and-vintage-west-campus"/>
  </r>
  <r>
    <x v="139"/>
    <x v="374"/>
    <s v="Stony Creek Apartments"/>
    <m/>
    <s v="San Antonio Alternative Housing Corporation"/>
    <s v="4911 Manchaca Road"/>
    <x v="6"/>
    <m/>
    <x v="2"/>
    <x v="4"/>
    <x v="35"/>
    <x v="70"/>
    <s v="&gt;1/2 Mile"/>
    <s v="Multifamily"/>
    <x v="0"/>
    <x v="0"/>
    <x v="18"/>
    <x v="39"/>
    <x v="12"/>
    <m/>
    <s v="None"/>
    <m/>
    <n v="0"/>
    <n v="0"/>
    <n v="0"/>
    <n v="52"/>
    <n v="0"/>
    <n v="72"/>
    <n v="8"/>
    <x v="2"/>
    <s v="No"/>
    <s v="No"/>
    <s v="No"/>
    <s v="No"/>
    <s v="No"/>
    <s v="No"/>
    <s v="No"/>
    <s v="No"/>
    <s v="No"/>
    <s v="No"/>
    <s v="No"/>
    <s v="No"/>
    <s v="No"/>
    <s v="4911 Manchaca Road_x000d_Austin, Texas 78745_x000d_(30.222227, -97.793194)"/>
    <s v="M3 Multifamily"/>
    <s v="512-444-5700"/>
    <s v="https://www.rentstonycreek.com/"/>
  </r>
  <r>
    <x v="49"/>
    <x v="375"/>
    <s v="Aldrich 51"/>
    <s v="Catellus Austin, LLC"/>
    <s v="Catellus Austin LLC"/>
    <s v="2604 Aldrich Street"/>
    <x v="3"/>
    <m/>
    <x v="4"/>
    <x v="4"/>
    <x v="88"/>
    <x v="71"/>
    <s v="&gt;1/2 Mile"/>
    <s v="Multifamily"/>
    <x v="0"/>
    <x v="2"/>
    <x v="7"/>
    <x v="8"/>
    <x v="8"/>
    <m/>
    <s v="None"/>
    <m/>
    <n v="15"/>
    <n v="0"/>
    <n v="48"/>
    <n v="156"/>
    <n v="0"/>
    <n v="0"/>
    <n v="21"/>
    <x v="0"/>
    <s v="No"/>
    <s v="No"/>
    <s v="No"/>
    <s v="Yes"/>
    <s v="No"/>
    <s v="No"/>
    <s v="No"/>
    <s v="Yes"/>
    <s v="No"/>
    <s v="No"/>
    <s v="No"/>
    <s v="No"/>
    <s v="Yes"/>
    <s v="2604 Aldrich Street_x000d_Austin, Texas 78723_x000d_(30.304101, -97.701284)"/>
    <s v="DMA Companies"/>
    <s v="512-328-3232"/>
    <s v="https://aldrich51.com/"/>
  </r>
  <r>
    <x v="140"/>
    <x v="376"/>
    <s v="1100 E 10th Street"/>
    <s v="Guadalupe Neighborhood Development Corporation"/>
    <s v="Guadalupe Neighborhood Development Corporation"/>
    <s v="1100 E 10th Street"/>
    <x v="2"/>
    <m/>
    <x v="0"/>
    <x v="1"/>
    <x v="1"/>
    <x v="1"/>
    <s v="&gt;1/2 Mile"/>
    <s v="Single Family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100 E 10th Street_x000d_Austin, Texas 78702_x000d_(30.26828, -97.729396)"/>
    <m/>
    <m/>
    <m/>
  </r>
  <r>
    <x v="141"/>
    <x v="377"/>
    <s v="The Guthrie II"/>
    <s v="CRP/Argyle Guthrie Owner, L.P."/>
    <s v="CRP/Argyle Guthrie Owner, L.P."/>
    <s v="3215 Gonzales Street"/>
    <x v="2"/>
    <m/>
    <x v="3"/>
    <x v="1"/>
    <x v="77"/>
    <x v="1"/>
    <s v="1/2 Mile"/>
    <s v="Multifamily"/>
    <x v="0"/>
    <x v="2"/>
    <x v="7"/>
    <x v="8"/>
    <x v="8"/>
    <m/>
    <s v="None"/>
    <n v="0"/>
    <n v="0"/>
    <n v="0"/>
    <n v="0"/>
    <n v="1"/>
    <n v="0"/>
    <n v="0"/>
    <n v="0"/>
    <x v="2"/>
    <s v="No"/>
    <s v="No"/>
    <s v="No"/>
    <s v="No"/>
    <s v="No"/>
    <s v="No"/>
    <s v="No"/>
    <s v="No"/>
    <s v="No"/>
    <s v="No"/>
    <s v="Yes"/>
    <s v="No"/>
    <s v="No"/>
    <s v="3215 Gonzales Street_x000d_Austin, Texas 78702_x000d_(30.258511, -97.704506)"/>
    <m/>
    <m/>
    <m/>
  </r>
  <r>
    <x v="142"/>
    <x v="378"/>
    <s v="Fort Branch Landing"/>
    <s v="Fort Branch Landing LP"/>
    <s v="Fort Branch Landing LP"/>
    <s v="5841 Techni Center Drive"/>
    <x v="8"/>
    <m/>
    <x v="0"/>
    <x v="1"/>
    <x v="51"/>
    <x v="65"/>
    <s v="&gt;1/2 Mile"/>
    <s v="Multifamily"/>
    <x v="0"/>
    <x v="0"/>
    <x v="14"/>
    <x v="11"/>
    <x v="0"/>
    <m/>
    <s v="None"/>
    <m/>
    <n v="0"/>
    <n v="0"/>
    <n v="0"/>
    <n v="25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841 Techni Center Drive_x000d_Austin, Texas 78721_x000d_(30.277822, -97.671619)"/>
    <s v="Lincoln Property Company"/>
    <s v="512-607-5459"/>
    <s v="http://www.livefortbranchattrumanslanding.com/"/>
  </r>
  <r>
    <x v="108"/>
    <x v="379"/>
    <s v="GNDC - SF"/>
    <s v="Guadalupe Neighborhood Development Corporation"/>
    <s v="Guadalupe Neighborhood Development Corporation"/>
    <s v="1902 Willow Street"/>
    <x v="2"/>
    <n v="189178"/>
    <x v="3"/>
    <x v="1"/>
    <x v="1"/>
    <x v="1"/>
    <s v="&gt;1/2 Mile"/>
    <s v="Single Family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902 Willow Street_x000d_Austin, Texas 78702_x000d_(30.256099, -97.724723)"/>
    <m/>
    <m/>
    <m/>
  </r>
  <r>
    <x v="143"/>
    <x v="380"/>
    <s v="Indian Hills PID"/>
    <s v="Club Deal 116 Indian Hills TX, L.P."/>
    <s v="Club Deal 116 Indian Hills TX, L.P."/>
    <m/>
    <x v="12"/>
    <m/>
    <x v="8"/>
    <x v="5"/>
    <x v="46"/>
    <x v="7"/>
    <s v="&gt;1/2 Mile"/>
    <s v="Multifamily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144"/>
    <x v="381"/>
    <s v="ACDDC - Alley Flat"/>
    <s v="Lorri Haden"/>
    <s v="Austin Community Design and Development Center"/>
    <s v="1406 Ruth Avenue"/>
    <x v="23"/>
    <m/>
    <x v="6"/>
    <x v="0"/>
    <x v="1"/>
    <x v="1"/>
    <s v="&gt;1/2 Mile"/>
    <s v="Single Family"/>
    <x v="0"/>
    <x v="1"/>
    <x v="7"/>
    <x v="8"/>
    <x v="6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Yes"/>
    <s v="No"/>
    <s v="No"/>
    <s v="No"/>
    <s v="No"/>
    <s v="No"/>
    <s v="1406 Ruth Avenue_x000d_Austin, Texas 78757_x000d_(30.33855, -97.728642)"/>
    <m/>
    <m/>
    <m/>
  </r>
  <r>
    <x v="145"/>
    <x v="382"/>
    <s v="9215 Kempler Drive"/>
    <s v="Accessible Housing Austin!"/>
    <s v="Accessible Housing Austin!"/>
    <s v="9215 Kempler Drive"/>
    <x v="26"/>
    <n v="342001"/>
    <x v="2"/>
    <x v="1"/>
    <x v="0"/>
    <x v="0"/>
    <s v="&gt;1/2 Mile"/>
    <s v="Duplex"/>
    <x v="0"/>
    <x v="0"/>
    <x v="9"/>
    <x v="14"/>
    <x v="2"/>
    <m/>
    <s v="None"/>
    <m/>
    <n v="2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215 Kempler Drive_x000d_Austin, Texas 78748_x000d_(30.180606, -97.821742)"/>
    <s v="Accessible Housing Austin!"/>
    <s v="512-640-7781"/>
    <s v="http://ahaustin.org/aha-accessible-housing-austin/"/>
  </r>
  <r>
    <x v="146"/>
    <x v="383"/>
    <s v="Garden Terrace SRO"/>
    <s v="Garden Terrace Housing Corporation"/>
    <s v="Foundation Communities, Inc."/>
    <s v="1015 W William Cannon Drive"/>
    <x v="6"/>
    <n v="540024"/>
    <x v="1"/>
    <x v="1"/>
    <x v="99"/>
    <x v="72"/>
    <s v="&gt;1/2 Mile"/>
    <s v="Multifamily"/>
    <x v="0"/>
    <x v="0"/>
    <x v="0"/>
    <x v="40"/>
    <x v="4"/>
    <m/>
    <s v="None"/>
    <m/>
    <n v="0"/>
    <n v="0"/>
    <n v="85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15 W William Cannon Drive_x000d_Austin, Texas 78745_x000d_(30.199168, -97.793336)"/>
    <s v="Foundation Communities"/>
    <s v="512-416-8300"/>
    <s v="http://foundcom.org/housing/our-austin-communities/garden-terrace/"/>
  </r>
  <r>
    <x v="147"/>
    <x v="384"/>
    <s v="The Villages at The Domain"/>
    <s v="EGP Management, L.L.C."/>
    <s v="EGP Management, L.L.C."/>
    <s v="11011 Domain Drive"/>
    <x v="15"/>
    <m/>
    <x v="6"/>
    <x v="4"/>
    <x v="100"/>
    <x v="41"/>
    <s v="1/2 Mile"/>
    <s v="Multifamily"/>
    <x v="0"/>
    <x v="0"/>
    <x v="6"/>
    <x v="27"/>
    <x v="13"/>
    <m/>
    <s v="None"/>
    <m/>
    <n v="0"/>
    <n v="0"/>
    <n v="0"/>
    <n v="0"/>
    <n v="3"/>
    <n v="0"/>
    <n v="433"/>
    <x v="2"/>
    <s v="No"/>
    <s v="No"/>
    <s v="No"/>
    <s v="Yes"/>
    <s v="No"/>
    <s v="No"/>
    <s v="No"/>
    <s v="Yes"/>
    <s v="No"/>
    <s v="No"/>
    <s v="No"/>
    <s v="No"/>
    <s v="No"/>
    <s v="11011 Domain Drive_x000d_Austin, Texas 78758_x000d_(30.396621, -97.726419)"/>
    <s v="Lincoln Property Company"/>
    <s v="866-842-6770"/>
    <s v="https://www.lincolnapts.com/properties/villages-at-the-domain-austin-tx/connect"/>
  </r>
  <r>
    <x v="108"/>
    <x v="385"/>
    <s v="GNDC - SF"/>
    <s v="Guadalupe Neighborhood Development Corporation"/>
    <s v="Guadalupe Neighborhood Development Corporation"/>
    <s v="1103 Clermont Avenue"/>
    <x v="2"/>
    <n v="188235"/>
    <x v="3"/>
    <x v="1"/>
    <x v="1"/>
    <x v="1"/>
    <s v="1/2 Mile"/>
    <s v="Single Family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103 Clermont Avenue_x000d_Austin, Texas 78702_x000d_(30.25462, -97.735911)"/>
    <m/>
    <m/>
    <m/>
  </r>
  <r>
    <x v="148"/>
    <x v="386"/>
    <s v="Pecan Springs Commons"/>
    <s v="Green Doors"/>
    <s v="Green Doors"/>
    <s v="5801 Sweeney Circle"/>
    <x v="3"/>
    <n v="217253"/>
    <x v="0"/>
    <x v="1"/>
    <x v="36"/>
    <x v="20"/>
    <s v="1/4 Mile"/>
    <s v="FourPlex"/>
    <x v="0"/>
    <x v="0"/>
    <x v="2"/>
    <x v="10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1 Sweeney Circle_x000d_Austin, Texas 78723_x000d_(30.305178, -97.679413)"/>
    <m/>
    <m/>
    <m/>
  </r>
  <r>
    <x v="149"/>
    <x v="387"/>
    <s v="Texas Shoal Creek"/>
    <s v="Texan Shoal Creek, LLC"/>
    <s v="Texan Shoal Creek, LLC"/>
    <s v="2502 Leon Street"/>
    <x v="10"/>
    <n v="206058"/>
    <x v="4"/>
    <x v="0"/>
    <x v="101"/>
    <x v="35"/>
    <s v="&gt;1/2 Mile"/>
    <s v="Multifamily"/>
    <x v="0"/>
    <x v="0"/>
    <x v="10"/>
    <x v="0"/>
    <x v="7"/>
    <d v="2008-05-15T00:00:00"/>
    <s v="Paid"/>
    <n v="36407"/>
    <n v="0"/>
    <n v="0"/>
    <n v="0"/>
    <n v="0"/>
    <n v="0"/>
    <n v="8"/>
    <n v="71"/>
    <x v="2"/>
    <s v="No"/>
    <s v="No"/>
    <s v="No"/>
    <s v="No"/>
    <s v="No"/>
    <s v="No"/>
    <s v="No"/>
    <s v="Yes"/>
    <s v="No"/>
    <s v="Yes"/>
    <s v="No"/>
    <s v="No"/>
    <s v="No"/>
    <s v="2502 Leon Street_x000d_Austin, Texas 78705_x000d_(30.289832, -97.749189)"/>
    <s v="Texan Properties"/>
    <s v="512-476-1976"/>
    <s v="http://www.texanproperties.net/"/>
  </r>
  <r>
    <x v="150"/>
    <x v="388"/>
    <s v="Rutland Place Apartments"/>
    <m/>
    <s v="San Antonio Alternative Housing Corporation"/>
    <s v="1711 Rutland Drive"/>
    <x v="15"/>
    <m/>
    <x v="5"/>
    <x v="2"/>
    <x v="102"/>
    <x v="73"/>
    <s v="1/2 Mile"/>
    <s v="Multifamily"/>
    <x v="0"/>
    <x v="0"/>
    <x v="19"/>
    <x v="40"/>
    <x v="10"/>
    <m/>
    <s v="None"/>
    <m/>
    <n v="0"/>
    <n v="0"/>
    <n v="0"/>
    <n v="117"/>
    <n v="0"/>
    <n v="159"/>
    <n v="18"/>
    <x v="2"/>
    <s v="No"/>
    <s v="No"/>
    <s v="No"/>
    <s v="No"/>
    <s v="No"/>
    <s v="No"/>
    <s v="No"/>
    <s v="No"/>
    <s v="No"/>
    <s v="No"/>
    <s v="No"/>
    <s v="No"/>
    <s v="No"/>
    <s v="1711 Rutland Drive_x000d_Austin, Texas 78758_x000d_(30.375063, -97.711493)"/>
    <m/>
    <m/>
    <m/>
  </r>
  <r>
    <x v="151"/>
    <x v="389"/>
    <s v="Villas on San Gabriel II"/>
    <s v="2410 San Gabriel LP"/>
    <s v="2410 San Gabriel LP"/>
    <s v="2414 San Gabriel Street"/>
    <x v="10"/>
    <m/>
    <x v="4"/>
    <x v="0"/>
    <x v="103"/>
    <x v="63"/>
    <s v="1/2 Mile"/>
    <s v="Multifamily"/>
    <x v="0"/>
    <x v="2"/>
    <x v="7"/>
    <x v="8"/>
    <x v="8"/>
    <m/>
    <s v="Pending"/>
    <m/>
    <n v="0"/>
    <n v="0"/>
    <n v="0"/>
    <n v="9"/>
    <n v="0"/>
    <n v="0"/>
    <n v="83"/>
    <x v="2"/>
    <s v="No"/>
    <s v="No"/>
    <s v="No"/>
    <s v="No"/>
    <s v="No"/>
    <s v="No"/>
    <s v="No"/>
    <s v="Yes"/>
    <s v="No"/>
    <s v="Yes"/>
    <s v="No"/>
    <s v="No"/>
    <s v="No"/>
    <s v="2414 San Gabriel Street_x000d_Austin, Texas 78705_x000d_(30.288966, -97.747738)"/>
    <s v="Arthur Walston"/>
    <s v="512-968-3500"/>
    <s v="https://villasatsangabriel.com/"/>
  </r>
  <r>
    <x v="152"/>
    <x v="390"/>
    <s v="Works at Pleasant Valley - Phase II"/>
    <s v="Lifeworks Affordable Housing Corporation"/>
    <s v="Lifeworks Affordable Housing Corporation"/>
    <s v="835 N Pleasant Valley Road"/>
    <x v="2"/>
    <n v="819544"/>
    <x v="3"/>
    <x v="1"/>
    <x v="104"/>
    <x v="68"/>
    <s v="1/4 Mile"/>
    <s v="Multifamily"/>
    <x v="0"/>
    <x v="1"/>
    <x v="7"/>
    <x v="8"/>
    <x v="6"/>
    <m/>
    <s v="None"/>
    <m/>
    <n v="10"/>
    <n v="0"/>
    <n v="13"/>
    <n v="0"/>
    <n v="0"/>
    <n v="6"/>
    <n v="0"/>
    <x v="0"/>
    <s v="No"/>
    <s v="No"/>
    <s v="No"/>
    <s v="No"/>
    <s v="No"/>
    <s v="No"/>
    <s v="No"/>
    <s v="Yes"/>
    <s v="No"/>
    <s v="No"/>
    <s v="No"/>
    <s v="No"/>
    <s v="No"/>
    <s v="835 N Pleasant Valley Road_x000d_Austin, Texas 78702_x000d_(30.264563, -97.708247)"/>
    <m/>
    <m/>
    <m/>
  </r>
  <r>
    <x v="153"/>
    <x v="391"/>
    <s v="Z-Lofts"/>
    <s v="Metrohill Enterprises LLC"/>
    <s v="Metrohill Enterprises LLC"/>
    <s v="5612 Springdale Road"/>
    <x v="3"/>
    <n v="215277"/>
    <x v="0"/>
    <x v="1"/>
    <x v="105"/>
    <x v="67"/>
    <s v="1/4 Mile"/>
    <s v="Multifamily"/>
    <x v="1"/>
    <x v="1"/>
    <x v="7"/>
    <x v="8"/>
    <x v="5"/>
    <m/>
    <s v="None"/>
    <m/>
    <n v="0"/>
    <n v="0"/>
    <n v="0"/>
    <n v="0"/>
    <n v="0"/>
    <n v="7"/>
    <n v="67"/>
    <x v="2"/>
    <s v="No"/>
    <s v="No"/>
    <s v="No"/>
    <s v="No"/>
    <s v="No"/>
    <s v="No"/>
    <s v="No"/>
    <s v="Yes"/>
    <s v="No"/>
    <s v="No"/>
    <s v="No"/>
    <s v="No"/>
    <s v="No"/>
    <s v="5612 Springdale Road_x000d_Austin, Texas 78723_x000d_(30.30043, -97.673327)"/>
    <m/>
    <m/>
    <m/>
  </r>
  <r>
    <x v="154"/>
    <x v="392"/>
    <s v="Elysium Grand"/>
    <s v="Saigebrook Development, LLC"/>
    <s v="Saigebrook Development, LLC"/>
    <s v="3400 Oak Creek Drive"/>
    <x v="22"/>
    <m/>
    <x v="6"/>
    <x v="0"/>
    <x v="106"/>
    <x v="46"/>
    <s v="&gt;1/2 Mile"/>
    <s v="Multifamily"/>
    <x v="0"/>
    <x v="1"/>
    <x v="7"/>
    <x v="8"/>
    <x v="6"/>
    <m/>
    <s v="None"/>
    <m/>
    <n v="16"/>
    <n v="0"/>
    <n v="38"/>
    <n v="22"/>
    <n v="0"/>
    <n v="0"/>
    <n v="4"/>
    <x v="2"/>
    <s v="No"/>
    <s v="No"/>
    <s v="No"/>
    <s v="No"/>
    <s v="No"/>
    <s v="No"/>
    <s v="No"/>
    <s v="Yes"/>
    <s v="No"/>
    <s v="No"/>
    <s v="No"/>
    <s v="No"/>
    <s v="No"/>
    <s v="3400 Oak Creek Drive_x000d_Austin, Texas 78727_x000d_(30.427129, -97.705186)"/>
    <m/>
    <m/>
    <m/>
  </r>
  <r>
    <x v="155"/>
    <x v="393"/>
    <s v="7EAST"/>
    <s v="SL Chicon, LP"/>
    <s v="SL Chicon, LP"/>
    <s v="2025 E 7th Street"/>
    <x v="2"/>
    <n v="771908"/>
    <x v="3"/>
    <x v="1"/>
    <x v="107"/>
    <x v="32"/>
    <s v="&gt;1/2 Mile"/>
    <s v="Multifamily"/>
    <x v="0"/>
    <x v="0"/>
    <x v="5"/>
    <x v="15"/>
    <x v="8"/>
    <m/>
    <s v="None"/>
    <m/>
    <n v="0"/>
    <n v="0"/>
    <n v="0"/>
    <n v="0"/>
    <n v="0"/>
    <n v="18"/>
    <n v="159"/>
    <x v="2"/>
    <s v="No"/>
    <s v="No"/>
    <s v="No"/>
    <s v="No"/>
    <s v="No"/>
    <s v="No"/>
    <s v="No"/>
    <s v="No"/>
    <s v="No"/>
    <s v="No"/>
    <s v="Yes"/>
    <s v="No"/>
    <s v="No"/>
    <s v="2025 E 7th Street_x000d_Austin, Texas 78702_x000d_(30.261897, -97.719402)"/>
    <s v="Greystar"/>
    <s v="512-476-2025"/>
    <s v="https://www.greystar.com/properties/austin-tx/7east-apartments?sc_lang=en"/>
  </r>
  <r>
    <x v="156"/>
    <x v="394"/>
    <s v="1910 Salina Street"/>
    <s v="Blackland Community Development Corporation"/>
    <s v="Blackland Community Development Corporation"/>
    <s v="1910 Salina Street"/>
    <x v="2"/>
    <n v="202332"/>
    <x v="0"/>
    <x v="4"/>
    <x v="1"/>
    <x v="1"/>
    <s v="&gt;1/2 Mile"/>
    <s v="ADU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910 Salina Street_x000d_Austin, Texas 78702_x000d_(30.28049, -97.722395)"/>
    <m/>
    <m/>
    <m/>
  </r>
  <r>
    <x v="157"/>
    <x v="395"/>
    <s v="The Willows"/>
    <s v="Mary Lee Community"/>
    <s v="Mary Lee Foundation"/>
    <s v="1330 Lamar Square Drive"/>
    <x v="18"/>
    <n v="102142"/>
    <x v="2"/>
    <x v="4"/>
    <x v="34"/>
    <x v="10"/>
    <s v="1/4 Mile"/>
    <s v="Multifamily"/>
    <x v="0"/>
    <x v="0"/>
    <x v="6"/>
    <x v="41"/>
    <x v="8"/>
    <m/>
    <s v="None"/>
    <m/>
    <n v="32"/>
    <n v="0"/>
    <n v="28"/>
    <n v="0"/>
    <n v="0"/>
    <n v="4"/>
    <n v="0"/>
    <x v="0"/>
    <s v="No"/>
    <s v="No"/>
    <s v="No"/>
    <s v="No"/>
    <s v="No"/>
    <s v="No"/>
    <s v="No"/>
    <s v="Yes"/>
    <s v="No"/>
    <s v="No"/>
    <s v="No"/>
    <s v="Yes"/>
    <s v="No"/>
    <s v="1330 Lamar Square Drive_x000d_Austin, Texas 78704_x000d_(30.254429, -97.764701)"/>
    <s v="Mary Lee Foundation"/>
    <s v="512-443-5777"/>
    <s v="http://www.maryleefoundation.org/programs-and-services/affordable-housing/"/>
  </r>
  <r>
    <x v="158"/>
    <x v="396"/>
    <s v="2608 Salado Multifamily"/>
    <s v="Kline Ventures, LP"/>
    <s v="Kline Ventures, LP"/>
    <s v="2608 Salado Street"/>
    <x v="10"/>
    <n v="208087"/>
    <x v="4"/>
    <x v="0"/>
    <x v="108"/>
    <x v="1"/>
    <s v="1/2 Mile"/>
    <s v="Multifamily"/>
    <x v="0"/>
    <x v="2"/>
    <x v="1"/>
    <x v="19"/>
    <x v="7"/>
    <d v="2012-06-08T00:00:00"/>
    <s v="Paid"/>
    <n v="6447"/>
    <n v="0"/>
    <n v="0"/>
    <n v="0"/>
    <n v="0"/>
    <n v="0"/>
    <n v="1"/>
    <n v="6"/>
    <x v="2"/>
    <s v="No"/>
    <s v="No"/>
    <s v="No"/>
    <s v="No"/>
    <s v="No"/>
    <s v="No"/>
    <s v="No"/>
    <s v="Yes"/>
    <s v="No"/>
    <s v="Yes"/>
    <s v="No"/>
    <s v="No"/>
    <s v="No"/>
    <s v="2608 Salado Street_x000d_Austin, Texas 78705_x000d_(30.291607, -97.745305)"/>
    <s v="Lynx Property Services"/>
    <s v="512-326-2722"/>
    <s v="https://www.saladoliving.com/property/property-details/"/>
  </r>
  <r>
    <x v="159"/>
    <x v="397"/>
    <s v="2008 Chicon Street"/>
    <s v="Blackland Community Development Corporation"/>
    <s v="Blackland Community Development Corporation"/>
    <s v="2008 Chicon Street"/>
    <x v="0"/>
    <n v="202293"/>
    <x v="0"/>
    <x v="0"/>
    <x v="0"/>
    <x v="0"/>
    <s v="&gt;1/2 Mile"/>
    <s v="Duplex"/>
    <x v="0"/>
    <x v="0"/>
    <x v="15"/>
    <x v="42"/>
    <x v="1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8 Chicon Street_x000d_Austin, Texas 78722_x000d_(30.28143, -97.721585)"/>
    <m/>
    <m/>
    <m/>
  </r>
  <r>
    <x v="160"/>
    <x v="398"/>
    <s v="Palms at North Lamar"/>
    <s v="TMG - TX Austin I, L.P."/>
    <s v="TMG - TX Austin I"/>
    <s v="8600 N Lamar Boulevard"/>
    <x v="27"/>
    <n v="241872"/>
    <x v="5"/>
    <x v="1"/>
    <x v="109"/>
    <x v="74"/>
    <s v="1/4 Mile"/>
    <s v="Multifamily"/>
    <x v="0"/>
    <x v="0"/>
    <x v="6"/>
    <x v="34"/>
    <x v="2"/>
    <m/>
    <s v="None"/>
    <m/>
    <n v="22"/>
    <n v="0"/>
    <n v="193"/>
    <n v="0"/>
    <n v="0"/>
    <n v="0"/>
    <n v="261"/>
    <x v="0"/>
    <s v="No"/>
    <s v="No"/>
    <s v="No"/>
    <s v="No"/>
    <s v="No"/>
    <s v="No"/>
    <s v="No"/>
    <s v="No"/>
    <s v="No"/>
    <s v="No"/>
    <s v="No"/>
    <s v="Yes"/>
    <s v="No"/>
    <s v="8600 N Lamar Boulevard_x000d_Austin, Texas 78753_x000d_(30.35464, -97.703847)"/>
    <s v="TMG Management "/>
    <s v="512-837-5556"/>
    <s v="http://www.tmgpalms.com/"/>
  </r>
  <r>
    <x v="161"/>
    <x v="399"/>
    <s v="1703 E 22nd St"/>
    <s v="Blackland Community Development Corporation"/>
    <s v="Blackland Community Development Corporation"/>
    <s v="1703 E 22nd Street"/>
    <x v="0"/>
    <n v="202237"/>
    <x v="0"/>
    <x v="4"/>
    <x v="1"/>
    <x v="1"/>
    <s v="&gt;1/2 Mile"/>
    <s v="Single Family"/>
    <x v="0"/>
    <x v="1"/>
    <x v="7"/>
    <x v="8"/>
    <x v="6"/>
    <m/>
    <s v="None"/>
    <m/>
    <n v="0"/>
    <n v="0"/>
    <n v="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703 E 22nd Street_x000d_Austin, Texas 78722_x000d_(30.282519, -97.723433)"/>
    <m/>
    <m/>
    <m/>
  </r>
  <r>
    <x v="162"/>
    <x v="400"/>
    <s v="4810 West Wind Trail"/>
    <s v="Frameworks Community Development Corporation"/>
    <s v="Frameworks Community Development Corporation"/>
    <s v="4810 West Wind Trail"/>
    <x v="6"/>
    <n v="509554"/>
    <x v="2"/>
    <x v="4"/>
    <x v="36"/>
    <x v="20"/>
    <s v="1/4 Mile"/>
    <s v="FourPlex"/>
    <x v="0"/>
    <x v="0"/>
    <x v="5"/>
    <x v="4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4810 West Wind Trail_x000d_Austin, Texas 78745_x000d_(30.227798, -97.802736)"/>
    <m/>
    <m/>
    <m/>
  </r>
  <r>
    <x v="163"/>
    <x v="401"/>
    <s v="Texas Alpha House"/>
    <s v="Texas Alpha House of Phi Kappa Psi Fraternity"/>
    <s v="Texas Alpha House of Phi Kappa Psi Fraternity"/>
    <s v="2501 Nueces Street"/>
    <x v="10"/>
    <m/>
    <x v="4"/>
    <x v="0"/>
    <x v="38"/>
    <x v="0"/>
    <s v="1/4 Mile"/>
    <s v="Multifamily"/>
    <x v="0"/>
    <x v="0"/>
    <x v="12"/>
    <x v="25"/>
    <x v="8"/>
    <d v="2017-05-10T00:00:00"/>
    <s v="Paid"/>
    <n v="4362"/>
    <n v="0"/>
    <n v="0"/>
    <n v="0"/>
    <n v="2"/>
    <n v="0"/>
    <n v="0"/>
    <n v="15"/>
    <x v="2"/>
    <s v="No"/>
    <s v="No"/>
    <s v="No"/>
    <s v="No"/>
    <s v="No"/>
    <s v="No"/>
    <s v="No"/>
    <s v="Yes"/>
    <s v="No"/>
    <s v="Yes"/>
    <s v="No"/>
    <s v="No"/>
    <s v="No"/>
    <s v="2501 Nueces Street_x000d_Austin, Texas 78705_x000d_(30.289323, -97.742965)"/>
    <m/>
    <m/>
    <m/>
  </r>
  <r>
    <x v="164"/>
    <x v="402"/>
    <s v="1700 Willow Creek Drive"/>
    <s v="Breckenridge Group Riverside Multifamily, LP (Aspen Heights)"/>
    <s v="Breckenridge Group Riverside Multifamily, LP (Aspen Heights)"/>
    <s v="1700 Willow Creek Drive"/>
    <x v="9"/>
    <m/>
    <x v="3"/>
    <x v="1"/>
    <x v="110"/>
    <x v="30"/>
    <s v="&gt;1/2 Mile"/>
    <s v="Multifamily"/>
    <x v="0"/>
    <x v="1"/>
    <x v="7"/>
    <x v="8"/>
    <x v="8"/>
    <m/>
    <s v="None"/>
    <n v="0"/>
    <n v="0"/>
    <n v="0"/>
    <n v="0"/>
    <n v="27"/>
    <n v="0"/>
    <n v="0"/>
    <n v="301"/>
    <x v="2"/>
    <s v="No"/>
    <s v="Yes"/>
    <s v="No"/>
    <s v="No"/>
    <s v="No"/>
    <s v="No"/>
    <s v="No"/>
    <s v="No"/>
    <s v="No"/>
    <s v="No"/>
    <s v="No"/>
    <s v="No"/>
    <s v="No"/>
    <s v="1700 Willow Creek Drive_x000d_Austin, Texas 78741_x000d_(30.236882, -97.726443)"/>
    <m/>
    <m/>
    <m/>
  </r>
  <r>
    <x v="165"/>
    <x v="403"/>
    <s v="WBP Apartments"/>
    <s v="AMTEX"/>
    <s v="AMTEX"/>
    <s v="1114 Wells Branch Parkway"/>
    <x v="28"/>
    <n v="506097"/>
    <x v="6"/>
    <x v="2"/>
    <x v="88"/>
    <x v="15"/>
    <s v="&gt;1/2 Mile"/>
    <s v="Multifamily"/>
    <x v="0"/>
    <x v="1"/>
    <x v="7"/>
    <x v="8"/>
    <x v="6"/>
    <m/>
    <s v="None"/>
    <m/>
    <n v="0"/>
    <n v="0"/>
    <n v="58"/>
    <n v="0"/>
    <n v="0"/>
    <n v="182"/>
    <n v="0"/>
    <x v="2"/>
    <s v="No"/>
    <s v="No"/>
    <s v="No"/>
    <s v="No"/>
    <s v="No"/>
    <s v="No"/>
    <s v="No"/>
    <s v="Yes"/>
    <s v="No"/>
    <s v="No"/>
    <s v="No"/>
    <s v="No"/>
    <s v="No"/>
    <s v="1114 Wells Branch Parkway_x000d_Austin, Texas 78660_x000d_(30.438715, -97.659634)"/>
    <m/>
    <m/>
    <m/>
  </r>
  <r>
    <x v="140"/>
    <x v="404"/>
    <s v="1002 Navasota"/>
    <s v="Guadalupe Neighborhood Development Corporation"/>
    <s v="Guadalupe Neighborhood Development Corporation"/>
    <s v="1002 Navasota"/>
    <x v="2"/>
    <n v="193005"/>
    <x v="0"/>
    <x v="1"/>
    <x v="1"/>
    <x v="1"/>
    <s v="&gt;1/2 Mile"/>
    <s v="Single Family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002 Navasota_x000d_Austin, Texas 78702_x000d_(30.267675, -97.726588)"/>
    <m/>
    <m/>
    <m/>
  </r>
  <r>
    <x v="166"/>
    <x v="405"/>
    <s v="Bridge at Cameron"/>
    <s v="LDG Multifamily, LLC"/>
    <s v="LDG Multifamily LLC"/>
    <s v="9201 Cameron Road"/>
    <x v="5"/>
    <n v="772161"/>
    <x v="0"/>
    <x v="4"/>
    <x v="111"/>
    <x v="75"/>
    <s v="1/4 Mile"/>
    <s v="Multifamily"/>
    <x v="0"/>
    <x v="1"/>
    <x v="7"/>
    <x v="8"/>
    <x v="6"/>
    <m/>
    <s v="None"/>
    <m/>
    <n v="0"/>
    <n v="0"/>
    <n v="0"/>
    <n v="263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9201 Cameron Road_x000d_Austin, Texas 78754_x000d_(30.348496, -97.676658)"/>
    <m/>
    <m/>
    <m/>
  </r>
  <r>
    <x v="167"/>
    <x v="406"/>
    <s v="Garden Terrace Phase III"/>
    <s v="Foundation Communities, Inc."/>
    <s v="Foundation Communities, Inc."/>
    <s v="1015 W William Cannon Drive"/>
    <x v="6"/>
    <n v="330133"/>
    <x v="2"/>
    <x v="2"/>
    <x v="16"/>
    <x v="64"/>
    <s v="&gt;1/2 Mile"/>
    <s v="Multifamily"/>
    <x v="0"/>
    <x v="2"/>
    <x v="7"/>
    <x v="8"/>
    <x v="8"/>
    <m/>
    <s v="None"/>
    <m/>
    <n v="4"/>
    <n v="0"/>
    <n v="16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015 W William Cannon Drive_x000d_Austin, Texas 78745_x000d_(30.199168, -97.793336)"/>
    <s v="Foundation Communities"/>
    <s v="512-416-5300"/>
    <s v="http://foundcom.org/housing/our-austin-communities/garden-terrace/"/>
  </r>
  <r>
    <x v="168"/>
    <x v="407"/>
    <s v="Capital Studios"/>
    <s v="Foundation Communities, Inc."/>
    <s v="Foundation Communities, Inc."/>
    <s v="309 E 11th Street"/>
    <x v="19"/>
    <m/>
    <x v="0"/>
    <x v="3"/>
    <x v="112"/>
    <x v="76"/>
    <s v="1/4 Mile"/>
    <s v="Multifamily"/>
    <x v="0"/>
    <x v="0"/>
    <x v="4"/>
    <x v="33"/>
    <x v="8"/>
    <m/>
    <s v="None"/>
    <m/>
    <n v="27"/>
    <n v="27"/>
    <n v="8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309 E 11th Street_x000d_Austin, Texas 78701_x000d_(30.271847, -97.737872)"/>
    <s v="Foundation Communities"/>
    <s v="512-610-7977"/>
    <s v="http://foundcom.org/housing/our-austin-communities/capital-studios/"/>
  </r>
  <r>
    <x v="169"/>
    <x v="408"/>
    <s v="Broadstone at the Lake"/>
    <s v="Alliance Residential Holdings, LLC"/>
    <s v="Bury &amp; Partners"/>
    <s v="422 W Riverside Drive"/>
    <x v="18"/>
    <m/>
    <x v="4"/>
    <x v="1"/>
    <x v="88"/>
    <x v="7"/>
    <s v="1/4 Mile"/>
    <s v="Multifamily"/>
    <x v="0"/>
    <x v="0"/>
    <x v="7"/>
    <x v="8"/>
    <x v="9"/>
    <d v="2015-07-10T00:00:00"/>
    <s v="Paid"/>
    <n v="23251"/>
    <n v="0"/>
    <n v="0"/>
    <n v="0"/>
    <n v="0"/>
    <n v="0"/>
    <n v="0"/>
    <n v="240"/>
    <x v="2"/>
    <s v="No"/>
    <s v="No"/>
    <s v="No"/>
    <s v="No"/>
    <s v="No"/>
    <s v="Yes"/>
    <s v="No"/>
    <s v="No"/>
    <s v="No"/>
    <s v="No"/>
    <s v="No"/>
    <s v="No"/>
    <s v="No"/>
    <s v="422 W Riverside Drive_x000d_Austin, Texas 78704_x000d_(30.259321, -97.749013)"/>
    <m/>
    <m/>
    <m/>
  </r>
  <r>
    <x v="170"/>
    <x v="409"/>
    <s v="The Tree"/>
    <s v="Greystar Development"/>
    <s v="Greystar Development"/>
    <s v="3715 S 1st Street"/>
    <x v="18"/>
    <n v="871067"/>
    <x v="3"/>
    <x v="1"/>
    <x v="113"/>
    <x v="57"/>
    <s v="1/2 Mile"/>
    <s v="Multifamily"/>
    <x v="0"/>
    <x v="0"/>
    <x v="4"/>
    <x v="33"/>
    <x v="8"/>
    <m/>
    <s v="None"/>
    <m/>
    <n v="0"/>
    <n v="0"/>
    <n v="0"/>
    <n v="0"/>
    <n v="0"/>
    <n v="34"/>
    <n v="302"/>
    <x v="2"/>
    <s v="No"/>
    <s v="No"/>
    <s v="No"/>
    <s v="No"/>
    <s v="No"/>
    <s v="No"/>
    <s v="No"/>
    <s v="No"/>
    <s v="No"/>
    <s v="No"/>
    <s v="Yes"/>
    <s v="No"/>
    <s v="No"/>
    <s v="3715 S 1st Street_x000d_Austin, Texas 78704_x000d_(30.228951, -97.76792)"/>
    <s v="Greystar"/>
    <s v="512-524-8000"/>
    <s v="https://www.greystar.com/properties/austin-tx/tree-apartments?sc_lang=en"/>
  </r>
  <r>
    <x v="171"/>
    <x v="410"/>
    <s v="Quarters at Montgomery"/>
    <s v="West Campus Partners III, LP"/>
    <s v="Simmons Vedder &amp; Company"/>
    <s v="2700 Nueces Street"/>
    <x v="10"/>
    <n v="823698"/>
    <x v="4"/>
    <x v="0"/>
    <x v="3"/>
    <x v="63"/>
    <s v="1/4 Mile"/>
    <s v="Multifamily"/>
    <x v="0"/>
    <x v="0"/>
    <x v="10"/>
    <x v="0"/>
    <x v="7"/>
    <d v="2006-08-01T00:00:00"/>
    <s v="Paid"/>
    <n v="40925"/>
    <n v="0"/>
    <n v="0"/>
    <n v="0"/>
    <n v="0"/>
    <n v="0"/>
    <n v="9"/>
    <n v="79"/>
    <x v="2"/>
    <s v="No"/>
    <s v="No"/>
    <s v="No"/>
    <s v="No"/>
    <s v="No"/>
    <s v="No"/>
    <s v="No"/>
    <s v="Yes"/>
    <s v="No"/>
    <s v="Yes"/>
    <s v="No"/>
    <s v="No"/>
    <s v="No"/>
    <s v="2700 Nueces Street_x000d_Austin, Texas 78705_x000d_(30.29203, -97.742784)"/>
    <s v="Quarters at Campus"/>
    <s v="512-310-7627"/>
    <s v="http://quartersoncampus2.businesscatalyst.com/"/>
  </r>
  <r>
    <x v="172"/>
    <x v="411"/>
    <s v="Skyloft"/>
    <s v="23 Nueces LLC"/>
    <s v="23 Nueces LLC"/>
    <s v="507 W 23rd Street"/>
    <x v="10"/>
    <m/>
    <x v="4"/>
    <x v="1"/>
    <x v="114"/>
    <x v="77"/>
    <s v="1/4 Mile"/>
    <s v="Multifamily"/>
    <x v="0"/>
    <x v="2"/>
    <x v="7"/>
    <x v="8"/>
    <x v="8"/>
    <m/>
    <s v="None"/>
    <m/>
    <n v="0"/>
    <n v="0"/>
    <n v="0"/>
    <n v="68"/>
    <n v="0"/>
    <n v="0"/>
    <n v="609"/>
    <x v="2"/>
    <s v="No"/>
    <s v="No"/>
    <s v="No"/>
    <s v="No"/>
    <s v="No"/>
    <s v="No"/>
    <s v="No"/>
    <s v="Yes"/>
    <s v="No"/>
    <s v="Yes"/>
    <s v="No"/>
    <s v="No"/>
    <s v="No"/>
    <s v="507 W 23rd Street_x000d_Austin, Texas 78705_x000d_(30.286589, -97.743517)"/>
    <s v="Campus Advantage"/>
    <s v="737-207-9400"/>
    <s v="http://www.campusadv.com/portfolio/skyloft-austin/"/>
  </r>
  <r>
    <x v="173"/>
    <x v="412"/>
    <s v="Ellora Apartments"/>
    <s v="ECO Properties LLC"/>
    <s v="ECO Properties LLC"/>
    <s v="908 W 21st Street"/>
    <x v="10"/>
    <n v="203650"/>
    <x v="4"/>
    <x v="3"/>
    <x v="63"/>
    <x v="0"/>
    <s v="1/2 Mile"/>
    <s v="Multifamily"/>
    <x v="0"/>
    <x v="0"/>
    <x v="2"/>
    <x v="22"/>
    <x v="7"/>
    <d v="2012-06-26T00:00:00"/>
    <s v="Paid"/>
    <n v="4454"/>
    <n v="0"/>
    <n v="0"/>
    <n v="0"/>
    <n v="2"/>
    <n v="0"/>
    <n v="0"/>
    <n v="21"/>
    <x v="2"/>
    <s v="No"/>
    <s v="No"/>
    <s v="No"/>
    <s v="No"/>
    <s v="No"/>
    <s v="No"/>
    <s v="No"/>
    <s v="Yes"/>
    <s v="No"/>
    <s v="Yes"/>
    <s v="No"/>
    <s v="No"/>
    <s v="No"/>
    <s v="908 W 21st Street_x000d_Austin, Texas 78705_x000d_(30.284817, -97.747462)"/>
    <s v="Ana Santos"/>
    <s v="512-808-7292"/>
    <s v="https://www.westcampuselloras.com/"/>
  </r>
  <r>
    <x v="174"/>
    <x v="413"/>
    <s v="Corazon"/>
    <s v="Corazon Urban MF-East, LP"/>
    <s v="Corazon Urban MF-East, LP"/>
    <s v="1000 E 5th Street"/>
    <x v="2"/>
    <m/>
    <x v="3"/>
    <x v="1"/>
    <x v="62"/>
    <x v="22"/>
    <s v="&gt;1/2 Mile"/>
    <s v="Multifamily"/>
    <x v="0"/>
    <x v="0"/>
    <x v="5"/>
    <x v="15"/>
    <x v="8"/>
    <m/>
    <s v="None"/>
    <m/>
    <n v="0"/>
    <n v="0"/>
    <n v="0"/>
    <n v="35"/>
    <n v="0"/>
    <n v="0"/>
    <n v="297"/>
    <x v="2"/>
    <s v="No"/>
    <s v="No"/>
    <s v="No"/>
    <s v="No"/>
    <s v="No"/>
    <s v="No"/>
    <s v="No"/>
    <s v="No"/>
    <s v="Yes"/>
    <s v="No"/>
    <s v="No"/>
    <s v="No"/>
    <s v="No"/>
    <s v="1000 E 5th Street_x000d_Austin, Texas 78702_x000d_(30.264141, -97.732748)"/>
    <s v="Cap Tex Properties"/>
    <s v="512-801-3792"/>
    <s v="http://www.corazonatxapartments.com/"/>
  </r>
  <r>
    <x v="175"/>
    <x v="414"/>
    <s v="2004 Chicon Street"/>
    <s v="Blackland Community Development Corporation"/>
    <s v="Blackland Community Development Corporation"/>
    <s v="2004 Chicon Street"/>
    <x v="0"/>
    <n v="202294"/>
    <x v="0"/>
    <x v="1"/>
    <x v="0"/>
    <x v="0"/>
    <s v="&gt;1/2 Mile"/>
    <s v="Duplex"/>
    <x v="0"/>
    <x v="0"/>
    <x v="4"/>
    <x v="43"/>
    <x v="2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4 Chicon Street_x000d_Austin, Texas 78722_x000d_(30.281214, -97.721537)"/>
    <m/>
    <m/>
    <m/>
  </r>
  <r>
    <x v="176"/>
    <x v="415"/>
    <s v="Heights on Parmer Phase Two"/>
    <s v="Pedcor Investments-2016-CLVIII, LP"/>
    <s v="Pedcor Investments-2016-CLVIII, LP"/>
    <s v="1524 E Parmer Lane"/>
    <x v="27"/>
    <m/>
    <x v="6"/>
    <x v="2"/>
    <x v="106"/>
    <x v="78"/>
    <s v="&gt;1/2 Mile"/>
    <s v="Multifamily"/>
    <x v="0"/>
    <x v="1"/>
    <x v="7"/>
    <x v="8"/>
    <x v="6"/>
    <m/>
    <s v="None"/>
    <m/>
    <n v="0"/>
    <n v="0"/>
    <n v="0"/>
    <n v="8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524 E Parmer Lane_x000d_Austin, Texas 78753_x000d_(30.389131, -97.65149)"/>
    <m/>
    <m/>
    <m/>
  </r>
  <r>
    <x v="84"/>
    <x v="416"/>
    <s v="2320 Santa Rita Street"/>
    <s v="Guadalupe Neighborhood Development Corporation"/>
    <s v="Guadalupe Neighborhood Development Corporation"/>
    <s v="2320 Santa Rita Street"/>
    <x v="2"/>
    <n v="189479"/>
    <x v="3"/>
    <x v="2"/>
    <x v="1"/>
    <x v="1"/>
    <s v="1/2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320 Santa Rita Street_x000d_Austin, Texas 78702_x000d_(30.256944, -97.717309)"/>
    <m/>
    <m/>
    <m/>
  </r>
  <r>
    <x v="177"/>
    <x v="417"/>
    <s v="7314 Meador Avenue"/>
    <s v="Neighborhood Housing Services of Austin"/>
    <s v="Neighborhood Housing Services of Austin"/>
    <s v="7314 Meador Avenue"/>
    <x v="13"/>
    <n v="230488"/>
    <x v="5"/>
    <x v="1"/>
    <x v="0"/>
    <x v="0"/>
    <s v="1/4 Mile"/>
    <s v="Duplex"/>
    <x v="0"/>
    <x v="0"/>
    <x v="2"/>
    <x v="39"/>
    <x v="0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314 Meador Avenue_x000d_Austin, Texas 78752_x000d_(30.331195, -97.694844)"/>
    <m/>
    <m/>
    <m/>
  </r>
  <r>
    <x v="178"/>
    <x v="418"/>
    <s v="2100 Nueces"/>
    <s v="ParallelCO, L.L.C. w LSD-Austin, L.L.C"/>
    <s v="ParallelCO, L.L.C. w LSD-Austin, L.L.C"/>
    <s v="2100 Nueces Street"/>
    <x v="3"/>
    <n v="203694"/>
    <x v="4"/>
    <x v="0"/>
    <x v="115"/>
    <x v="2"/>
    <s v="1/4 Mile"/>
    <s v="Multifamily"/>
    <x v="0"/>
    <x v="2"/>
    <x v="7"/>
    <x v="8"/>
    <x v="8"/>
    <m/>
    <s v="Pending"/>
    <m/>
    <n v="0"/>
    <n v="0"/>
    <n v="0"/>
    <n v="50"/>
    <n v="0"/>
    <n v="0"/>
    <n v="452"/>
    <x v="2"/>
    <s v="No"/>
    <s v="No"/>
    <s v="No"/>
    <s v="No"/>
    <s v="No"/>
    <s v="No"/>
    <s v="No"/>
    <s v="Yes"/>
    <s v="No"/>
    <s v="Yes"/>
    <s v="No"/>
    <s v="No"/>
    <s v="No"/>
    <s v="2100 Nueces Street_x000d_Austin, Texas 78723_x000d_(30.284171, -97.744026)"/>
    <m/>
    <m/>
    <m/>
  </r>
  <r>
    <x v="179"/>
    <x v="419"/>
    <s v="Rio West"/>
    <s v="WCSH, L.P."/>
    <s v="DMC &amp; Sterling University Mgmnt"/>
    <s v="2704 Rio Grande Street"/>
    <x v="10"/>
    <n v="208150"/>
    <x v="4"/>
    <x v="0"/>
    <x v="116"/>
    <x v="35"/>
    <s v="1/4 Mile"/>
    <s v="Multifamily"/>
    <x v="0"/>
    <x v="0"/>
    <x v="6"/>
    <x v="13"/>
    <x v="7"/>
    <d v="2006-07-24T00:00:00"/>
    <s v="Paid"/>
    <n v="57766"/>
    <n v="0"/>
    <n v="0"/>
    <n v="0"/>
    <n v="0"/>
    <n v="0"/>
    <n v="8"/>
    <n v="68"/>
    <x v="2"/>
    <s v="No"/>
    <s v="No"/>
    <s v="No"/>
    <s v="No"/>
    <s v="No"/>
    <s v="No"/>
    <s v="No"/>
    <s v="Yes"/>
    <s v="No"/>
    <s v="Yes"/>
    <s v="No"/>
    <s v="No"/>
    <s v="No"/>
    <s v="2704 Rio Grande Street_x000d_Austin, Texas 78705_x000d_(30.292928, -97.744196)"/>
    <s v="Coastal Ridge Real Estate"/>
    <s v="512-236-1903"/>
    <s v="https://rioweststudentliving.com/"/>
  </r>
  <r>
    <x v="180"/>
    <x v="420"/>
    <s v="The Standard at Austin"/>
    <s v="University Towers Austin, LLC"/>
    <s v="Landmark Properties"/>
    <s v="715 W 23rd Street"/>
    <x v="10"/>
    <m/>
    <x v="4"/>
    <x v="3"/>
    <x v="14"/>
    <x v="44"/>
    <s v="1/2 Mile"/>
    <s v="Multifamily"/>
    <x v="0"/>
    <x v="1"/>
    <x v="7"/>
    <x v="8"/>
    <x v="8"/>
    <m/>
    <s v="Pending"/>
    <m/>
    <n v="0"/>
    <n v="0"/>
    <n v="0"/>
    <n v="30"/>
    <n v="0"/>
    <n v="0"/>
    <n v="274"/>
    <x v="2"/>
    <s v="No"/>
    <s v="No"/>
    <s v="No"/>
    <s v="No"/>
    <s v="No"/>
    <s v="No"/>
    <s v="No"/>
    <s v="Yes"/>
    <s v="No"/>
    <s v="Yes"/>
    <s v="No"/>
    <s v="No"/>
    <s v="No"/>
    <s v="715 W 23rd Street_x000d_Austin, Texas 78705_x000d_(30.287289, -97.745754)"/>
    <m/>
    <m/>
    <m/>
  </r>
  <r>
    <x v="181"/>
    <x v="421"/>
    <s v="Post South Lamar"/>
    <s v="Post Properties, Inc."/>
    <s v="Post Properties"/>
    <s v="1500 S Lamar Boulevard"/>
    <x v="18"/>
    <m/>
    <x v="2"/>
    <x v="3"/>
    <x v="117"/>
    <x v="44"/>
    <s v="1/4 Mile"/>
    <s v="Multifamily"/>
    <x v="0"/>
    <x v="0"/>
    <x v="3"/>
    <x v="44"/>
    <x v="8"/>
    <m/>
    <s v="None"/>
    <m/>
    <n v="0"/>
    <n v="0"/>
    <n v="0"/>
    <n v="0"/>
    <n v="0"/>
    <n v="30"/>
    <n v="268"/>
    <x v="2"/>
    <s v="No"/>
    <s v="No"/>
    <s v="No"/>
    <s v="No"/>
    <s v="No"/>
    <s v="No"/>
    <s v="No"/>
    <s v="No"/>
    <s v="No"/>
    <s v="No"/>
    <s v="Yes"/>
    <s v="No"/>
    <s v="No"/>
    <s v="1500 S Lamar Boulevard_x000d_Austin, Texas 78704_x000d_(30.252147, -97.7643)"/>
    <s v="MAA"/>
    <s v="512-445-9797"/>
    <s v="http://www.maac.com/texas/austin/post-south-lamar"/>
  </r>
  <r>
    <x v="182"/>
    <x v="422"/>
    <s v="Saint Louise House"/>
    <s v="VinCare Services of Austin Foundation"/>
    <s v="VinCare Services of Austin Foundation"/>
    <s v="3200 S Lamar Boulevard"/>
    <x v="18"/>
    <m/>
    <x v="2"/>
    <x v="3"/>
    <x v="43"/>
    <x v="69"/>
    <s v="1/4 Mile"/>
    <s v="Multifamily"/>
    <x v="0"/>
    <x v="0"/>
    <x v="8"/>
    <x v="29"/>
    <x v="2"/>
    <m/>
    <s v="None"/>
    <m/>
    <n v="12"/>
    <n v="0"/>
    <n v="12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3200 S Lamar Boulevard_x000d_Austin, Texas 78704_x000d_(30.241644, -97.785064)"/>
    <s v="Saint Louise House"/>
    <s v="512-326-2774"/>
    <s v="http://saintlouisehouse.org/"/>
  </r>
  <r>
    <x v="49"/>
    <x v="423"/>
    <s v="AMLI at Mueller II"/>
    <s v="Catellus Austin, LLC"/>
    <s v="Catellus Austin LLC"/>
    <s v="2401 Aldrich Street"/>
    <x v="3"/>
    <m/>
    <x v="4"/>
    <x v="4"/>
    <x v="118"/>
    <x v="79"/>
    <s v="&gt;1/2 Mile"/>
    <s v="Multifamily"/>
    <x v="0"/>
    <x v="2"/>
    <x v="7"/>
    <x v="8"/>
    <x v="6"/>
    <m/>
    <s v="None"/>
    <m/>
    <n v="0"/>
    <n v="0"/>
    <n v="0"/>
    <n v="48"/>
    <n v="0"/>
    <n v="0"/>
    <n v="270"/>
    <x v="2"/>
    <s v="No"/>
    <s v="No"/>
    <s v="No"/>
    <s v="Yes"/>
    <s v="No"/>
    <s v="No"/>
    <s v="No"/>
    <s v="Yes"/>
    <s v="No"/>
    <s v="No"/>
    <s v="No"/>
    <s v="No"/>
    <s v="No"/>
    <s v="2401 Aldrich Street_x000d_Austin, Texas 78723_x000d_(30.30235, -97.70238)"/>
    <s v="Amli Residential"/>
    <s v="512-879-6744"/>
    <s v="https://www.amli.com/apartments/austin/central-austin/austin/aldrich?switch_code=58696"/>
  </r>
  <r>
    <x v="183"/>
    <x v="424"/>
    <s v="Monarch at Lakeline Station"/>
    <s v="Mgroup Holdings"/>
    <s v="Mgroup"/>
    <s v="9821 N Lake Creek Parkway"/>
    <x v="29"/>
    <m/>
    <x v="10"/>
    <x v="3"/>
    <x v="9"/>
    <x v="80"/>
    <s v="&gt;1/2 Mile"/>
    <s v="Multifamily"/>
    <x v="0"/>
    <x v="1"/>
    <x v="7"/>
    <x v="8"/>
    <x v="6"/>
    <m/>
    <s v="None"/>
    <m/>
    <n v="14"/>
    <n v="0"/>
    <n v="56"/>
    <n v="7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9821 N Lake Creek Parkway_x000d_Austin, Texas 78717_x000d_(30.474224, -97.793408)"/>
    <m/>
    <m/>
    <m/>
  </r>
  <r>
    <x v="184"/>
    <x v="425"/>
    <s v="2100 Rio"/>
    <s v="Scannell Development Company"/>
    <s v="Scannell Development Company"/>
    <s v="2100 Rio Grande Street"/>
    <x v="10"/>
    <n v="203657"/>
    <x v="4"/>
    <x v="3"/>
    <x v="119"/>
    <x v="81"/>
    <s v="1/4 Mile"/>
    <s v="Multifamily"/>
    <x v="0"/>
    <x v="1"/>
    <x v="7"/>
    <x v="8"/>
    <x v="8"/>
    <m/>
    <s v="Pending"/>
    <m/>
    <n v="0"/>
    <n v="0"/>
    <n v="0"/>
    <n v="11"/>
    <n v="0"/>
    <n v="0"/>
    <n v="98"/>
    <x v="2"/>
    <s v="No"/>
    <s v="No"/>
    <s v="No"/>
    <s v="No"/>
    <s v="No"/>
    <s v="No"/>
    <s v="No"/>
    <s v="Yes"/>
    <s v="No"/>
    <s v="Yes"/>
    <s v="No"/>
    <s v="No"/>
    <s v="No"/>
    <s v="2100 Rio Grande Street_x000d_Austin, Texas 78705_x000d_(30.284257, -97.745021)"/>
    <m/>
    <m/>
    <m/>
  </r>
  <r>
    <x v="185"/>
    <x v="426"/>
    <s v="Urban Oaks"/>
    <s v="Ryan Companies US Inc."/>
    <s v="Ryan Companies"/>
    <s v="6725 Circle S Road"/>
    <x v="6"/>
    <n v="512307"/>
    <x v="1"/>
    <x v="1"/>
    <x v="80"/>
    <x v="82"/>
    <s v="1/4 Mile"/>
    <s v="Multifamily"/>
    <x v="0"/>
    <x v="0"/>
    <x v="12"/>
    <x v="2"/>
    <x v="6"/>
    <m/>
    <s v="None"/>
    <m/>
    <n v="0"/>
    <n v="0"/>
    <n v="0"/>
    <n v="194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6725 Circle S Road_x000d_Austin, Texas 78745_x000d_(30.190366, -97.7782)"/>
    <s v="Lincoln Property Company"/>
    <s v="512-524-0621"/>
    <s v="https://www.urbanoaksapts.com/"/>
  </r>
  <r>
    <x v="186"/>
    <x v="427"/>
    <s v="300 Colorado"/>
    <s v="Austin 3C Venture, LP/Graves, Dougherty, Hearon &amp; Moody, PC"/>
    <s v="Austin 3C Venture, LP/Graves, Dougherty, Hearon &amp; Moody, PC"/>
    <s v="300 Colorado Street"/>
    <x v="19"/>
    <m/>
    <x v="4"/>
    <x v="2"/>
    <x v="120"/>
    <x v="7"/>
    <s v="&gt;1/2 Mile"/>
    <s v="Multifamily"/>
    <x v="0"/>
    <x v="1"/>
    <x v="7"/>
    <x v="8"/>
    <x v="9"/>
    <m/>
    <s v="Pending"/>
    <n v="2875410"/>
    <n v="0"/>
    <n v="0"/>
    <n v="0"/>
    <n v="0"/>
    <n v="0"/>
    <n v="0"/>
    <n v="315"/>
    <x v="2"/>
    <s v="Yes"/>
    <s v="No"/>
    <s v="No"/>
    <s v="No"/>
    <s v="No"/>
    <s v="No"/>
    <s v="No"/>
    <s v="No"/>
    <s v="No"/>
    <s v="No"/>
    <s v="No"/>
    <s v="No"/>
    <s v="No"/>
    <s v="300 Colorado Street_x000d_Austin, Texas 78701_x000d_(30.265901, -97.745071)"/>
    <m/>
    <m/>
    <m/>
  </r>
  <r>
    <x v="187"/>
    <x v="428"/>
    <s v="Aspen Heights"/>
    <s v="Aspen Heights"/>
    <s v="Aspen Heights"/>
    <s v="805 Nueces Street"/>
    <x v="19"/>
    <n v="196726"/>
    <x v="4"/>
    <x v="2"/>
    <x v="121"/>
    <x v="7"/>
    <s v="1/4 Mile"/>
    <s v="Multifamily"/>
    <x v="0"/>
    <x v="0"/>
    <x v="7"/>
    <x v="8"/>
    <x v="9"/>
    <d v="2017-01-03T00:00:00"/>
    <s v="Paid"/>
    <n v="868240"/>
    <n v="0"/>
    <n v="0"/>
    <n v="0"/>
    <n v="0"/>
    <n v="0"/>
    <n v="0"/>
    <n v="196"/>
    <x v="2"/>
    <s v="Yes"/>
    <s v="No"/>
    <s v="No"/>
    <s v="No"/>
    <s v="No"/>
    <s v="No"/>
    <s v="No"/>
    <s v="No"/>
    <s v="No"/>
    <s v="No"/>
    <s v="No"/>
    <s v="No"/>
    <s v="No"/>
    <s v="805 Nueces Street_x000d_Austin, Texas 78701_x000d_(30.271724, -97.747661)"/>
    <m/>
    <m/>
    <m/>
  </r>
  <r>
    <x v="188"/>
    <x v="429"/>
    <s v="702 Plumpton Drive"/>
    <s v="Green Doors"/>
    <s v="Community Partnerships for the Homeless"/>
    <s v="702 Plumpton Drive"/>
    <x v="6"/>
    <n v="334416"/>
    <x v="1"/>
    <x v="4"/>
    <x v="33"/>
    <x v="41"/>
    <s v="&gt;1/2 Mile"/>
    <s v="Single Family"/>
    <x v="0"/>
    <x v="0"/>
    <x v="20"/>
    <x v="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02 Plumpton Drive_x000d_Austin, Texas 78745_x000d_(30.194882, -97.790898)"/>
    <s v="Green Doors"/>
    <s v="512-469-9130"/>
    <s v="http://www.greendoors.org/"/>
  </r>
  <r>
    <x v="189"/>
    <x v="430"/>
    <s v="2407 S 4th Street"/>
    <s v="Green Doors"/>
    <s v="Community Partnerships for the Homeless"/>
    <s v="2407 S 4th Street"/>
    <x v="18"/>
    <n v="303646"/>
    <x v="1"/>
    <x v="4"/>
    <x v="33"/>
    <x v="41"/>
    <s v="1/4 Mile"/>
    <s v="Single Family"/>
    <x v="0"/>
    <x v="0"/>
    <x v="15"/>
    <x v="19"/>
    <x v="0"/>
    <m/>
    <s v="None"/>
    <m/>
    <n v="3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407 S 4th Street_x000d_Austin, Texas 78704_x000d_(30.242691, -97.76342)"/>
    <m/>
    <m/>
    <m/>
  </r>
  <r>
    <x v="190"/>
    <x v="431"/>
    <s v="Camden Lamar Heights"/>
    <s v="Camden Property Trust"/>
    <s v="Camden Property Trust"/>
    <s v="5400 N Lamar Boulevard"/>
    <x v="30"/>
    <m/>
    <x v="6"/>
    <x v="0"/>
    <x v="122"/>
    <x v="18"/>
    <s v="1/4 Mile"/>
    <s v="Multifamily"/>
    <x v="0"/>
    <x v="0"/>
    <x v="5"/>
    <x v="15"/>
    <x v="8"/>
    <m/>
    <s v="None"/>
    <m/>
    <n v="0"/>
    <n v="0"/>
    <n v="0"/>
    <n v="0"/>
    <n v="0"/>
    <n v="31"/>
    <n v="283"/>
    <x v="2"/>
    <s v="No"/>
    <s v="No"/>
    <s v="No"/>
    <s v="No"/>
    <s v="No"/>
    <s v="No"/>
    <s v="No"/>
    <s v="No"/>
    <s v="No"/>
    <s v="No"/>
    <s v="Yes"/>
    <s v="No"/>
    <s v="No"/>
    <s v="5400 N Lamar Boulevard_x000d_Austin, Texas 78756_x000d_(30.321902, -97.728874)"/>
    <s v="Camden "/>
    <s v="512-459-5400"/>
    <s v="https://www.camdenliving.com/austin-tx-apartments/camden-lamar-heights"/>
  </r>
  <r>
    <x v="191"/>
    <x v="432"/>
    <s v="The Paddock at Norwood"/>
    <s v="LDG Norwood, LP"/>
    <s v="LDG Norwood"/>
    <s v="1044 Norwood Park Boulevard"/>
    <x v="27"/>
    <n v="546480"/>
    <x v="5"/>
    <x v="4"/>
    <x v="123"/>
    <x v="83"/>
    <s v="1/4 Mile"/>
    <s v="Multifamily"/>
    <x v="0"/>
    <x v="0"/>
    <x v="4"/>
    <x v="12"/>
    <x v="6"/>
    <m/>
    <s v="None"/>
    <m/>
    <n v="0"/>
    <n v="0"/>
    <n v="0"/>
    <n v="228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044 Norwood Park Boulevard_x000d_Austin, Texas 78753_x000d_(30.337094, -97.692445)"/>
    <s v="Capstone Management"/>
    <s v="512-535-5748"/>
    <s v="http://paddockatnorwood.com/"/>
  </r>
  <r>
    <x v="192"/>
    <x v="433"/>
    <s v="Lyons Gardens"/>
    <s v="Rosewood I Senior Housing Community, Inc."/>
    <s v="DMA Development Company, LLC"/>
    <s v="2720 Lyons Road"/>
    <x v="2"/>
    <n v="195418"/>
    <x v="3"/>
    <x v="1"/>
    <x v="124"/>
    <x v="84"/>
    <s v="1/4 Mile"/>
    <s v="Multifamily"/>
    <x v="0"/>
    <x v="0"/>
    <x v="0"/>
    <x v="0"/>
    <x v="0"/>
    <m/>
    <s v="None"/>
    <m/>
    <n v="0"/>
    <n v="0"/>
    <n v="53"/>
    <n v="0"/>
    <n v="0"/>
    <n v="0"/>
    <n v="1"/>
    <x v="0"/>
    <s v="No"/>
    <s v="No"/>
    <s v="No"/>
    <s v="No"/>
    <s v="No"/>
    <s v="No"/>
    <s v="No"/>
    <s v="No"/>
    <s v="No"/>
    <s v="No"/>
    <s v="No"/>
    <s v="No"/>
    <s v="No"/>
    <s v="2720 Lyons Road_x000d_Austin, Texas 78702_x000d_(30.264408, -97.709255)"/>
    <s v="Alpha Barnes Real Estate Services"/>
    <s v="512-236-1781"/>
    <s v="http://www.lyonsgardens.com/"/>
  </r>
  <r>
    <x v="193"/>
    <x v="434"/>
    <s v="Champions Tract"/>
    <s v="2222 CAP, TEXAS LLC"/>
    <s v="2222 CAP, TEXAS LLC"/>
    <s v="6409 City Park Road"/>
    <x v="25"/>
    <m/>
    <x v="7"/>
    <x v="0"/>
    <x v="125"/>
    <x v="85"/>
    <s v="&gt;1/2 Mile"/>
    <s v="Multifamily"/>
    <x v="0"/>
    <x v="1"/>
    <x v="7"/>
    <x v="8"/>
    <x v="9"/>
    <m/>
    <s v="None"/>
    <n v="0"/>
    <n v="0"/>
    <n v="0"/>
    <n v="0"/>
    <n v="0"/>
    <n v="0"/>
    <n v="33"/>
    <n v="292"/>
    <x v="2"/>
    <s v="No"/>
    <s v="No"/>
    <s v="No"/>
    <s v="No"/>
    <s v="No"/>
    <s v="No"/>
    <s v="No"/>
    <s v="No"/>
    <s v="No"/>
    <s v="No"/>
    <s v="No"/>
    <s v="No"/>
    <s v="No"/>
    <s v="6409 City Park Road_x000d_Austin, Texas 78730_x000d_(30.365331, -97.798443)"/>
    <m/>
    <m/>
    <m/>
  </r>
  <r>
    <x v="194"/>
    <x v="435"/>
    <s v="The 704"/>
    <s v="The 704 (formerly Residences at the Spoke LLC)"/>
    <s v="Residences at the Spoke LLC"/>
    <s v="3101 S Lamar Boulevard"/>
    <x v="18"/>
    <m/>
    <x v="2"/>
    <x v="4"/>
    <x v="126"/>
    <x v="86"/>
    <s v="1/4 Mile"/>
    <s v="Multifamily"/>
    <x v="0"/>
    <x v="0"/>
    <x v="4"/>
    <x v="33"/>
    <x v="8"/>
    <m/>
    <s v="None"/>
    <m/>
    <n v="0"/>
    <n v="0"/>
    <n v="0"/>
    <n v="38"/>
    <n v="0"/>
    <n v="0"/>
    <n v="340"/>
    <x v="2"/>
    <s v="No"/>
    <s v="No"/>
    <s v="No"/>
    <s v="No"/>
    <s v="No"/>
    <s v="No"/>
    <s v="No"/>
    <s v="No"/>
    <s v="No"/>
    <s v="No"/>
    <s v="Yes"/>
    <s v="No"/>
    <s v="No"/>
    <s v="3101 S Lamar Boulevard_x000d_Austin, Texas 78704_x000d_(30.241871, -97.784755)"/>
    <s v="CWS"/>
    <s v="512-481-7230"/>
    <s v="https://www.cwsapartments.com/apartments/tx/austin/the-704/"/>
  </r>
  <r>
    <x v="195"/>
    <x v="436"/>
    <s v="2014 Covered Wagon Pass"/>
    <s v="Green Doors"/>
    <s v="Community Partnerships for the Homeless"/>
    <s v="2014 Covered Wagon Pass"/>
    <x v="7"/>
    <n v="35659"/>
    <x v="1"/>
    <x v="4"/>
    <x v="33"/>
    <x v="41"/>
    <s v="1/2 Mile"/>
    <s v="Single Family"/>
    <x v="0"/>
    <x v="0"/>
    <x v="11"/>
    <x v="2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14 Covered Wagon Pass_x000d_Austin, Texas 78744_x000d_(30.193076, -97.758847)"/>
    <m/>
    <m/>
    <m/>
  </r>
  <r>
    <x v="196"/>
    <x v="437"/>
    <s v="AMLI - South Shore Phase I"/>
    <s v="1620 East Riverside Drive, LLC"/>
    <s v="Amli Residential"/>
    <s v="1620 E Riverside Drive"/>
    <x v="9"/>
    <m/>
    <x v="4"/>
    <x v="2"/>
    <x v="127"/>
    <x v="56"/>
    <s v="1/4 Mile"/>
    <s v="Multifamily"/>
    <x v="0"/>
    <x v="0"/>
    <x v="6"/>
    <x v="41"/>
    <x v="8"/>
    <m/>
    <s v="None"/>
    <n v="0"/>
    <n v="0"/>
    <n v="0"/>
    <n v="0"/>
    <n v="0"/>
    <n v="0"/>
    <n v="19"/>
    <n v="356"/>
    <x v="2"/>
    <s v="No"/>
    <s v="No"/>
    <s v="No"/>
    <s v="No"/>
    <s v="No"/>
    <s v="No"/>
    <s v="No"/>
    <s v="No"/>
    <s v="No"/>
    <s v="No"/>
    <s v="Yes"/>
    <s v="No"/>
    <s v="No"/>
    <s v="1620 E Riverside Drive_x000d_Austin, Texas 78741_x000d_(30.24577, -97.731202)"/>
    <s v="Amli Residential"/>
    <s v="512-447-1620"/>
    <s v="https://www.amli.com/apartments/austin/central-east-austin/austin/south-shore"/>
  </r>
  <r>
    <x v="46"/>
    <x v="438"/>
    <s v="Guadalupe Saldana - SF"/>
    <s v="Guadalupe Neighborhood Development Corporation"/>
    <s v="Guadalupe Neighborhood Development Corporation"/>
    <s v="3016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6 Father Joe Znotas Street_x000d_Austin, Texas 78702_x000d_(30.268908, -97.702405)"/>
    <m/>
    <m/>
    <m/>
  </r>
  <r>
    <x v="197"/>
    <x v="439"/>
    <s v="Saltillo Studios"/>
    <s v="Austin Habitat for Humanity"/>
    <s v="Austin Habitat for Humanity"/>
    <s v="1409 E 4th Street"/>
    <x v="2"/>
    <m/>
    <x v="3"/>
    <x v="1"/>
    <x v="128"/>
    <x v="55"/>
    <s v="&gt;1/2 Mile"/>
    <s v="Multifamily"/>
    <x v="1"/>
    <x v="1"/>
    <x v="7"/>
    <x v="8"/>
    <x v="5"/>
    <m/>
    <s v="None"/>
    <m/>
    <n v="0"/>
    <n v="0"/>
    <n v="0"/>
    <n v="0"/>
    <n v="0"/>
    <n v="21"/>
    <n v="9"/>
    <x v="2"/>
    <s v="No"/>
    <s v="No"/>
    <s v="No"/>
    <s v="No"/>
    <s v="No"/>
    <s v="No"/>
    <s v="No"/>
    <s v="Yes"/>
    <s v="No"/>
    <s v="No"/>
    <s v="No"/>
    <s v="No"/>
    <s v="No"/>
    <s v="1409 E 4th Street_x000d_Austin, Texas 78702_x000d_(30.261651, -97.728686)"/>
    <m/>
    <m/>
    <m/>
  </r>
  <r>
    <x v="198"/>
    <x v="440"/>
    <s v="5th and West Residences"/>
    <s v="Texas Press Association"/>
    <s v="Unknown"/>
    <s v="501 West Avenue"/>
    <x v="19"/>
    <m/>
    <x v="4"/>
    <x v="2"/>
    <x v="46"/>
    <x v="7"/>
    <s v="1/2 Mile"/>
    <s v="Multifamily"/>
    <x v="1"/>
    <x v="2"/>
    <x v="7"/>
    <x v="8"/>
    <x v="9"/>
    <m/>
    <s v="Pending"/>
    <n v="487135"/>
    <n v="0"/>
    <n v="0"/>
    <n v="0"/>
    <n v="0"/>
    <n v="0"/>
    <n v="0"/>
    <n v="0"/>
    <x v="2"/>
    <s v="Yes"/>
    <s v="No"/>
    <s v="No"/>
    <s v="No"/>
    <s v="No"/>
    <s v="No"/>
    <s v="No"/>
    <s v="No"/>
    <s v="No"/>
    <s v="No"/>
    <s v="No"/>
    <s v="No"/>
    <s v="No"/>
    <s v="501 West Avenue_x000d_Austin, Texas 78701_x000d_(30.269306, -97.750943)"/>
    <m/>
    <m/>
    <m/>
  </r>
  <r>
    <x v="84"/>
    <x v="441"/>
    <s v="1009 E 10th Street"/>
    <s v="Guadalupe Neighborhood Development Corporation"/>
    <s v="Guadalupe Neighborhood Development Corporation"/>
    <s v="1009 E 10th Street"/>
    <x v="2"/>
    <n v="194809"/>
    <x v="0"/>
    <x v="2"/>
    <x v="1"/>
    <x v="1"/>
    <s v="&gt;1/2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009 E 10th Street_x000d_Austin, Texas 78702_x000d_(30.268656, -97.730473)"/>
    <m/>
    <m/>
    <m/>
  </r>
  <r>
    <x v="199"/>
    <x v="442"/>
    <s v="Saltillo Senior Apartments"/>
    <s v="Capital Metropolitan Transportation Authority"/>
    <s v="Endeavor Real Estate Group"/>
    <s v="2910 E 5th St"/>
    <x v="12"/>
    <m/>
    <x v="3"/>
    <x v="1"/>
    <x v="28"/>
    <x v="87"/>
    <s v="&gt;1/2 Mile"/>
    <s v="Multifamily"/>
    <x v="0"/>
    <x v="1"/>
    <x v="7"/>
    <x v="8"/>
    <x v="8"/>
    <m/>
    <s v="None"/>
    <n v="0"/>
    <n v="11"/>
    <n v="0"/>
    <n v="57"/>
    <n v="22"/>
    <n v="0"/>
    <n v="0"/>
    <n v="0"/>
    <x v="0"/>
    <s v="No"/>
    <s v="No"/>
    <s v="No"/>
    <s v="No"/>
    <s v="No"/>
    <s v="No"/>
    <s v="No"/>
    <s v="Yes"/>
    <s v="Yes"/>
    <s v="No"/>
    <s v="No"/>
    <s v="No"/>
    <s v="No"/>
    <s v="2910 E 5th St_x000d_Austin, Texas_x000d_(30.25603, -97.709431)"/>
    <m/>
    <m/>
    <m/>
  </r>
  <r>
    <x v="189"/>
    <x v="443"/>
    <s v="2505 Village Trail Circle"/>
    <s v="Green Doors"/>
    <s v="Community Partnerships for the Homeless"/>
    <s v="2505 Village Trail Circle"/>
    <x v="7"/>
    <n v="293028"/>
    <x v="1"/>
    <x v="1"/>
    <x v="108"/>
    <x v="67"/>
    <s v="1/4 Mile"/>
    <s v="Single Family"/>
    <x v="0"/>
    <x v="0"/>
    <x v="15"/>
    <x v="19"/>
    <x v="0"/>
    <m/>
    <s v="None"/>
    <m/>
    <n v="7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505 Village Trail Circle_x000d_Austin, Texas 78744_x000d_(30.195068, -97.745986)"/>
    <m/>
    <m/>
    <m/>
  </r>
  <r>
    <x v="200"/>
    <x v="444"/>
    <s v="Grand Marc at 26th"/>
    <s v="PPC Land Ventures, Inc."/>
    <s v="PPC Land Ventures, Inc."/>
    <s v="510 W 26th Street"/>
    <x v="10"/>
    <m/>
    <x v="4"/>
    <x v="0"/>
    <x v="29"/>
    <x v="88"/>
    <s v="1/4 Mile"/>
    <s v="Multifamily"/>
    <x v="0"/>
    <x v="0"/>
    <x v="3"/>
    <x v="27"/>
    <x v="7"/>
    <d v="2012-06-21T00:00:00"/>
    <s v="Paid"/>
    <n v="54638"/>
    <n v="0"/>
    <n v="0"/>
    <n v="0"/>
    <n v="0"/>
    <n v="0"/>
    <n v="14"/>
    <n v="124"/>
    <x v="2"/>
    <s v="No"/>
    <s v="No"/>
    <s v="No"/>
    <s v="No"/>
    <s v="No"/>
    <s v="No"/>
    <s v="No"/>
    <s v="Yes"/>
    <s v="No"/>
    <s v="Yes"/>
    <s v="No"/>
    <s v="No"/>
    <s v="No"/>
    <s v="510 W 26th Street_x000d_Austin, Texas 78705_x000d_(30.290548, -97.7426)"/>
    <s v="Peak Campus"/>
    <s v="512-501-3461"/>
    <s v="https://www.grandmarcaustin.com/grandmarc-austin-austin-tx/"/>
  </r>
  <r>
    <x v="189"/>
    <x v="445"/>
    <s v="7605 Elderberry Drive"/>
    <s v="Green Doors"/>
    <s v="Community Partnerships for the Homeless"/>
    <s v="7605 Elderberry Drive"/>
    <x v="6"/>
    <n v="36914"/>
    <x v="3"/>
    <x v="3"/>
    <x v="36"/>
    <x v="20"/>
    <s v="&gt;1/2 Mile"/>
    <s v="Single Family"/>
    <x v="0"/>
    <x v="0"/>
    <x v="15"/>
    <x v="19"/>
    <x v="0"/>
    <m/>
    <s v="None"/>
    <m/>
    <n v="4"/>
    <n v="0"/>
    <n v="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605 Elderberry Drive_x000d_Austin, Texas 78745_x000d_(30.1857, -97.789695)"/>
    <m/>
    <m/>
    <m/>
  </r>
  <r>
    <x v="201"/>
    <x v="446"/>
    <s v="2203 Salina Street Secondary Apartment"/>
    <s v="Blackland Community Development Corporation"/>
    <s v="Blackland Community Development Corporation"/>
    <s v="2203 Salina Street"/>
    <x v="2"/>
    <n v="202213"/>
    <x v="0"/>
    <x v="4"/>
    <x v="1"/>
    <x v="1"/>
    <s v="&gt;1/2 Mile"/>
    <s v="ADU"/>
    <x v="0"/>
    <x v="3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2203 Salina Street_x000d_Austin, Texas 78702_x000d_(30.282922, -97.722923)"/>
    <m/>
    <m/>
    <m/>
  </r>
  <r>
    <x v="202"/>
    <x v="447"/>
    <s v="6500 Burnet Apartments"/>
    <s v="11th &amp; Grand LLC"/>
    <s v="11th &amp; Grand LLC"/>
    <s v="6500 Burnet Road"/>
    <x v="23"/>
    <n v="233429"/>
    <x v="6"/>
    <x v="0"/>
    <x v="21"/>
    <x v="89"/>
    <s v="1/4 Mile"/>
    <s v="Multifamily"/>
    <x v="0"/>
    <x v="1"/>
    <x v="7"/>
    <x v="8"/>
    <x v="8"/>
    <m/>
    <s v="None"/>
    <m/>
    <n v="0"/>
    <n v="0"/>
    <n v="0"/>
    <n v="5"/>
    <n v="0"/>
    <n v="0"/>
    <n v="47"/>
    <x v="2"/>
    <s v="No"/>
    <s v="No"/>
    <s v="No"/>
    <s v="No"/>
    <s v="No"/>
    <s v="No"/>
    <s v="No"/>
    <s v="No"/>
    <s v="No"/>
    <s v="No"/>
    <s v="Yes"/>
    <s v="No"/>
    <s v="No"/>
    <s v="6500 Burnet Road_x000d_Austin, Texas 78757_x000d_(30.340943, -97.738843)"/>
    <m/>
    <m/>
    <m/>
  </r>
  <r>
    <x v="136"/>
    <x v="448"/>
    <s v="Pecan Springs Commons"/>
    <s v="Green Doors"/>
    <s v="Community Partnerships for the Homeless"/>
    <s v="5804 Sweeney Circle"/>
    <x v="3"/>
    <n v="217250"/>
    <x v="0"/>
    <x v="2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4 Sweeney Circle_x000d_Austin, Texas 78723_x000d_(30.305284, -97.679432)"/>
    <m/>
    <m/>
    <m/>
  </r>
  <r>
    <x v="203"/>
    <x v="449"/>
    <s v="AHA! at Briarcliff"/>
    <s v="Accessible Housing Austin!"/>
    <s v="Accessible Housing Austin!"/>
    <s v="1915 Briarcliff Blvd"/>
    <x v="3"/>
    <m/>
    <x v="0"/>
    <x v="1"/>
    <x v="22"/>
    <x v="30"/>
    <s v="1/4 Mile"/>
    <s v="Multifamily"/>
    <x v="0"/>
    <x v="1"/>
    <x v="7"/>
    <x v="8"/>
    <x v="2"/>
    <m/>
    <s v="None"/>
    <m/>
    <n v="0"/>
    <n v="0"/>
    <n v="27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915 Briarcliff Blvd_x000d_Austin, Texas 78723_x000d_(30.314104, -97.688285)"/>
    <m/>
    <m/>
    <m/>
  </r>
  <r>
    <x v="204"/>
    <x v="450"/>
    <s v="The Corner"/>
    <s v="The Corner Development LLC"/>
    <s v="The Corner Development LLC"/>
    <s v="2504 San Gabriel Street"/>
    <x v="10"/>
    <n v="206095"/>
    <x v="4"/>
    <x v="0"/>
    <x v="79"/>
    <x v="90"/>
    <s v="1/2 Mile"/>
    <s v="Multifamily"/>
    <x v="0"/>
    <x v="0"/>
    <x v="12"/>
    <x v="39"/>
    <x v="7"/>
    <m/>
    <s v="None"/>
    <m/>
    <n v="0"/>
    <n v="0"/>
    <n v="21"/>
    <n v="21"/>
    <n v="0"/>
    <n v="0"/>
    <n v="168"/>
    <x v="2"/>
    <s v="No"/>
    <s v="No"/>
    <s v="No"/>
    <s v="No"/>
    <s v="No"/>
    <s v="No"/>
    <s v="No"/>
    <s v="Yes"/>
    <s v="No"/>
    <s v="Yes"/>
    <s v="No"/>
    <s v="No"/>
    <s v="No"/>
    <s v="2504 San Gabriel Street_x000d_Austin, Texas 78705_x000d_(30.289998, -97.747639)"/>
    <s v="Cardinal Group"/>
    <s v="512-605-0022"/>
    <s v="https://utcorner.com/"/>
  </r>
  <r>
    <x v="205"/>
    <x v="451"/>
    <s v="Villas on Nueces"/>
    <s v="Villa Nueces LP"/>
    <s v="Villa Nueces LP"/>
    <s v="2207 Nueces Street"/>
    <x v="10"/>
    <m/>
    <x v="4"/>
    <x v="0"/>
    <x v="129"/>
    <x v="91"/>
    <s v="1/4 Mile"/>
    <s v="Multifamily"/>
    <x v="0"/>
    <x v="1"/>
    <x v="7"/>
    <x v="8"/>
    <x v="8"/>
    <m/>
    <s v="Pending"/>
    <n v="0"/>
    <n v="0"/>
    <n v="0"/>
    <n v="0"/>
    <n v="10"/>
    <n v="0"/>
    <n v="0"/>
    <n v="89"/>
    <x v="2"/>
    <s v="No"/>
    <s v="No"/>
    <s v="No"/>
    <s v="No"/>
    <s v="No"/>
    <s v="No"/>
    <s v="No"/>
    <s v="Yes"/>
    <s v="No"/>
    <s v="Yes"/>
    <s v="No"/>
    <s v="No"/>
    <s v="No"/>
    <s v="2207 Nueces Street_x000d_Austin, Texas 78705_x000d_(30.285859, -97.743858)"/>
    <m/>
    <m/>
    <m/>
  </r>
  <r>
    <x v="206"/>
    <x v="452"/>
    <s v="Gibson Flats"/>
    <s v="Ardent Residential"/>
    <s v="Ardent Residential"/>
    <s v="1219 S Lamar Boulevard"/>
    <x v="18"/>
    <n v="100012"/>
    <x v="2"/>
    <x v="0"/>
    <x v="93"/>
    <x v="91"/>
    <s v="1/4 Mile"/>
    <s v="Multifamily"/>
    <x v="0"/>
    <x v="0"/>
    <x v="4"/>
    <x v="33"/>
    <x v="8"/>
    <m/>
    <s v="None"/>
    <m/>
    <n v="0"/>
    <n v="0"/>
    <n v="0"/>
    <n v="10"/>
    <n v="0"/>
    <n v="0"/>
    <n v="85"/>
    <x v="2"/>
    <s v="No"/>
    <s v="No"/>
    <s v="No"/>
    <s v="No"/>
    <s v="No"/>
    <s v="No"/>
    <s v="No"/>
    <s v="No"/>
    <s v="No"/>
    <s v="No"/>
    <s v="Yes"/>
    <s v="No"/>
    <s v="No"/>
    <s v="1219 S Lamar Boulevard_x000d_Austin, Texas 78704_x000d_(30.254149, -97.762662)"/>
    <s v="Greystar"/>
    <s v="512-326-9000"/>
    <s v="https://www.greystar.com/properties/austin-tx/gibson-flats-apartments"/>
  </r>
  <r>
    <x v="207"/>
    <x v="453"/>
    <s v="Merritt Lake Line Station"/>
    <s v="DDC Merritt Lake Line Station, Ltd."/>
    <s v="DDC Merritt Lake Line Station"/>
    <s v="1350 Sonny Drive"/>
    <x v="31"/>
    <m/>
    <x v="6"/>
    <x v="0"/>
    <x v="79"/>
    <x v="92"/>
    <s v="&gt;1/2 Mile"/>
    <s v="Multifamily"/>
    <x v="0"/>
    <x v="1"/>
    <x v="7"/>
    <x v="8"/>
    <x v="6"/>
    <m/>
    <s v="None"/>
    <m/>
    <n v="0"/>
    <n v="0"/>
    <n v="0"/>
    <n v="106"/>
    <n v="0"/>
    <n v="0"/>
    <n v="104"/>
    <x v="2"/>
    <s v="No"/>
    <s v="No"/>
    <s v="No"/>
    <s v="No"/>
    <s v="No"/>
    <s v="No"/>
    <s v="No"/>
    <s v="Yes"/>
    <s v="No"/>
    <s v="No"/>
    <s v="No"/>
    <s v="No"/>
    <s v="No"/>
    <s v="1350 Sonny Drive_x000d_Austin, Texas 78641_x000d_(30.56019, -97.865427)"/>
    <m/>
    <m/>
    <m/>
  </r>
  <r>
    <x v="0"/>
    <x v="454"/>
    <s v="2102 Chicon Street"/>
    <s v="Blackland Community Development Corporation"/>
    <s v="Blackland Community Development Corporation"/>
    <s v="2102 Chicon Street"/>
    <x v="0"/>
    <n v="202250"/>
    <x v="0"/>
    <x v="0"/>
    <x v="1"/>
    <x v="1"/>
    <s v="&gt;1/2 Mile"/>
    <s v="Single Family"/>
    <x v="0"/>
    <x v="0"/>
    <x v="0"/>
    <x v="0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2 Chicon Street_x000d_Austin, Texas 78722_x000d_(30.282181, -97.721745)"/>
    <s v="Blackland Community Development Corporation"/>
    <s v="512-220-8751"/>
    <s v="https://www.blacklandcdc.org/housing/"/>
  </r>
  <r>
    <x v="111"/>
    <x v="455"/>
    <s v="2412 Bryan Street"/>
    <s v="Blackshear Neighborhood Development Corporation"/>
    <s v="Blackshear Neighborhood Development Corporation"/>
    <s v="2412 Bryan Street"/>
    <x v="2"/>
    <n v="810706"/>
    <x v="0"/>
    <x v="0"/>
    <x v="1"/>
    <x v="1"/>
    <s v="&gt;1/2 Mile"/>
    <s v="Single Family"/>
    <x v="0"/>
    <x v="0"/>
    <x v="8"/>
    <x v="29"/>
    <x v="2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412 Bryan Street_x000d_Austin, Texas 78702_x000d_(30.267129, -97.715886)"/>
    <s v="Blackshear Neighborhood Development Corportation"/>
    <s v="512-476-2222"/>
    <m/>
  </r>
  <r>
    <x v="208"/>
    <x v="456"/>
    <s v="Regents at 24th"/>
    <s v="Regents West 2th, LP"/>
    <s v="Regents West 24th, LP"/>
    <s v="2401 San Gabriel Street"/>
    <x v="10"/>
    <n v="206600"/>
    <x v="4"/>
    <x v="1"/>
    <x v="130"/>
    <x v="63"/>
    <s v="1/2 Mile"/>
    <s v="Multifamily"/>
    <x v="0"/>
    <x v="0"/>
    <x v="4"/>
    <x v="17"/>
    <x v="7"/>
    <m/>
    <s v="Paid"/>
    <n v="49732"/>
    <n v="0"/>
    <n v="0"/>
    <n v="0"/>
    <n v="0"/>
    <n v="0"/>
    <n v="9"/>
    <n v="84"/>
    <x v="2"/>
    <s v="No"/>
    <s v="No"/>
    <s v="No"/>
    <s v="No"/>
    <s v="No"/>
    <s v="No"/>
    <s v="No"/>
    <s v="Yes"/>
    <s v="No"/>
    <s v="Yes"/>
    <s v="No"/>
    <s v="No"/>
    <s v="No"/>
    <s v="2401 San Gabriel Street_x000d_Austin, Texas 78705_x000d_(30.288452, -97.747786)"/>
    <s v="CWS"/>
    <s v="512-592-5015"/>
    <s v="https://www.cwsapartments.com/apartments/tx/austin/regents-west-at-24th/"/>
  </r>
  <r>
    <x v="162"/>
    <x v="457"/>
    <s v="4902 West Wind Trail"/>
    <s v="Frameworks Community Development Corporation"/>
    <s v="Frameworks Community Development Corporation"/>
    <s v="4902 West Wind Trail"/>
    <x v="6"/>
    <n v="509856"/>
    <x v="2"/>
    <x v="4"/>
    <x v="36"/>
    <x v="1"/>
    <s v="1/4 Mile"/>
    <s v="FourPlex"/>
    <x v="0"/>
    <x v="0"/>
    <x v="5"/>
    <x v="4"/>
    <x v="2"/>
    <m/>
    <s v="None"/>
    <m/>
    <n v="0"/>
    <n v="0"/>
    <n v="1"/>
    <n v="0"/>
    <n v="0"/>
    <n v="0"/>
    <n v="3"/>
    <x v="0"/>
    <s v="No"/>
    <s v="No"/>
    <s v="No"/>
    <s v="No"/>
    <s v="No"/>
    <s v="No"/>
    <s v="No"/>
    <s v="No"/>
    <s v="No"/>
    <s v="No"/>
    <s v="No"/>
    <s v="No"/>
    <s v="No"/>
    <s v="4902 West Wind Trail_x000d_Austin, Texas 78745_x000d_(30.227426, -97.803051)"/>
    <m/>
    <m/>
    <m/>
  </r>
  <r>
    <x v="43"/>
    <x v="458"/>
    <s v="Estancia Hill Country PUD"/>
    <s v="SLF III Onion Creek LP"/>
    <s v="Estancia Villas, LLC"/>
    <s v="12814 IH-35 S"/>
    <x v="14"/>
    <m/>
    <x v="2"/>
    <x v="3"/>
    <x v="131"/>
    <x v="93"/>
    <s v="&gt;1/2 Mile"/>
    <s v="Multifamily"/>
    <x v="0"/>
    <x v="3"/>
    <x v="7"/>
    <x v="8"/>
    <x v="8"/>
    <m/>
    <s v="None"/>
    <m/>
    <n v="0"/>
    <n v="0"/>
    <n v="0"/>
    <n v="43"/>
    <n v="0"/>
    <n v="0"/>
    <n v="386"/>
    <x v="2"/>
    <s v="No"/>
    <s v="No"/>
    <s v="No"/>
    <s v="No"/>
    <s v="No"/>
    <s v="Yes"/>
    <s v="No"/>
    <s v="No"/>
    <s v="No"/>
    <s v="No"/>
    <s v="No"/>
    <s v="No"/>
    <s v="No"/>
    <s v="12814 IH-35 S_x000d_Austin, Texas 78652_x000d_(30.116999, -97.805572)"/>
    <m/>
    <m/>
    <m/>
  </r>
  <r>
    <x v="84"/>
    <x v="459"/>
    <s v="809 San Marcos Street"/>
    <s v="Guadalupe Neighborhood Development Corporation"/>
    <s v="Guadalupe Neighborhood Development Corporation"/>
    <s v="809 San Marcos Street"/>
    <x v="2"/>
    <n v="194806"/>
    <x v="0"/>
    <x v="4"/>
    <x v="1"/>
    <x v="1"/>
    <s v="&gt;1/2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809 San Marcos Street_x000d_Austin, Texas 78702_x000d_(30.267262, -97.731427)"/>
    <m/>
    <m/>
    <m/>
  </r>
  <r>
    <x v="136"/>
    <x v="460"/>
    <s v="Pecan Springs Commons"/>
    <s v="Green Doors"/>
    <s v="Community Partnerships for the Homeless"/>
    <s v="5811 Sweeney Circle"/>
    <x v="3"/>
    <n v="217258"/>
    <x v="0"/>
    <x v="2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11 Sweeney Circle_x000d_Austin, Texas 78723_x000d_(30.305754, -97.679199)"/>
    <m/>
    <m/>
    <m/>
  </r>
  <r>
    <x v="209"/>
    <x v="461"/>
    <s v="Treaty Oaks"/>
    <s v="Green Doors"/>
    <s v="Green Doors"/>
    <s v="3700 Manchaca Road"/>
    <x v="18"/>
    <n v="306050"/>
    <x v="2"/>
    <x v="3"/>
    <x v="132"/>
    <x v="94"/>
    <s v="1/2 Mile"/>
    <s v="Multifamily"/>
    <x v="0"/>
    <x v="0"/>
    <x v="8"/>
    <x v="35"/>
    <x v="2"/>
    <m/>
    <s v="None"/>
    <m/>
    <n v="0"/>
    <n v="0"/>
    <n v="47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3700 Manchaca Road_x000d_Austin, Texas 78704_x000d_(30.236437, -97.784115)"/>
    <s v="Green Doors"/>
    <s v="512-469-9130"/>
    <s v="http://www.greendoors.org/housing/overview.php"/>
  </r>
  <r>
    <x v="210"/>
    <x v="462"/>
    <s v="Block on Leon"/>
    <s v="CWS Capital Partners LLC"/>
    <s v="CWS Capital Partners LLC"/>
    <s v="2510  Leon Street"/>
    <x v="10"/>
    <n v="206061"/>
    <x v="4"/>
    <x v="0"/>
    <x v="29"/>
    <x v="9"/>
    <s v="&gt;1/2 Mile"/>
    <s v="Multifamily"/>
    <x v="0"/>
    <x v="0"/>
    <x v="8"/>
    <x v="3"/>
    <x v="7"/>
    <m/>
    <s v="None"/>
    <m/>
    <n v="0"/>
    <n v="0"/>
    <n v="14"/>
    <n v="0"/>
    <n v="0"/>
    <n v="14"/>
    <n v="110"/>
    <x v="2"/>
    <s v="No"/>
    <s v="No"/>
    <s v="No"/>
    <s v="No"/>
    <s v="No"/>
    <s v="No"/>
    <s v="No"/>
    <s v="Yes"/>
    <s v="No"/>
    <s v="Yes"/>
    <s v="No"/>
    <s v="No"/>
    <s v="No"/>
    <s v="2510 Leon Street_x000d_Austin, Texas 78705_x000d_(30.290504, -97.749138)"/>
    <s v="American Campus Communities"/>
    <s v="512-478-9811"/>
    <s v="http://www.theblockwestcampus.com/"/>
  </r>
  <r>
    <x v="211"/>
    <x v="463"/>
    <s v="Pathways at Goodrich Place"/>
    <s v="Housing Authority of the City of Austin"/>
    <s v="Housing Authority of the City of Austin"/>
    <s v="2126 Goodrich Avenue"/>
    <x v="18"/>
    <m/>
    <x v="2"/>
    <x v="1"/>
    <x v="74"/>
    <x v="95"/>
    <s v="&gt;1/2 Mile"/>
    <s v="Multifamily"/>
    <x v="0"/>
    <x v="1"/>
    <x v="7"/>
    <x v="8"/>
    <x v="8"/>
    <m/>
    <s v="None"/>
    <n v="0"/>
    <n v="0"/>
    <n v="0"/>
    <n v="0"/>
    <n v="110"/>
    <n v="0"/>
    <n v="0"/>
    <n v="10"/>
    <x v="0"/>
    <s v="No"/>
    <s v="No"/>
    <s v="No"/>
    <s v="No"/>
    <s v="No"/>
    <s v="No"/>
    <s v="No"/>
    <s v="Yes"/>
    <s v="No"/>
    <s v="No"/>
    <s v="No"/>
    <s v="No"/>
    <s v="No"/>
    <s v="2126 Goodrich Avenue_x000d_Austin, Texas 78704_x000d_(30.248092, -97.773779)"/>
    <m/>
    <m/>
    <m/>
  </r>
  <r>
    <x v="212"/>
    <x v="464"/>
    <s v="Quarters at Nueces House"/>
    <s v="Simmons Vedder &amp; Company"/>
    <s v="Simmons Vedder &amp; Company"/>
    <s v="2300 Nueces Street"/>
    <x v="10"/>
    <m/>
    <x v="4"/>
    <x v="0"/>
    <x v="133"/>
    <x v="13"/>
    <s v="1/4 Mile"/>
    <s v="Multifamily"/>
    <x v="0"/>
    <x v="0"/>
    <x v="10"/>
    <x v="0"/>
    <x v="7"/>
    <d v="2008-08-05T00:00:00"/>
    <s v="Paid"/>
    <n v="111106"/>
    <n v="0"/>
    <n v="0"/>
    <n v="0"/>
    <n v="0"/>
    <n v="0"/>
    <n v="23"/>
    <n v="209"/>
    <x v="2"/>
    <s v="No"/>
    <s v="No"/>
    <s v="No"/>
    <s v="No"/>
    <s v="No"/>
    <s v="No"/>
    <s v="No"/>
    <s v="Yes"/>
    <s v="No"/>
    <s v="Yes"/>
    <s v="No"/>
    <s v="No"/>
    <s v="No"/>
    <s v="2300 Nueces Street_x000d_Austin, Texas 78705_x000d_(30.286678, -97.74376)"/>
    <s v="Quarters at Campus"/>
    <s v="512-531-0123"/>
    <s v="http://quartersoncampus2.businesscatalyst.com/nueces.html"/>
  </r>
  <r>
    <x v="213"/>
    <x v="465"/>
    <s v="5th and Brazos"/>
    <s v="WM Austin LLC"/>
    <s v="Magellan Development Group"/>
    <s v="501 Brazos Street"/>
    <x v="19"/>
    <m/>
    <x v="4"/>
    <x v="2"/>
    <x v="134"/>
    <x v="7"/>
    <s v="1/2 Mile"/>
    <s v="Multifamily"/>
    <x v="0"/>
    <x v="3"/>
    <x v="7"/>
    <x v="8"/>
    <x v="9"/>
    <m/>
    <s v="Pending"/>
    <n v="1036700"/>
    <n v="0"/>
    <n v="0"/>
    <n v="0"/>
    <n v="0"/>
    <n v="0"/>
    <n v="0"/>
    <n v="394"/>
    <x v="2"/>
    <s v="Yes"/>
    <s v="No"/>
    <s v="No"/>
    <s v="No"/>
    <s v="No"/>
    <s v="No"/>
    <s v="No"/>
    <s v="No"/>
    <s v="No"/>
    <s v="No"/>
    <s v="No"/>
    <s v="No"/>
    <s v="No"/>
    <s v="501 Brazos Street_x000d_Austin, Texas 78701_x000d_(30.267076, -97.7417)"/>
    <m/>
    <m/>
    <m/>
  </r>
  <r>
    <x v="35"/>
    <x v="466"/>
    <s v="The Aviary"/>
    <s v="Equitable Green Group, Inc"/>
    <s v="Equitable Green Group, Inc"/>
    <s v="6019 Hudson Street"/>
    <x v="8"/>
    <m/>
    <x v="0"/>
    <x v="1"/>
    <x v="77"/>
    <x v="53"/>
    <s v="&gt;1/2 Mile"/>
    <s v="Duplex"/>
    <x v="0"/>
    <x v="1"/>
    <x v="7"/>
    <x v="8"/>
    <x v="6"/>
    <m/>
    <s v="None"/>
    <m/>
    <n v="0"/>
    <n v="0"/>
    <n v="0"/>
    <n v="0"/>
    <n v="0"/>
    <n v="12"/>
    <n v="0"/>
    <x v="2"/>
    <s v="No"/>
    <s v="No"/>
    <s v="No"/>
    <s v="No"/>
    <s v="No"/>
    <s v="No"/>
    <s v="No"/>
    <s v="Yes"/>
    <s v="No"/>
    <s v="No"/>
    <s v="No"/>
    <s v="No"/>
    <s v="No"/>
    <s v="6019 Hudson Street_x000d_Austin, Texas 78721_x000d_(30.271212, -97.674274)"/>
    <m/>
    <m/>
    <m/>
  </r>
  <r>
    <x v="214"/>
    <x v="467"/>
    <s v="2112 E 8th Street"/>
    <s v="Blackshear Neighborhood Development Corporation"/>
    <s v="Blackshear Neighborhood Development Corporation"/>
    <s v="2112 E 8th Street"/>
    <x v="2"/>
    <n v="193431"/>
    <x v="0"/>
    <x v="1"/>
    <x v="1"/>
    <x v="1"/>
    <s v="&gt;1/2 Mile"/>
    <s v="Single Family"/>
    <x v="0"/>
    <x v="0"/>
    <x v="9"/>
    <x v="14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112 E 8th Street_x000d_Austin, Texas 78702_x000d_(30.262613, -97.718221)"/>
    <m/>
    <m/>
    <m/>
  </r>
  <r>
    <x v="215"/>
    <x v="468"/>
    <s v="Allandale Condos"/>
    <s v="UCP Austin Housing II"/>
    <s v="Easter Seals of Central Texas"/>
    <s v="7685 Northcross Drive"/>
    <x v="23"/>
    <m/>
    <x v="6"/>
    <x v="1"/>
    <x v="135"/>
    <x v="91"/>
    <s v="1/4 Mile"/>
    <s v="Multifamily"/>
    <x v="0"/>
    <x v="0"/>
    <x v="11"/>
    <x v="5"/>
    <x v="8"/>
    <m/>
    <s v="None"/>
    <m/>
    <n v="0"/>
    <n v="0"/>
    <n v="1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685 Northcross Drive_x000d_Austin, Texas 78757_x000d_(30.354128, -97.735961)"/>
    <s v="Platinum Realty"/>
    <s v="512-925-5392"/>
    <s v="https://www.platinumrealtyaustin.com/"/>
  </r>
  <r>
    <x v="119"/>
    <x v="469"/>
    <s v="SOL"/>
    <s v="Guadalupe Neighborhood Development Corporation"/>
    <s v="Guadalupe Neighborhood Development Corporation"/>
    <s v="1133 Altum Street"/>
    <x v="2"/>
    <n v="772771"/>
    <x v="0"/>
    <x v="1"/>
    <x v="0"/>
    <x v="0"/>
    <s v="&gt;1/2 Mile"/>
    <s v="Duplex"/>
    <x v="0"/>
    <x v="0"/>
    <x v="8"/>
    <x v="37"/>
    <x v="8"/>
    <m/>
    <s v="None"/>
    <m/>
    <n v="0"/>
    <n v="0"/>
    <n v="0"/>
    <n v="2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133 Altum Street_x000d_Austin, Texas 78702_x000d_(30.258653, -97.683772)"/>
    <m/>
    <m/>
    <m/>
  </r>
  <r>
    <x v="216"/>
    <x v="470"/>
    <s v="City View at the Park"/>
    <s v="Parker Lane Senior Apartments, L.P."/>
    <s v="Parker Lane Senior Apartments, L.P."/>
    <s v="2000 Woodward Street"/>
    <x v="9"/>
    <n v="532089"/>
    <x v="3"/>
    <x v="1"/>
    <x v="136"/>
    <x v="77"/>
    <s v="1/4 Mile"/>
    <s v="Multifamily"/>
    <x v="0"/>
    <x v="0"/>
    <x v="1"/>
    <x v="18"/>
    <x v="0"/>
    <m/>
    <s v="None"/>
    <m/>
    <n v="7"/>
    <n v="0"/>
    <n v="0"/>
    <n v="6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0 Woodward Street_x000d_Austin, Texas 78741_x000d_(30.218726, -97.743774)"/>
    <s v="Capstone Management"/>
    <s v="512-804-5296"/>
    <s v="https://capstonemanagement.com/"/>
  </r>
  <r>
    <x v="217"/>
    <x v="471"/>
    <s v="70 Rainey Street"/>
    <s v="Fremont Holdings, LLC"/>
    <s v="Fremont Holdings, LLC"/>
    <s v="70 Rainey Street"/>
    <x v="8"/>
    <n v="190785"/>
    <x v="4"/>
    <x v="0"/>
    <x v="81"/>
    <x v="35"/>
    <s v="1/2 Mile"/>
    <s v="Multifamily"/>
    <x v="0"/>
    <x v="2"/>
    <x v="7"/>
    <x v="8"/>
    <x v="5"/>
    <m/>
    <s v="None"/>
    <m/>
    <n v="0"/>
    <n v="0"/>
    <n v="0"/>
    <n v="0"/>
    <n v="0"/>
    <n v="8"/>
    <n v="159"/>
    <x v="2"/>
    <s v="No"/>
    <s v="No"/>
    <s v="Yes"/>
    <s v="No"/>
    <s v="No"/>
    <s v="No"/>
    <s v="No"/>
    <s v="No"/>
    <s v="No"/>
    <s v="No"/>
    <s v="No"/>
    <s v="No"/>
    <s v="No"/>
    <s v="70 Rainey Street_x000d_Austin, Texas 78721_x000d_(30.258362, -97.738926)"/>
    <s v="Worth Ross Management Company"/>
    <s v="512-476-7010"/>
    <s v="https://70rainey.com/"/>
  </r>
  <r>
    <x v="136"/>
    <x v="472"/>
    <s v="Pecan Springs Commons"/>
    <s v="Green Doors"/>
    <s v="Community Partnerships for the Homeless"/>
    <s v="5805 Sweeney Circle"/>
    <x v="3"/>
    <n v="217255"/>
    <x v="0"/>
    <x v="2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5 Sweeney Circle_x000d_Austin, Texas 78723_x000d_(30.305178, -97.679413)"/>
    <m/>
    <m/>
    <m/>
  </r>
  <r>
    <x v="195"/>
    <x v="473"/>
    <s v="5611 Teri Road"/>
    <s v="Green Doors"/>
    <s v="Community Partnerships for the Homeless"/>
    <s v="5611 Teri Road"/>
    <x v="7"/>
    <n v="295372"/>
    <x v="1"/>
    <x v="2"/>
    <x v="33"/>
    <x v="41"/>
    <s v="&gt;1/2 Mile"/>
    <s v="Single Family"/>
    <x v="0"/>
    <x v="0"/>
    <x v="11"/>
    <x v="2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611 Teri Road_x000d_Austin, Texas 78744_x000d_(30.193001, -97.733699)"/>
    <m/>
    <m/>
    <m/>
  </r>
  <r>
    <x v="218"/>
    <x v="474"/>
    <s v="Block on 23rd"/>
    <s v="CWS Apartment Homes LLC"/>
    <s v="CWS Apartment Homes"/>
    <s v="2222 Pearl Street"/>
    <x v="10"/>
    <n v="203398"/>
    <x v="4"/>
    <x v="4"/>
    <x v="129"/>
    <x v="91"/>
    <s v="1/2 Mile"/>
    <s v="Multifamily"/>
    <x v="0"/>
    <x v="0"/>
    <x v="10"/>
    <x v="0"/>
    <x v="7"/>
    <d v="2008-08-20T00:00:00"/>
    <s v="Paid"/>
    <n v="45940"/>
    <n v="0"/>
    <n v="0"/>
    <n v="0"/>
    <n v="0"/>
    <n v="0"/>
    <n v="10"/>
    <n v="89"/>
    <x v="2"/>
    <s v="No"/>
    <s v="No"/>
    <s v="No"/>
    <s v="No"/>
    <s v="No"/>
    <s v="No"/>
    <s v="No"/>
    <s v="Yes"/>
    <s v="No"/>
    <s v="Yes"/>
    <s v="No"/>
    <s v="No"/>
    <s v="No"/>
    <s v="2222 Pearl Street_x000d_Austin, Texas 78705_x000d_(30.287021, -97.746338)"/>
    <s v="American Campus Communities"/>
    <s v="512-478-9811"/>
    <s v="http://www.theblockwestcampus.com/"/>
  </r>
  <r>
    <x v="219"/>
    <x v="475"/>
    <s v="Gaston Tract"/>
    <s v="Bill Gaston Inc."/>
    <s v="Bill Gaston Inc."/>
    <s v="2501 W Braker Lane"/>
    <x v="15"/>
    <n v="547967"/>
    <x v="5"/>
    <x v="4"/>
    <x v="137"/>
    <x v="88"/>
    <s v="1/2 Mile"/>
    <s v="Multifamily"/>
    <x v="0"/>
    <x v="1"/>
    <x v="7"/>
    <x v="8"/>
    <x v="8"/>
    <m/>
    <s v="None"/>
    <m/>
    <n v="0"/>
    <n v="0"/>
    <n v="0"/>
    <n v="14"/>
    <n v="0"/>
    <n v="0"/>
    <n v="409"/>
    <x v="2"/>
    <s v="No"/>
    <s v="No"/>
    <s v="No"/>
    <s v="No"/>
    <s v="Yes"/>
    <s v="No"/>
    <s v="No"/>
    <s v="Yes"/>
    <s v="No"/>
    <s v="No"/>
    <s v="No"/>
    <s v="No"/>
    <s v="No"/>
    <s v="2501 W Braker Lane_x000d_Austin, Texas 78758_x000d_(30.39033, -97.718432)"/>
    <m/>
    <m/>
    <m/>
  </r>
  <r>
    <x v="220"/>
    <x v="476"/>
    <n v="2215"/>
    <s v="West Campus Partners III, LP"/>
    <s v="West Campus Partners III, LP"/>
    <s v="2215 Rio Grande Street"/>
    <x v="10"/>
    <n v="891242"/>
    <x v="4"/>
    <x v="1"/>
    <x v="138"/>
    <x v="96"/>
    <s v="1/4 Mile"/>
    <s v="Multifamily"/>
    <x v="0"/>
    <x v="0"/>
    <x v="4"/>
    <x v="17"/>
    <x v="7"/>
    <d v="2012-06-26T00:00:00"/>
    <s v="Paid"/>
    <n v="60209"/>
    <n v="0"/>
    <n v="0"/>
    <n v="0"/>
    <n v="0"/>
    <n v="0"/>
    <n v="16"/>
    <n v="139"/>
    <x v="2"/>
    <s v="No"/>
    <s v="No"/>
    <s v="No"/>
    <s v="No"/>
    <s v="No"/>
    <s v="No"/>
    <s v="No"/>
    <s v="Yes"/>
    <s v="No"/>
    <s v="Yes"/>
    <s v="No"/>
    <s v="No"/>
    <s v="No"/>
    <s v="2215 Rio Grande Street_x000d_Austin, Texas 78705_x000d_(30.286406, -97.744825)"/>
    <s v="San Miguel Management"/>
    <s v="512-400-3095"/>
    <s v="https://www.2215west.com/"/>
  </r>
  <r>
    <x v="221"/>
    <x v="477"/>
    <s v="Lamar at North Loop"/>
    <s v="Madrone Ventures, LLC"/>
    <s v="Madrone Ventures LLC"/>
    <s v="5210 N Lamar  Boulevard"/>
    <x v="30"/>
    <m/>
    <x v="6"/>
    <x v="2"/>
    <x v="139"/>
    <x v="55"/>
    <s v="1/4 Mile"/>
    <s v="Multifamily"/>
    <x v="0"/>
    <x v="1"/>
    <x v="7"/>
    <x v="8"/>
    <x v="8"/>
    <m/>
    <s v="None"/>
    <m/>
    <n v="0"/>
    <n v="0"/>
    <n v="0"/>
    <n v="21"/>
    <n v="0"/>
    <n v="0"/>
    <n v="188"/>
    <x v="2"/>
    <s v="No"/>
    <s v="No"/>
    <s v="No"/>
    <s v="No"/>
    <s v="No"/>
    <s v="No"/>
    <s v="No"/>
    <s v="No"/>
    <s v="No"/>
    <s v="No"/>
    <s v="Yes"/>
    <s v="No"/>
    <s v="No"/>
    <s v="5210 N Lamar Boulevard_x000d_Austin, Texas 78756_x000d_(30.320041, -97.730048)"/>
    <m/>
    <m/>
    <m/>
  </r>
  <r>
    <x v="0"/>
    <x v="478"/>
    <s v="1803 E 22nd Steet"/>
    <s v="Blackland Community Development Corporation"/>
    <s v="Blackland Community Development Corporation"/>
    <s v="1803 E 22nd Steet"/>
    <x v="0"/>
    <m/>
    <x v="0"/>
    <x v="0"/>
    <x v="0"/>
    <x v="0"/>
    <s v="&gt;1/2 Mile"/>
    <s v="Duplex"/>
    <x v="0"/>
    <x v="0"/>
    <x v="0"/>
    <x v="0"/>
    <x v="0"/>
    <m/>
    <s v="None"/>
    <m/>
    <n v="0"/>
    <n v="0"/>
    <n v="1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803 E 22nd Steet_x000d_Austin, Texas 78722_x000d_(30.282674, -97.722438)"/>
    <s v="Blackland Community Development Corporation"/>
    <s v="512-220-8751"/>
    <s v="https://www.blacklandcdc.org/"/>
  </r>
  <r>
    <x v="222"/>
    <x v="479"/>
    <s v="Antique Market"/>
    <s v="Ardent Residential"/>
    <s v="Ardent Residential"/>
    <s v="5350 Burnet Road"/>
    <x v="30"/>
    <m/>
    <x v="6"/>
    <x v="0"/>
    <x v="68"/>
    <x v="97"/>
    <s v="1/4 Mile"/>
    <s v="Multifamily"/>
    <x v="0"/>
    <x v="0"/>
    <x v="6"/>
    <x v="41"/>
    <x v="8"/>
    <m/>
    <s v="None"/>
    <m/>
    <n v="0"/>
    <n v="0"/>
    <n v="0"/>
    <n v="0"/>
    <n v="0"/>
    <n v="17"/>
    <n v="157"/>
    <x v="2"/>
    <s v="No"/>
    <s v="No"/>
    <s v="No"/>
    <s v="No"/>
    <s v="No"/>
    <s v="No"/>
    <s v="No"/>
    <s v="No"/>
    <s v="No"/>
    <s v="No"/>
    <s v="Yes"/>
    <s v="No"/>
    <s v="No"/>
    <s v="5350 Burnet Road_x000d_Austin, Texas 78756_x000d_(30.327631, -97.739745)"/>
    <s v="Amli Residential"/>
    <s v="844-536-9577"/>
    <s v="https://www.amli.com/apartments/austin/central-austin/austin/5350"/>
  </r>
  <r>
    <x v="223"/>
    <x v="480"/>
    <s v="2201 SL Davis Avenue"/>
    <s v="Jim Rath, Owner"/>
    <s v="Jim Rath, Owner"/>
    <s v="2201 S L Davis Avenue"/>
    <x v="2"/>
    <n v="847019"/>
    <x v="0"/>
    <x v="1"/>
    <x v="0"/>
    <x v="1"/>
    <s v="&gt;1/2 Mile"/>
    <s v="Single Family"/>
    <x v="0"/>
    <x v="0"/>
    <x v="3"/>
    <x v="20"/>
    <x v="6"/>
    <m/>
    <s v="None"/>
    <m/>
    <n v="0"/>
    <n v="0"/>
    <n v="0"/>
    <n v="0"/>
    <n v="0"/>
    <n v="1"/>
    <n v="1"/>
    <x v="2"/>
    <s v="No"/>
    <s v="No"/>
    <s v="No"/>
    <s v="No"/>
    <s v="No"/>
    <s v="No"/>
    <s v="No"/>
    <s v="Yes"/>
    <s v="No"/>
    <s v="No"/>
    <s v="No"/>
    <s v="No"/>
    <s v="No"/>
    <s v="2201 S L Davis Avenue_x000d_Austin, Texas 78702_x000d_(30.271209, -97.71619)"/>
    <m/>
    <m/>
    <m/>
  </r>
  <r>
    <x v="224"/>
    <x v="481"/>
    <s v="2401 Longview"/>
    <s v="24th &amp; Longview, LLC"/>
    <s v="24th &amp; Longview, LLC"/>
    <s v="2401 Longview Street"/>
    <x v="10"/>
    <n v="206209"/>
    <x v="4"/>
    <x v="1"/>
    <x v="136"/>
    <x v="67"/>
    <s v="&gt;1/2 Mile"/>
    <s v="Multifamily"/>
    <x v="0"/>
    <x v="0"/>
    <x v="2"/>
    <x v="22"/>
    <x v="7"/>
    <d v="2013-01-07T00:00:00"/>
    <s v="Paid"/>
    <n v="31401"/>
    <n v="0"/>
    <n v="0"/>
    <n v="0"/>
    <n v="0"/>
    <n v="0"/>
    <n v="7"/>
    <n v="63"/>
    <x v="2"/>
    <s v="No"/>
    <s v="No"/>
    <s v="No"/>
    <s v="No"/>
    <s v="No"/>
    <s v="No"/>
    <s v="No"/>
    <s v="Yes"/>
    <s v="No"/>
    <s v="Yes"/>
    <s v="No"/>
    <s v="No"/>
    <s v="No"/>
    <s v="2401 Longview Street_x000d_Austin, Texas 78705_x000d_(30.288362, -97.750436)"/>
    <s v="San Miguel Management"/>
    <s v="512-992-1206"/>
    <s v="https://2401longview.com/"/>
  </r>
  <r>
    <x v="49"/>
    <x v="482"/>
    <s v="RMMA MDA"/>
    <s v="Catellus Austin, LLC"/>
    <s v="Catellus Austin LLC"/>
    <m/>
    <x v="3"/>
    <m/>
    <x v="4"/>
    <x v="4"/>
    <x v="140"/>
    <x v="7"/>
    <s v="&gt;1/2 Mile"/>
    <s v="Multifamily"/>
    <x v="0"/>
    <x v="2"/>
    <x v="7"/>
    <x v="8"/>
    <x v="9"/>
    <m/>
    <s v="None"/>
    <n v="0"/>
    <n v="0"/>
    <n v="0"/>
    <n v="0"/>
    <n v="0"/>
    <n v="0"/>
    <n v="0"/>
    <n v="457"/>
    <x v="2"/>
    <s v="No"/>
    <s v="No"/>
    <s v="No"/>
    <s v="Yes"/>
    <s v="No"/>
    <s v="No"/>
    <s v="No"/>
    <s v="Yes"/>
    <s v="No"/>
    <s v="No"/>
    <s v="No"/>
    <s v="No"/>
    <s v="No"/>
    <s v="Austin, Texas 78723_x000d_(30.30723, -97.686715)"/>
    <m/>
    <m/>
    <m/>
  </r>
  <r>
    <x v="225"/>
    <x v="483"/>
    <s v="Villages at Fiskville"/>
    <s v="LDG Multifamily, LLC"/>
    <s v="LDG Multifamily LLC"/>
    <s v="10017 Middle Fiskville Road"/>
    <x v="27"/>
    <n v="730503"/>
    <x v="5"/>
    <x v="2"/>
    <x v="141"/>
    <x v="98"/>
    <s v="&gt;1/2 Mile"/>
    <s v="Multifamily"/>
    <x v="0"/>
    <x v="1"/>
    <x v="7"/>
    <x v="8"/>
    <x v="6"/>
    <m/>
    <s v="None"/>
    <m/>
    <n v="0"/>
    <n v="0"/>
    <n v="0"/>
    <n v="17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0017 Middle Fiskville Road_x000d_Austin, Texas 78753_x000d_(30.364564, -97.682101)"/>
    <m/>
    <m/>
    <m/>
  </r>
  <r>
    <x v="199"/>
    <x v="484"/>
    <s v="Plaza Saltillo"/>
    <s v="Capital Metropolitan Transportation Authority"/>
    <s v="Endeavor Real Estate Group"/>
    <s v="2910 E 5th Street"/>
    <x v="2"/>
    <m/>
    <x v="3"/>
    <x v="1"/>
    <x v="142"/>
    <x v="99"/>
    <s v="&gt;1/2 Mile"/>
    <s v="Multifamily"/>
    <x v="0"/>
    <x v="1"/>
    <x v="7"/>
    <x v="8"/>
    <x v="8"/>
    <m/>
    <s v="Pending"/>
    <m/>
    <n v="0"/>
    <n v="0"/>
    <n v="51"/>
    <n v="0"/>
    <n v="0"/>
    <n v="0"/>
    <n v="659"/>
    <x v="2"/>
    <s v="No"/>
    <s v="No"/>
    <s v="No"/>
    <s v="No"/>
    <s v="No"/>
    <s v="No"/>
    <s v="No"/>
    <s v="No"/>
    <s v="Yes"/>
    <s v="No"/>
    <s v="No"/>
    <s v="No"/>
    <s v="No"/>
    <s v="2910 E 5th Street_x000d_Austin, Texas 78702_x000d_(30.25603, -97.709431)"/>
    <m/>
    <m/>
    <m/>
  </r>
  <r>
    <x v="119"/>
    <x v="485"/>
    <s v="SOL"/>
    <s v="Guadalupe Neighborhood Development Corporation"/>
    <s v="Guadalupe Neighborhood Development Corporation"/>
    <s v="5916 Lux Street"/>
    <x v="8"/>
    <n v="772776"/>
    <x v="3"/>
    <x v="1"/>
    <x v="1"/>
    <x v="1"/>
    <s v="&gt;1/2 Mile"/>
    <s v="Single Family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16 Lux Street_x000d_Austin, Texas 78721_x000d_(30.258908, -97.684306)"/>
    <m/>
    <m/>
    <m/>
  </r>
  <r>
    <x v="226"/>
    <x v="486"/>
    <s v="Cornerstone"/>
    <s v="Mary Lee Community"/>
    <s v="Mary Lee Foundation"/>
    <s v="1322 Lamar Square Drive"/>
    <x v="18"/>
    <n v="102138"/>
    <x v="2"/>
    <x v="1"/>
    <x v="128"/>
    <x v="44"/>
    <s v="1/4 Mile"/>
    <s v="Multifamily"/>
    <x v="0"/>
    <x v="0"/>
    <x v="20"/>
    <x v="2"/>
    <x v="0"/>
    <m/>
    <s v="None"/>
    <m/>
    <n v="0"/>
    <n v="0"/>
    <n v="30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322 Lamar Square Drive_x000d_Austin, Texas 78704_x000d_(30.255014, -97.764185)"/>
    <s v="Mary Lee Foundation"/>
    <s v="512-443-5777"/>
    <s v="http://www.maryleefoundation.org/programs-and-services/affordable-housing/"/>
  </r>
  <r>
    <x v="227"/>
    <x v="487"/>
    <s v="St. James Apartments"/>
    <s v="Burlington Ventures Inc."/>
    <s v="Burlington Ventures"/>
    <s v="5514 Roosevelt Avenue"/>
    <x v="30"/>
    <n v="845598"/>
    <x v="6"/>
    <x v="1"/>
    <x v="37"/>
    <x v="0"/>
    <s v="1/2 Mile"/>
    <s v="Multifamily"/>
    <x v="0"/>
    <x v="0"/>
    <x v="4"/>
    <x v="12"/>
    <x v="6"/>
    <m/>
    <s v="None"/>
    <m/>
    <n v="0"/>
    <n v="0"/>
    <n v="0"/>
    <n v="0"/>
    <n v="0"/>
    <n v="2"/>
    <n v="7"/>
    <x v="2"/>
    <s v="No"/>
    <s v="No"/>
    <s v="No"/>
    <s v="No"/>
    <s v="No"/>
    <s v="No"/>
    <s v="No"/>
    <s v="Yes"/>
    <s v="No"/>
    <s v="No"/>
    <s v="No"/>
    <s v="No"/>
    <s v="No"/>
    <s v="5514 Roosevelt Avenue_x000d_Austin, Texas 78756_x000d_(30.32674, -97.732684)"/>
    <s v="Burlington Ventures"/>
    <s v="512-476-0111"/>
    <s v="http://burlingtonventures.com/saint-james-5514-roosevelt/"/>
  </r>
  <r>
    <x v="228"/>
    <x v="488"/>
    <s v="Lakeline Station"/>
    <s v="Foundation Communities, Inc."/>
    <s v="Foundation Communities, Inc."/>
    <s v="13635 Rutledge Spur"/>
    <x v="29"/>
    <m/>
    <x v="10"/>
    <x v="0"/>
    <x v="72"/>
    <x v="100"/>
    <s v="&gt;1/2 Mile"/>
    <s v="Multifamily"/>
    <x v="0"/>
    <x v="0"/>
    <x v="4"/>
    <x v="33"/>
    <x v="8"/>
    <m/>
    <s v="None"/>
    <m/>
    <n v="13"/>
    <n v="0"/>
    <n v="64"/>
    <n v="51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13635 Rutledge Spur_x000d_Austin, Texas 78717_x000d_(30.476021, -97.781132)"/>
    <s v="Foundation Communities"/>
    <s v="512-615-4750"/>
    <s v="http://foundcom.org/housing/our-austin-communities/lakeline-station-apartments/"/>
  </r>
  <r>
    <x v="46"/>
    <x v="489"/>
    <s v="Guadalupe Saldana - SF"/>
    <s v="Guadalupe Neighborhood Development Corporation"/>
    <s v="Guadalupe Neighborhood Development Corporation"/>
    <s v="3024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24 Father Joe Znotas Street_x000d_Austin, Texas 78702_x000d_(30.26881, -97.702164)"/>
    <m/>
    <m/>
    <m/>
  </r>
  <r>
    <x v="229"/>
    <x v="490"/>
    <s v="2106 Chestnut Avenue"/>
    <s v="Blackland Community Development Corporation"/>
    <s v="Blackland Community Development Corporation"/>
    <s v="2106 Chestnut Avenue"/>
    <x v="0"/>
    <n v="202248"/>
    <x v="0"/>
    <x v="1"/>
    <x v="1"/>
    <x v="1"/>
    <s v="&gt;1/2 Mile"/>
    <s v="Single Family"/>
    <x v="0"/>
    <x v="0"/>
    <x v="3"/>
    <x v="27"/>
    <x v="7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6 Chestnut Avenue_x000d_Austin, Texas 78722_x000d_(30.283041, -97.71789)"/>
    <m/>
    <m/>
    <m/>
  </r>
  <r>
    <x v="230"/>
    <x v="491"/>
    <s v="Westgate Ridge Multifamily"/>
    <s v="Songhai Development Company, LLC"/>
    <s v="Pedcor Investments-2015 CXLVIII, LP"/>
    <s v="8700 Westgate Boulevard"/>
    <x v="6"/>
    <m/>
    <x v="2"/>
    <x v="3"/>
    <x v="143"/>
    <x v="45"/>
    <s v="&gt;1/2 Mile"/>
    <s v="Multifamily"/>
    <x v="0"/>
    <x v="2"/>
    <x v="7"/>
    <x v="8"/>
    <x v="6"/>
    <m/>
    <s v="None"/>
    <m/>
    <n v="0"/>
    <n v="0"/>
    <n v="4"/>
    <n v="136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8700 Westgate Boulevard_x000d_Austin, Texas 78745_x000d_(30.192228, -97.832228)"/>
    <s v="Pedcor Management Company"/>
    <s v="512-717-5706"/>
    <s v="http://www.pedcormanagement.com/Home?ID=300"/>
  </r>
  <r>
    <x v="231"/>
    <x v="492"/>
    <s v="900 South 1st Condos"/>
    <s v="PSW 900 Eastline LP"/>
    <s v="PSW 900 Eastline LP"/>
    <s v="900 S 1st Street"/>
    <x v="18"/>
    <m/>
    <x v="4"/>
    <x v="1"/>
    <x v="144"/>
    <x v="67"/>
    <s v="1/2 Mile"/>
    <s v="Multifamily"/>
    <x v="1"/>
    <x v="3"/>
    <x v="7"/>
    <x v="8"/>
    <x v="2"/>
    <m/>
    <s v="None"/>
    <m/>
    <n v="0"/>
    <n v="0"/>
    <n v="0"/>
    <n v="0"/>
    <n v="0"/>
    <n v="4"/>
    <n v="62"/>
    <x v="2"/>
    <s v="No"/>
    <s v="No"/>
    <s v="No"/>
    <s v="No"/>
    <s v="No"/>
    <s v="No"/>
    <s v="No"/>
    <s v="No"/>
    <s v="No"/>
    <s v="No"/>
    <s v="Yes"/>
    <s v="No"/>
    <s v="No"/>
    <s v="900 S 1st Street_x000d_Austin, Texas 78704_x000d_(30.254682, -97.752325)"/>
    <m/>
    <m/>
    <m/>
  </r>
  <r>
    <x v="232"/>
    <x v="493"/>
    <s v="Studio East"/>
    <s v="Transwestern"/>
    <s v="Transwestern"/>
    <s v="1630 E 6th Street"/>
    <x v="2"/>
    <m/>
    <x v="3"/>
    <x v="1"/>
    <x v="145"/>
    <x v="62"/>
    <s v="&gt;1/2 Mile"/>
    <s v="Multifamily"/>
    <x v="0"/>
    <x v="2"/>
    <x v="7"/>
    <x v="8"/>
    <x v="8"/>
    <m/>
    <s v="None"/>
    <m/>
    <n v="0"/>
    <n v="0"/>
    <n v="0"/>
    <n v="15"/>
    <n v="0"/>
    <n v="0"/>
    <n v="124"/>
    <x v="2"/>
    <s v="No"/>
    <s v="No"/>
    <s v="No"/>
    <s v="No"/>
    <s v="No"/>
    <s v="No"/>
    <s v="No"/>
    <s v="No"/>
    <s v="Yes"/>
    <s v="No"/>
    <s v="No"/>
    <s v="No"/>
    <s v="No"/>
    <s v="1630 E 6th Street_x000d_Austin, Texas 78702_x000d_(30.262837, -97.725935)"/>
    <m/>
    <m/>
    <m/>
  </r>
  <r>
    <x v="233"/>
    <x v="494"/>
    <s v="Oak Springs Villas"/>
    <s v="Oak Springs Villas"/>
    <s v="Volunteers of America - Texas"/>
    <s v="3001 Oak Springs Drive"/>
    <x v="2"/>
    <m/>
    <x v="3"/>
    <x v="1"/>
    <x v="86"/>
    <x v="101"/>
    <s v="1/4 Mile"/>
    <s v="Multifamily"/>
    <x v="0"/>
    <x v="0"/>
    <x v="0"/>
    <x v="0"/>
    <x v="0"/>
    <m/>
    <s v="None"/>
    <m/>
    <n v="0"/>
    <n v="0"/>
    <n v="56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3001 Oak Springs Drive_x000d_Austin, Texas 78702_x000d_(30.273009, -97.701313)"/>
    <s v="Volunteers of America"/>
    <s v="512-928-2015"/>
    <s v="https://www.voa.org/housing_properties/oak-springs-villas"/>
  </r>
  <r>
    <x v="234"/>
    <x v="495"/>
    <s v="Guadalupe Neighborhood Development Corporation - SF"/>
    <s v="Guadalupe Neighborhood Development Corporation"/>
    <s v="Guadalupe Neighborhood Development Corporation"/>
    <s v="809 E 9th Street"/>
    <x v="2"/>
    <m/>
    <x v="0"/>
    <x v="1"/>
    <x v="1"/>
    <x v="1"/>
    <s v="1/2 Mile"/>
    <s v="Single Family"/>
    <x v="0"/>
    <x v="0"/>
    <x v="9"/>
    <x v="18"/>
    <x v="7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809 E 9th Street_x000d_Austin, Texas 78702_x000d_(30.268327, -97.732757)"/>
    <m/>
    <m/>
    <m/>
  </r>
  <r>
    <x v="140"/>
    <x v="496"/>
    <s v="1112 E 10th Street"/>
    <s v="Guadalupe Neighborhood Development Corporation"/>
    <s v="Guadalupe Neighborhood Development Corporation"/>
    <s v="1112 E 10th Street"/>
    <x v="2"/>
    <n v="192939"/>
    <x v="0"/>
    <x v="1"/>
    <x v="1"/>
    <x v="1"/>
    <s v="&gt;1/2 Mile"/>
    <s v="Single Family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112 E 10th Street_x000d_Austin, Texas 78702_x000d_(30.267914, -97.728368)"/>
    <m/>
    <m/>
    <m/>
  </r>
  <r>
    <x v="235"/>
    <x v="497"/>
    <s v="Vintage West Campus"/>
    <s v="22 1/2 Street Partners, LP"/>
    <s v="22 1/2 Street Partners"/>
    <s v="904 W 22nd Street"/>
    <x v="10"/>
    <n v="203522"/>
    <x v="4"/>
    <x v="4"/>
    <x v="98"/>
    <x v="5"/>
    <s v="1/2 Mile"/>
    <s v="Multifamily"/>
    <x v="0"/>
    <x v="0"/>
    <x v="8"/>
    <x v="3"/>
    <x v="7"/>
    <d v="2009-10-01T00:00:00"/>
    <s v="Paid"/>
    <n v="26860"/>
    <n v="0"/>
    <n v="0"/>
    <n v="0"/>
    <n v="0"/>
    <n v="0"/>
    <n v="6"/>
    <n v="56"/>
    <x v="2"/>
    <s v="No"/>
    <s v="No"/>
    <s v="No"/>
    <s v="No"/>
    <s v="No"/>
    <s v="No"/>
    <s v="No"/>
    <s v="Yes"/>
    <s v="No"/>
    <s v="Yes"/>
    <s v="No"/>
    <s v="No"/>
    <s v="No"/>
    <s v="904 W 22nd Street_x000d_Austin, Texas 78705_x000d_(30.285379, -97.747064)"/>
    <s v="American Campus Communities"/>
    <s v="512-478-9811"/>
    <s v="https://www.americancampus.com/student-apartments/tx/austin/texan-and-vintage-west-campus"/>
  </r>
  <r>
    <x v="236"/>
    <x v="498"/>
    <s v="Alexander Oaks Apartments"/>
    <s v="Housing Authority of Travis County"/>
    <s v="Housing Authority of Travis County"/>
    <s v="6119 Valiant Circle"/>
    <x v="32"/>
    <n v="311562"/>
    <x v="9"/>
    <x v="3"/>
    <x v="146"/>
    <x v="99"/>
    <s v="&gt;1/2 Mile"/>
    <s v="Duplex"/>
    <x v="0"/>
    <x v="3"/>
    <x v="7"/>
    <x v="8"/>
    <x v="6"/>
    <m/>
    <s v="None"/>
    <m/>
    <n v="0"/>
    <n v="0"/>
    <n v="0"/>
    <n v="5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6119 Valiant Circle_x000d_Austin, Texas 78749_x000d_(30.233889, -97.852505)"/>
    <m/>
    <m/>
    <m/>
  </r>
  <r>
    <x v="0"/>
    <x v="499"/>
    <s v="2107 Salina Street"/>
    <s v="Blackland Community Development Corporation"/>
    <s v="Blackland Community Development Corporation"/>
    <s v="2107 Salina Street"/>
    <x v="0"/>
    <m/>
    <x v="0"/>
    <x v="0"/>
    <x v="1"/>
    <x v="1"/>
    <s v="&gt;1/2 Mile"/>
    <s v="Single Family"/>
    <x v="0"/>
    <x v="0"/>
    <x v="0"/>
    <x v="0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2107 Salina Street_x000d_Austin, Texas 78722_x000d_(30.282013, -97.722726)"/>
    <s v="Blackland Community Development Corporation"/>
    <s v="512-220-8751"/>
    <s v="https://www.blacklandcdc.org/housing/"/>
  </r>
  <r>
    <x v="237"/>
    <x v="500"/>
    <s v="Burnet Flats"/>
    <s v="Ardent Residential"/>
    <s v="Ardent Residential"/>
    <s v="5453 Burnet Road"/>
    <x v="30"/>
    <n v="229557"/>
    <x v="6"/>
    <x v="0"/>
    <x v="147"/>
    <x v="91"/>
    <s v="1/4 Mile"/>
    <s v="Multifamily"/>
    <x v="0"/>
    <x v="0"/>
    <x v="4"/>
    <x v="33"/>
    <x v="8"/>
    <m/>
    <s v="None"/>
    <m/>
    <n v="0"/>
    <n v="0"/>
    <n v="0"/>
    <n v="10"/>
    <n v="0"/>
    <n v="0"/>
    <n v="93"/>
    <x v="2"/>
    <s v="No"/>
    <s v="No"/>
    <s v="No"/>
    <s v="No"/>
    <s v="No"/>
    <s v="No"/>
    <s v="No"/>
    <s v="No"/>
    <s v="No"/>
    <s v="No"/>
    <s v="Yes"/>
    <s v="No"/>
    <s v="No"/>
    <s v="5453 Burnet Road_x000d_Austin, Texas 78756_x000d_(30.330008, -97.739925)"/>
    <s v="Greystar"/>
    <s v="512-280-0332"/>
    <s v="https://www.greystar.com/properties/austin-tx/burnet-flats-luxury-apartments?sc_lang=en"/>
  </r>
  <r>
    <x v="238"/>
    <x v="501"/>
    <s v="The Reserve at Springdale"/>
    <s v="Ryan Companies US Inc."/>
    <s v="Ryan Companies US INC."/>
    <s v="5605 Springdale Road"/>
    <x v="3"/>
    <m/>
    <x v="0"/>
    <x v="1"/>
    <x v="148"/>
    <x v="102"/>
    <s v="1/4 Mile"/>
    <s v="Multifamily"/>
    <x v="0"/>
    <x v="0"/>
    <x v="12"/>
    <x v="2"/>
    <x v="6"/>
    <m/>
    <s v="None"/>
    <m/>
    <n v="0"/>
    <n v="0"/>
    <n v="0"/>
    <n v="292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5605 Springdale Road_x000d_Austin, Texas 78723_x000d_(30.299444, -97.673969)"/>
    <s v="Lincoln Property Company"/>
    <s v="512-354-4427"/>
    <s v="https://www.reserveatspringdaleapts.com/"/>
  </r>
  <r>
    <x v="239"/>
    <x v="502"/>
    <s v="Regents at 26th"/>
    <s v="West Campus 26th, L.P."/>
    <s v="West Campus 26th, L.P."/>
    <s v="900 W 26th Street"/>
    <x v="10"/>
    <m/>
    <x v="4"/>
    <x v="0"/>
    <x v="145"/>
    <x v="88"/>
    <s v="1/2 Mile"/>
    <s v="Multifamily"/>
    <x v="0"/>
    <x v="0"/>
    <x v="3"/>
    <x v="27"/>
    <x v="7"/>
    <m/>
    <s v="None"/>
    <m/>
    <n v="0"/>
    <n v="0"/>
    <n v="0"/>
    <n v="0"/>
    <n v="0"/>
    <n v="14"/>
    <n v="125"/>
    <x v="2"/>
    <s v="No"/>
    <s v="No"/>
    <s v="No"/>
    <s v="No"/>
    <s v="No"/>
    <s v="No"/>
    <s v="No"/>
    <s v="Yes"/>
    <s v="No"/>
    <s v="Yes"/>
    <s v="No"/>
    <s v="No"/>
    <s v="No"/>
    <s v="900 W 26th Street_x000d_Austin, Texas 78705_x000d_(30.290833, -97.746524)"/>
    <s v="CWS"/>
    <s v="512-592-5015"/>
    <s v="https://www.cwsapartments.com/apartments/tx/austin/regents-west-at-26th/"/>
  </r>
  <r>
    <x v="188"/>
    <x v="503"/>
    <s v="5406 Village Trail"/>
    <s v="Green Doors"/>
    <s v="Community Partnerships for the Homeless"/>
    <s v="5406 Village Trail"/>
    <x v="7"/>
    <n v="293494"/>
    <x v="1"/>
    <x v="4"/>
    <x v="33"/>
    <x v="41"/>
    <s v="1/4 Mile"/>
    <s v="Single Family"/>
    <x v="0"/>
    <x v="0"/>
    <x v="20"/>
    <x v="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406 Village Trail_x000d_Austin, Texas 78744_x000d_(30.194374, -97.745987)"/>
    <s v="Green Doors"/>
    <s v="512-469-9130"/>
    <s v="http://www.greendoors.org/housing/overview.php"/>
  </r>
  <r>
    <x v="49"/>
    <x v="504"/>
    <s v="Elysian at Mueller"/>
    <s v="Catellus Austin, LLC"/>
    <s v="Catellus Austin LLC"/>
    <s v="4650 Mueller Boulevard"/>
    <x v="3"/>
    <m/>
    <x v="4"/>
    <x v="4"/>
    <x v="149"/>
    <x v="44"/>
    <s v="&gt;1/2 Mile"/>
    <s v="Multifamily"/>
    <x v="0"/>
    <x v="0"/>
    <x v="4"/>
    <x v="12"/>
    <x v="6"/>
    <m/>
    <s v="None"/>
    <m/>
    <n v="0"/>
    <n v="0"/>
    <n v="0"/>
    <n v="0"/>
    <n v="0"/>
    <n v="30"/>
    <n v="226"/>
    <x v="2"/>
    <s v="No"/>
    <s v="No"/>
    <s v="No"/>
    <s v="Yes"/>
    <s v="No"/>
    <s v="No"/>
    <s v="No"/>
    <s v="Yes"/>
    <s v="No"/>
    <s v="No"/>
    <s v="No"/>
    <s v="No"/>
    <s v="No"/>
    <s v="4650 Mueller Boulevard_x000d_Austin, Texas 78723_x000d_(30.299488, -97.706846)"/>
    <s v="Amli Residential"/>
    <s v="512-380-1534"/>
    <s v="https://www.elysianatmueller.com/"/>
  </r>
  <r>
    <x v="240"/>
    <x v="505"/>
    <s v="Cesar Chavez Foundation - Govalle Terrace (ThinkEast PUD)"/>
    <s v="ThinkEast Austin MGT"/>
    <s v="ThinkEast Austin MGT"/>
    <s v="1141 Shady Lane"/>
    <x v="8"/>
    <n v="192592"/>
    <x v="3"/>
    <x v="1"/>
    <x v="150"/>
    <x v="103"/>
    <s v="1/2 Mile"/>
    <s v="Multifamily"/>
    <x v="0"/>
    <x v="1"/>
    <x v="7"/>
    <x v="8"/>
    <x v="8"/>
    <m/>
    <s v="None"/>
    <m/>
    <n v="4"/>
    <n v="0"/>
    <n v="31"/>
    <n v="43"/>
    <n v="0"/>
    <n v="0"/>
    <n v="19"/>
    <x v="0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241"/>
    <x v="506"/>
    <s v="Galileo"/>
    <s v="Udorn Thani Land Development, LLC"/>
    <s v="Udorn Thani Land Development, LLC"/>
    <s v="2501 San Gabriel Street"/>
    <x v="10"/>
    <m/>
    <x v="4"/>
    <x v="4"/>
    <x v="132"/>
    <x v="89"/>
    <s v="1/2 Mile"/>
    <s v="Multifamily"/>
    <x v="0"/>
    <x v="0"/>
    <x v="10"/>
    <x v="0"/>
    <x v="7"/>
    <d v="2008-08-20T00:00:00"/>
    <s v="Paid"/>
    <n v="29390"/>
    <n v="0"/>
    <n v="0"/>
    <n v="0"/>
    <n v="0"/>
    <n v="0"/>
    <n v="5"/>
    <n v="42"/>
    <x v="2"/>
    <s v="No"/>
    <s v="No"/>
    <s v="No"/>
    <s v="No"/>
    <s v="No"/>
    <s v="No"/>
    <s v="No"/>
    <s v="Yes"/>
    <s v="No"/>
    <s v="Yes"/>
    <s v="No"/>
    <s v="No"/>
    <s v="No"/>
    <s v="2501 San Gabriel Street_x000d_Austin, Texas 78705_x000d_(30.289713, -97.74767)"/>
    <s v="Alex Ray"/>
    <s v="512-522-6787"/>
    <s v="http://galileoat25th.com/"/>
  </r>
  <r>
    <x v="242"/>
    <x v="507"/>
    <s v="Homestead Oaks"/>
    <s v="Foundation Communities, Inc."/>
    <s v="Foundation Communities, Inc."/>
    <s v="3226 W Slaughter Lane"/>
    <x v="26"/>
    <n v="346937"/>
    <x v="2"/>
    <x v="4"/>
    <x v="143"/>
    <x v="104"/>
    <s v="&gt;1/2 Mile"/>
    <s v="Multifamily"/>
    <x v="0"/>
    <x v="0"/>
    <x v="3"/>
    <x v="44"/>
    <x v="8"/>
    <m/>
    <s v="None"/>
    <m/>
    <n v="14"/>
    <n v="0"/>
    <n v="70"/>
    <n v="42"/>
    <n v="0"/>
    <n v="0"/>
    <n v="14"/>
    <x v="0"/>
    <s v="No"/>
    <s v="No"/>
    <s v="No"/>
    <s v="No"/>
    <s v="No"/>
    <s v="No"/>
    <s v="No"/>
    <s v="Yes"/>
    <s v="No"/>
    <s v="No"/>
    <s v="No"/>
    <s v="No"/>
    <s v="No"/>
    <s v="3226 W Slaughter Lane_x000d_Austin, Texas 78748_x000d_(30.182083, -97.846682)"/>
    <s v="Foundation Communities"/>
    <s v="512-610-2222"/>
    <s v="http://foundcom.org/housing/our-austin-communities/homestead-oaks-apartments/"/>
  </r>
  <r>
    <x v="243"/>
    <x v="508"/>
    <s v="Amli on 2nd"/>
    <s v="Amli Residential Properties"/>
    <s v="Amli Residential"/>
    <s v="421 W 3rd Street"/>
    <x v="19"/>
    <m/>
    <x v="4"/>
    <x v="2"/>
    <x v="151"/>
    <x v="53"/>
    <s v="1/4 Mile"/>
    <s v="Multifamily"/>
    <x v="0"/>
    <x v="0"/>
    <x v="11"/>
    <x v="2"/>
    <x v="7"/>
    <m/>
    <s v="None"/>
    <n v="0"/>
    <n v="0"/>
    <n v="0"/>
    <n v="0"/>
    <n v="0"/>
    <n v="0"/>
    <n v="12"/>
    <n v="219"/>
    <x v="2"/>
    <s v="No"/>
    <s v="No"/>
    <s v="No"/>
    <s v="No"/>
    <s v="No"/>
    <s v="No"/>
    <s v="No"/>
    <s v="No"/>
    <s v="No"/>
    <s v="No"/>
    <s v="No"/>
    <s v="No"/>
    <s v="No"/>
    <s v="421 W 3rd Street_x000d_Austin, Texas 78701_x000d_(30.266297, -97.747522)"/>
    <s v="Amli Residential"/>
    <s v="512-472-0421"/>
    <s v="https://www.amli.com/apartments/austin/downtown/austin/2nd-street/floorplans"/>
  </r>
  <r>
    <x v="108"/>
    <x v="509"/>
    <s v="GNDC - SF"/>
    <s v="Guadalupe Neighborhood Development Corporation"/>
    <s v="Guadalupe Neighborhood Development Corporation"/>
    <s v="1100 E Cesar Chavez Street"/>
    <x v="2"/>
    <n v="191735"/>
    <x v="3"/>
    <x v="1"/>
    <x v="1"/>
    <x v="1"/>
    <s v="&gt;1/2 Mile"/>
    <s v="Single Family"/>
    <x v="0"/>
    <x v="1"/>
    <x v="7"/>
    <x v="8"/>
    <x v="6"/>
    <m/>
    <s v="None"/>
    <m/>
    <n v="0"/>
    <n v="0"/>
    <n v="0"/>
    <n v="1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100 E Cesar Chavez Street_x000d_Austin, Texas 78702_x000d_(30.260186, -97.733427)"/>
    <m/>
    <m/>
    <m/>
  </r>
  <r>
    <x v="244"/>
    <x v="510"/>
    <s v="Pointe on Rio"/>
    <s v="19 Rio Partners LP"/>
    <s v="19 Rio Partners LP"/>
    <s v="1901 Rio Grande Street"/>
    <x v="10"/>
    <n v="889961"/>
    <x v="4"/>
    <x v="0"/>
    <x v="152"/>
    <x v="53"/>
    <s v="1/4 Mile"/>
    <s v="Multifamily"/>
    <x v="0"/>
    <x v="0"/>
    <x v="5"/>
    <x v="24"/>
    <x v="7"/>
    <d v="2015-07-15T00:00:00"/>
    <s v="Paid"/>
    <n v="66388"/>
    <n v="0"/>
    <n v="0"/>
    <n v="0"/>
    <n v="0"/>
    <n v="0"/>
    <n v="12"/>
    <n v="110"/>
    <x v="2"/>
    <s v="No"/>
    <s v="No"/>
    <s v="No"/>
    <s v="No"/>
    <s v="No"/>
    <s v="No"/>
    <s v="No"/>
    <s v="Yes"/>
    <s v="No"/>
    <s v="Yes"/>
    <s v="No"/>
    <s v="No"/>
    <s v="No"/>
    <s v="1901 Rio Grande Street_x000d_Austin, Texas 78705_x000d_(30.282851, -97.745155)"/>
    <s v="Asset Campus Housing"/>
    <s v="512-298-4781"/>
    <s v="http://www.pointeonrio.com/"/>
  </r>
  <r>
    <x v="240"/>
    <x v="511"/>
    <s v="Austin Affordable Corporation - ThinkEast PUD"/>
    <s v="ThinkEast Austin MGT"/>
    <s v="ThinkEast Austin MGT"/>
    <s v="1141 Shady Lane"/>
    <x v="8"/>
    <n v="192592"/>
    <x v="3"/>
    <x v="1"/>
    <x v="53"/>
    <x v="105"/>
    <s v="1/2 Mile"/>
    <s v="Multifamily"/>
    <x v="0"/>
    <x v="1"/>
    <x v="7"/>
    <x v="8"/>
    <x v="1"/>
    <m/>
    <s v="None"/>
    <m/>
    <n v="0"/>
    <n v="0"/>
    <n v="0"/>
    <n v="182"/>
    <n v="0"/>
    <n v="0"/>
    <n v="0"/>
    <x v="2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245"/>
    <x v="512"/>
    <s v="Housing First Oak Springs"/>
    <s v="Austin Travis County Integral Care"/>
    <s v="Austin Travis County Integral Care"/>
    <s v="3000 Oak Springs Drive"/>
    <x v="2"/>
    <n v="432700"/>
    <x v="0"/>
    <x v="1"/>
    <x v="2"/>
    <x v="2"/>
    <s v="1/2 Mile"/>
    <s v="Multifamily"/>
    <x v="0"/>
    <x v="2"/>
    <x v="7"/>
    <x v="8"/>
    <x v="6"/>
    <m/>
    <s v="None"/>
    <m/>
    <n v="50"/>
    <n v="0"/>
    <n v="0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3000 Oak Springs Drive_x000d_Austin, Texas 78702_x000d_(30.273146, -97.700501)"/>
    <s v="Austin Travis County Integral Care"/>
    <s v="512-804-3526"/>
    <s v="http://housingfirstatx.org/"/>
  </r>
  <r>
    <x v="246"/>
    <x v="513"/>
    <s v="Aspen West Campus"/>
    <s v="Aspen Heights"/>
    <s v="Aspen Heights"/>
    <s v="1909 Rio Grande Street"/>
    <x v="10"/>
    <n v="203789"/>
    <x v="4"/>
    <x v="0"/>
    <x v="153"/>
    <x v="94"/>
    <s v="1/4 Mile"/>
    <s v="Multifamily"/>
    <x v="0"/>
    <x v="2"/>
    <x v="7"/>
    <x v="8"/>
    <x v="8"/>
    <m/>
    <s v="Pending"/>
    <m/>
    <n v="0"/>
    <n v="0"/>
    <n v="0"/>
    <n v="47"/>
    <n v="0"/>
    <n v="0"/>
    <n v="417"/>
    <x v="2"/>
    <s v="No"/>
    <s v="No"/>
    <s v="No"/>
    <s v="No"/>
    <s v="No"/>
    <s v="No"/>
    <s v="No"/>
    <s v="Yes"/>
    <s v="No"/>
    <s v="Yes"/>
    <s v="No"/>
    <s v="No"/>
    <s v="No"/>
    <s v="1909 Rio Grande Street_x000d_Austin, Texas 78705_x000d_(30.283611, -97.745079)"/>
    <s v="Aspen Heights"/>
    <s v="855-208-5244"/>
    <s v="https://www.myaspenheights.com/our-locations/austin/"/>
  </r>
  <r>
    <x v="247"/>
    <x v="514"/>
    <s v="Elm Ridge Apartments"/>
    <s v="Elm Ridge Affordable Partners, Ltd."/>
    <s v="Elm Ridge Affordable Partners, Ltd."/>
    <s v="1161 Harvey Street"/>
    <x v="2"/>
    <m/>
    <x v="0"/>
    <x v="1"/>
    <x v="154"/>
    <x v="106"/>
    <s v="1/2 Mile"/>
    <s v="Multifamily"/>
    <x v="0"/>
    <x v="0"/>
    <x v="6"/>
    <x v="34"/>
    <x v="2"/>
    <m/>
    <s v="None"/>
    <m/>
    <n v="0"/>
    <n v="0"/>
    <n v="130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161 Harvey Street_x000d_Austin, Texas 78702_x000d_(30.27515, -97.702163)"/>
    <s v="LEDIC Realty Company"/>
    <s v="512-473-8955"/>
    <s v="http://www.elmridgeapartments.com/"/>
  </r>
  <r>
    <x v="248"/>
    <x v="515"/>
    <s v="Eastside Station (fka Saltillo Station)"/>
    <s v="Flournoy Development"/>
    <s v="Flournoy Development"/>
    <s v="1700 E 4th Street"/>
    <x v="2"/>
    <m/>
    <x v="3"/>
    <x v="1"/>
    <x v="62"/>
    <x v="99"/>
    <s v="&gt;1/2 Mile"/>
    <s v="Multifamily"/>
    <x v="0"/>
    <x v="0"/>
    <x v="12"/>
    <x v="25"/>
    <x v="8"/>
    <m/>
    <s v="None"/>
    <m/>
    <n v="0"/>
    <n v="0"/>
    <n v="51"/>
    <n v="0"/>
    <n v="0"/>
    <n v="0"/>
    <n v="281"/>
    <x v="2"/>
    <s v="No"/>
    <s v="No"/>
    <s v="No"/>
    <s v="No"/>
    <s v="No"/>
    <s v="No"/>
    <s v="No"/>
    <s v="No"/>
    <s v="Yes"/>
    <s v="No"/>
    <s v="No"/>
    <s v="No"/>
    <s v="No"/>
    <s v="1700 E 4th Street_x000d_Austin, Texas 78702_x000d_(30.260287, -97.724791)"/>
    <s v="Matrix Residential"/>
    <s v="512-482-8002"/>
    <s v="http://eastsidestationapts.com/"/>
  </r>
  <r>
    <x v="249"/>
    <x v="516"/>
    <s v="3110 S Congress"/>
    <s v="3110 S Congress LLC"/>
    <s v="3110 S Congress LLC"/>
    <s v="3114 S Congress Avenue"/>
    <x v="18"/>
    <m/>
    <x v="3"/>
    <x v="0"/>
    <x v="16"/>
    <x v="0"/>
    <s v="1/4 Mile"/>
    <s v="Multifamily"/>
    <x v="1"/>
    <x v="0"/>
    <x v="12"/>
    <x v="25"/>
    <x v="8"/>
    <m/>
    <s v="None"/>
    <m/>
    <n v="0"/>
    <n v="0"/>
    <n v="0"/>
    <n v="0"/>
    <n v="0"/>
    <n v="1"/>
    <n v="18"/>
    <x v="2"/>
    <s v="No"/>
    <s v="No"/>
    <s v="No"/>
    <s v="No"/>
    <s v="No"/>
    <s v="No"/>
    <s v="No"/>
    <s v="No"/>
    <s v="No"/>
    <s v="No"/>
    <s v="Yes"/>
    <s v="No"/>
    <s v="No"/>
    <s v="3114 S Congress Avenue_x000d_Austin, Texas 78704_x000d_(30.231309, -97.759192)"/>
    <m/>
    <m/>
    <m/>
  </r>
  <r>
    <x v="250"/>
    <x v="517"/>
    <s v="Austin Travis County MHMR"/>
    <s v="Austin Travis County Integral Care"/>
    <s v="Austin Travis County MHMR Center"/>
    <s v="403 E 15th Street"/>
    <x v="8"/>
    <n v="471947"/>
    <x v="0"/>
    <x v="3"/>
    <x v="43"/>
    <x v="69"/>
    <s v="1/4 Mile"/>
    <s v="Multifamily"/>
    <x v="0"/>
    <x v="0"/>
    <x v="6"/>
    <x v="24"/>
    <x v="0"/>
    <m/>
    <s v="None"/>
    <m/>
    <n v="21"/>
    <n v="0"/>
    <n v="3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403 E 15th Street_x000d_Austin, Texas 78721_x000d_(30.275803, -97.735692)"/>
    <s v="Austin Travis County Integral Care"/>
    <s v="512-804-3526"/>
    <s v="http://www.integralcare.org/en/home/"/>
  </r>
  <r>
    <x v="251"/>
    <x v="518"/>
    <s v="M Station"/>
    <s v="Foundation Communities, Inc."/>
    <s v="Foundation Communities, Inc."/>
    <s v="2906 E Martin Luther King Jr Boulevard"/>
    <x v="0"/>
    <n v="808621"/>
    <x v="0"/>
    <x v="0"/>
    <x v="155"/>
    <x v="45"/>
    <s v="&gt;1/2 Mile"/>
    <s v="Multifamily"/>
    <x v="0"/>
    <x v="0"/>
    <x v="8"/>
    <x v="29"/>
    <x v="2"/>
    <m/>
    <s v="None"/>
    <m/>
    <n v="28"/>
    <n v="0"/>
    <n v="68"/>
    <n v="36"/>
    <n v="0"/>
    <n v="8"/>
    <n v="10"/>
    <x v="0"/>
    <s v="No"/>
    <s v="No"/>
    <s v="No"/>
    <s v="No"/>
    <s v="No"/>
    <s v="No"/>
    <s v="No"/>
    <s v="Yes"/>
    <s v="No"/>
    <s v="No"/>
    <s v="No"/>
    <s v="Yes"/>
    <s v="No"/>
    <s v="2906 E Martin Luther King Jr Boulevard_x000d_Austin, Texas 78722_x000d_(30.281914, -97.708032)"/>
    <s v="Foundation Communities"/>
    <s v="512-474-6767"/>
    <s v="http://foundcom.org/housing/our-austin-communities/m-station-apartments/"/>
  </r>
  <r>
    <x v="139"/>
    <x v="519"/>
    <s v="Wilshire West (Princeton Apts.)"/>
    <m/>
    <s v="San Antonio Alternative Housing Corporation"/>
    <s v="4411 Airport Boulevard"/>
    <x v="6"/>
    <m/>
    <x v="4"/>
    <x v="4"/>
    <x v="28"/>
    <x v="107"/>
    <s v="&gt;1/2 Mile"/>
    <s v="Multifamily"/>
    <x v="0"/>
    <x v="0"/>
    <x v="18"/>
    <x v="39"/>
    <x v="12"/>
    <m/>
    <s v="None"/>
    <m/>
    <n v="0"/>
    <n v="0"/>
    <n v="0"/>
    <n v="36"/>
    <n v="0"/>
    <n v="48"/>
    <n v="6"/>
    <x v="2"/>
    <s v="No"/>
    <s v="No"/>
    <s v="No"/>
    <s v="No"/>
    <s v="No"/>
    <s v="No"/>
    <s v="No"/>
    <s v="No"/>
    <s v="No"/>
    <s v="No"/>
    <s v="No"/>
    <s v="No"/>
    <s v="No"/>
    <s v="4411 Airport Boulevard_x000d_Austin, Texas 78745_x000d_(30.300881, -97.713539)"/>
    <s v="M3 Multifamily"/>
    <s v="512-444-5700"/>
    <s v="http://www.m3multifamily.com/find-an-apartment/"/>
  </r>
  <r>
    <x v="111"/>
    <x v="520"/>
    <s v="1905 E 9th Street"/>
    <s v="Blackshear Neighborhood Development Corporation"/>
    <s v="Blackshear Neighborhood Development Corporation"/>
    <s v="1905 E 9th Street"/>
    <x v="2"/>
    <n v="193197"/>
    <x v="0"/>
    <x v="0"/>
    <x v="1"/>
    <x v="1"/>
    <s v="&gt;1/2 Mile"/>
    <s v="Single Family"/>
    <x v="0"/>
    <x v="0"/>
    <x v="8"/>
    <x v="2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905 E 9th Street_x000d_Austin, Texas 78702_x000d_(30.264078, -97.720962)"/>
    <s v="Blackshear Neighborhood Development Corportation"/>
    <s v="512-476-2222"/>
    <m/>
  </r>
  <r>
    <x v="252"/>
    <x v="521"/>
    <s v="The Chicon (aka 'Chicon Corridor')"/>
    <s v="Chestnut Neighborhood Revitalization Corporation"/>
    <s v="Chestnut Neighborhood Revitalization Corporation"/>
    <s v="1309 Chicon Street"/>
    <x v="2"/>
    <m/>
    <x v="0"/>
    <x v="1"/>
    <x v="41"/>
    <x v="81"/>
    <s v="&gt;1/2 Mile"/>
    <s v="Multifamily"/>
    <x v="1"/>
    <x v="1"/>
    <x v="7"/>
    <x v="8"/>
    <x v="2"/>
    <m/>
    <s v="None"/>
    <m/>
    <n v="0"/>
    <n v="0"/>
    <n v="0"/>
    <n v="0"/>
    <n v="0"/>
    <n v="11"/>
    <n v="4"/>
    <x v="1"/>
    <s v="No"/>
    <s v="No"/>
    <s v="No"/>
    <s v="No"/>
    <s v="No"/>
    <s v="No"/>
    <s v="No"/>
    <s v="Yes"/>
    <s v="No"/>
    <s v="No"/>
    <s v="Yes"/>
    <s v="Yes"/>
    <s v="Yes"/>
    <s v="1309 Chicon Street_x000d_Austin, Texas 78702_x000d_(30.275541, -97.720301)"/>
    <s v="Community Wheelhouse"/>
    <s v="512-900-3683"/>
    <s v="http://www.thechicon.com/"/>
  </r>
  <r>
    <x v="240"/>
    <x v="522"/>
    <s v="ThinkEast PUD"/>
    <s v="ThinkEast Austin MGT"/>
    <s v="ThinkEast Austin MGT"/>
    <s v="1141 Shady Lane"/>
    <x v="8"/>
    <n v="192592"/>
    <x v="3"/>
    <x v="1"/>
    <x v="156"/>
    <x v="7"/>
    <s v="1/2 Mile"/>
    <s v="Multifamily"/>
    <x v="0"/>
    <x v="1"/>
    <x v="7"/>
    <x v="8"/>
    <x v="9"/>
    <m/>
    <s v="None"/>
    <m/>
    <n v="0"/>
    <n v="0"/>
    <n v="0"/>
    <n v="0"/>
    <n v="0"/>
    <n v="0"/>
    <n v="184"/>
    <x v="2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111"/>
    <x v="523"/>
    <s v="1705 Rosewood Avenue"/>
    <s v="Blackshear Neighborhood Development Corporation"/>
    <s v="Blackshear Neighborhood Development Corporation"/>
    <s v="1705 Rosewood Avenue"/>
    <x v="2"/>
    <n v="194917"/>
    <x v="0"/>
    <x v="0"/>
    <x v="0"/>
    <x v="0"/>
    <s v="&gt;1/2 Mile"/>
    <s v="Duplex"/>
    <x v="0"/>
    <x v="0"/>
    <x v="8"/>
    <x v="2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1705 Rosewood Avenue_x000d_Austin, Texas 78702_x000d_(30.269455, -97.7206)"/>
    <s v="Blackshear Neighborhood Development Corportation"/>
    <s v="512-476-2222"/>
    <m/>
  </r>
  <r>
    <x v="175"/>
    <x v="524"/>
    <s v="2106 Chicon Street"/>
    <s v="Blackland Community Development Corporation"/>
    <s v="Blackland Community Development Corporation"/>
    <s v="2106 Chicon Street"/>
    <x v="0"/>
    <n v="202248"/>
    <x v="0"/>
    <x v="1"/>
    <x v="1"/>
    <x v="1"/>
    <s v="&gt;1/2 Mile"/>
    <s v="Single Family"/>
    <x v="0"/>
    <x v="0"/>
    <x v="4"/>
    <x v="43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6 Chicon Street_x000d_Austin, Texas 78722_x000d_(30.282456, -97.721801)"/>
    <m/>
    <m/>
    <m/>
  </r>
  <r>
    <x v="253"/>
    <x v="525"/>
    <s v="Block at Pearl - North"/>
    <s v="Pearl Block, L.P. &amp; Delaware Ltd. Partnership"/>
    <s v="Pearl Block, L.P. &amp; Delware Ltd. Partnership"/>
    <s v="901 W 22nd Street"/>
    <x v="10"/>
    <n v="544572"/>
    <x v="4"/>
    <x v="3"/>
    <x v="132"/>
    <x v="89"/>
    <s v="1/2 Mile"/>
    <s v="Multifamily"/>
    <x v="0"/>
    <x v="0"/>
    <x v="10"/>
    <x v="0"/>
    <x v="7"/>
    <d v="2007-08-15T00:00:00"/>
    <s v="Paid"/>
    <n v="22256"/>
    <n v="0"/>
    <n v="0"/>
    <n v="0"/>
    <n v="0"/>
    <n v="0"/>
    <n v="5"/>
    <n v="42"/>
    <x v="2"/>
    <s v="No"/>
    <s v="No"/>
    <s v="No"/>
    <s v="No"/>
    <s v="No"/>
    <s v="No"/>
    <s v="No"/>
    <s v="Yes"/>
    <s v="No"/>
    <s v="Yes"/>
    <s v="No"/>
    <s v="No"/>
    <s v="No"/>
    <s v="901 W 22nd Street_x000d_Austin, Texas 78705_x000d_(30.28537, -97.746973)"/>
    <s v="American Campus Communities"/>
    <s v="512-478-9811"/>
    <s v="http://www.theblockwestcampus.com/"/>
  </r>
  <r>
    <x v="113"/>
    <x v="526"/>
    <s v="Pecan Springs Commons"/>
    <s v="Green Doors"/>
    <s v="Green Doors"/>
    <s v="5803 Sweeney Circle"/>
    <x v="3"/>
    <n v="217254"/>
    <x v="0"/>
    <x v="1"/>
    <x v="36"/>
    <x v="20"/>
    <s v="1/4 Mile"/>
    <s v="FourPlex"/>
    <x v="0"/>
    <x v="0"/>
    <x v="2"/>
    <x v="10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5803 Sweeney Circle_x000d_Austin, Texas 78723_x000d_(30.305178, -97.679413)"/>
    <m/>
    <m/>
    <m/>
  </r>
  <r>
    <x v="49"/>
    <x v="527"/>
    <s v="Amli at Mueller"/>
    <s v="Catellus Austin, LLC"/>
    <s v="Catellus Austin LLC"/>
    <s v="1900 Simond Avenue"/>
    <x v="3"/>
    <n v="820882"/>
    <x v="4"/>
    <x v="3"/>
    <x v="157"/>
    <x v="90"/>
    <s v="&gt;1/2 Mile"/>
    <s v="Multifamily"/>
    <x v="0"/>
    <x v="0"/>
    <x v="5"/>
    <x v="11"/>
    <x v="6"/>
    <m/>
    <s v="None"/>
    <m/>
    <n v="0"/>
    <n v="0"/>
    <n v="0"/>
    <n v="42"/>
    <n v="0"/>
    <n v="0"/>
    <n v="237"/>
    <x v="2"/>
    <s v="No"/>
    <s v="No"/>
    <s v="No"/>
    <s v="Yes"/>
    <s v="No"/>
    <s v="No"/>
    <s v="No"/>
    <s v="Yes"/>
    <s v="No"/>
    <s v="No"/>
    <s v="No"/>
    <s v="No"/>
    <s v="No"/>
    <s v="1900 Simond Avenue_x000d_Austin, Texas 78723_x000d_(30.296779, -97.70403)"/>
    <s v="Amli Residential"/>
    <s v="844-886-9487"/>
    <s v="https://www.amli.com/apartments/austin/central-austin/austin/mueller"/>
  </r>
  <r>
    <x v="127"/>
    <x v="528"/>
    <s v="Parkwest Condos"/>
    <s v="Frameworks Community Development Corporation"/>
    <s v="Frameworks Community Development Corporation"/>
    <s v="10616 Mellow Meadows Drive"/>
    <x v="33"/>
    <m/>
    <x v="10"/>
    <x v="4"/>
    <x v="1"/>
    <x v="1"/>
    <s v="&gt;1/2 Mile"/>
    <s v="Single Family"/>
    <x v="0"/>
    <x v="0"/>
    <x v="4"/>
    <x v="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0616 Mellow Meadows Drive_x000d_Austin, Texas 78750_x000d_(30.460812, -97.800892)"/>
    <s v="Frameworks Community Development Corporation"/>
    <s v="512-386-1500"/>
    <s v="https://frameworkscdc.org/"/>
  </r>
  <r>
    <x v="254"/>
    <x v="529"/>
    <s v="The Nine at Austin"/>
    <s v="Scannell Development Company"/>
    <s v="Scannell Development Company"/>
    <s v="2518 Leon Street"/>
    <x v="10"/>
    <n v="206064"/>
    <x v="4"/>
    <x v="0"/>
    <x v="158"/>
    <x v="91"/>
    <s v="&gt;1/2 Mile"/>
    <s v="Multifamily"/>
    <x v="0"/>
    <x v="2"/>
    <x v="7"/>
    <x v="8"/>
    <x v="8"/>
    <m/>
    <s v="None"/>
    <m/>
    <n v="0"/>
    <n v="0"/>
    <n v="0"/>
    <n v="10"/>
    <n v="0"/>
    <n v="0"/>
    <n v="88"/>
    <x v="2"/>
    <s v="No"/>
    <s v="No"/>
    <s v="No"/>
    <s v="No"/>
    <s v="No"/>
    <s v="No"/>
    <s v="No"/>
    <s v="Yes"/>
    <s v="No"/>
    <s v="Yes"/>
    <s v="No"/>
    <s v="No"/>
    <s v="No"/>
    <s v="2518 Leon Street_x000d_Austin, Texas 78705_x000d_(30.290966, -97.749107)"/>
    <s v="Spaces Management"/>
    <s v="737-777-8016"/>
    <s v="http://theninewestcampus.com/"/>
  </r>
  <r>
    <x v="109"/>
    <x v="530"/>
    <s v="2009 Salina Street"/>
    <s v="Blackland Community Development Corporation"/>
    <s v="Blackland Community Development Corporation"/>
    <s v="2009 Salina Street"/>
    <x v="0"/>
    <n v="202290"/>
    <x v="0"/>
    <x v="0"/>
    <x v="5"/>
    <x v="5"/>
    <s v="&gt;1/2 Mile"/>
    <s v="Multifamily"/>
    <x v="0"/>
    <x v="0"/>
    <x v="8"/>
    <x v="12"/>
    <x v="1"/>
    <m/>
    <s v="None"/>
    <m/>
    <n v="0"/>
    <n v="0"/>
    <n v="0"/>
    <n v="6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009 Salina Street_x000d_Austin, Texas 78722_x000d_(30.281154, -97.722542)"/>
    <s v="Blackland Community Development Corporation"/>
    <s v="512-220-8751"/>
    <s v="https://www.blacklandcdc.org/housing/"/>
  </r>
  <r>
    <x v="255"/>
    <x v="531"/>
    <s v="Lamar Flats"/>
    <s v="SL South Lamar, LP"/>
    <s v="SL South Lamar, LP"/>
    <s v="3607 S Lamar Boulevard"/>
    <x v="18"/>
    <n v="306056"/>
    <x v="2"/>
    <x v="4"/>
    <x v="159"/>
    <x v="18"/>
    <s v="1/4 Mile"/>
    <s v="Multifamily"/>
    <x v="0"/>
    <x v="2"/>
    <x v="7"/>
    <x v="8"/>
    <x v="8"/>
    <m/>
    <s v="None"/>
    <m/>
    <n v="0"/>
    <n v="0"/>
    <n v="0"/>
    <n v="0"/>
    <n v="0"/>
    <n v="31"/>
    <n v="277"/>
    <x v="2"/>
    <s v="No"/>
    <s v="No"/>
    <s v="No"/>
    <s v="No"/>
    <s v="No"/>
    <s v="No"/>
    <s v="No"/>
    <s v="No"/>
    <s v="No"/>
    <s v="No"/>
    <s v="Yes"/>
    <s v="No"/>
    <s v="No"/>
    <s v="3607 S Lamar Boulevard_x000d_Austin, Texas 78704_x000d_(30.239381, -97.788256)"/>
    <s v="Greystar"/>
    <s v="512-842-6658"/>
    <s v="https://www.greystar.com/properties/austin-tx/groves-south-lamar-apartments?sc_lang=en"/>
  </r>
  <r>
    <x v="256"/>
    <x v="532"/>
    <s v="Texan Tower"/>
    <s v="2505 San Gabriel Ltd."/>
    <s v="2505 San Gabriel Ltd."/>
    <s v="2505 San Gabriel Street"/>
    <x v="10"/>
    <m/>
    <x v="4"/>
    <x v="3"/>
    <x v="105"/>
    <x v="67"/>
    <s v="1/2 Mile"/>
    <s v="Multifamily"/>
    <x v="0"/>
    <x v="0"/>
    <x v="10"/>
    <x v="0"/>
    <x v="7"/>
    <d v="2007-03-09T00:00:00"/>
    <s v="Paid"/>
    <n v="37964"/>
    <n v="0"/>
    <n v="0"/>
    <n v="0"/>
    <n v="0"/>
    <n v="0"/>
    <n v="7"/>
    <n v="67"/>
    <x v="2"/>
    <s v="No"/>
    <s v="No"/>
    <s v="No"/>
    <s v="No"/>
    <s v="No"/>
    <s v="No"/>
    <s v="No"/>
    <s v="Yes"/>
    <s v="No"/>
    <s v="Yes"/>
    <s v="No"/>
    <s v="No"/>
    <s v="No"/>
    <s v="2505 San Gabriel Street_x000d_Austin, Texas 78705_x000d_(30.290121, -97.747629)"/>
    <s v="Texan Properties"/>
    <s v="512-476-1976"/>
    <s v="http://www.texantower.com/"/>
  </r>
  <r>
    <x v="257"/>
    <x v="533"/>
    <s v="Callaway House Austin"/>
    <s v="ACC OP (West Campus) LLC"/>
    <s v="ACC OP (West Campus) LLC"/>
    <s v="505 W 22nd Street"/>
    <x v="10"/>
    <n v="891234"/>
    <x v="4"/>
    <x v="4"/>
    <x v="160"/>
    <x v="29"/>
    <s v="1/4 Mile"/>
    <s v="Multifamily"/>
    <x v="0"/>
    <x v="0"/>
    <x v="3"/>
    <x v="27"/>
    <x v="7"/>
    <d v="2013-05-24T00:00:00"/>
    <s v="Paid"/>
    <n v="87795"/>
    <n v="0"/>
    <n v="0"/>
    <n v="0"/>
    <n v="0"/>
    <n v="0"/>
    <n v="22"/>
    <n v="197"/>
    <x v="2"/>
    <s v="No"/>
    <s v="No"/>
    <s v="No"/>
    <s v="No"/>
    <s v="No"/>
    <s v="No"/>
    <s v="No"/>
    <s v="Yes"/>
    <s v="No"/>
    <s v="Yes"/>
    <s v="No"/>
    <s v="No"/>
    <s v="No"/>
    <s v="505 W 22nd Street_x000d_Austin, Texas 78705_x000d_(30.285138, -97.743605)"/>
    <s v="American Campus Communities"/>
    <s v="512-478-9811"/>
    <s v="https://www.americancampus.com/student-apartments/tx/austin/the-callaway-house-austin"/>
  </r>
  <r>
    <x v="46"/>
    <x v="534"/>
    <s v="Guadalupe Saldana - SF"/>
    <s v="Guadalupe Neighborhood Development Corporation"/>
    <s v="Guadalupe Neighborhood Development Corporation"/>
    <s v="3009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9 Father Joe Znotas Street_x000d_Austin, Texas 78702_x000d_(30.269003, -97.702562)"/>
    <m/>
    <m/>
    <m/>
  </r>
  <r>
    <x v="258"/>
    <x v="535"/>
    <s v="Ivy Condos - Acq of 10 Units (2/5/13)"/>
    <s v="ESCT Austin Housing III, Inc."/>
    <s v="Easter Seals of Central Texas"/>
    <s v="3204 Manchaca Road"/>
    <x v="18"/>
    <n v="753856"/>
    <x v="2"/>
    <x v="3"/>
    <x v="135"/>
    <x v="91"/>
    <s v="1/4 Mile"/>
    <s v="Multifamily"/>
    <x v="0"/>
    <x v="0"/>
    <x v="3"/>
    <x v="9"/>
    <x v="2"/>
    <m/>
    <s v="None"/>
    <m/>
    <n v="0"/>
    <n v="0"/>
    <n v="1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3204 Manchaca Road_x000d_Austin, Texas 78704_x000d_(30.240187, -97.782174)"/>
    <m/>
    <m/>
    <m/>
  </r>
  <r>
    <x v="84"/>
    <x v="536"/>
    <s v="303 San Saba Street"/>
    <s v="Guadalupe Neighborhood Development Corporation"/>
    <s v="Guadalupe Neighborhood Development Corporation"/>
    <s v="303 San Saba Street"/>
    <x v="2"/>
    <n v="189765"/>
    <x v="3"/>
    <x v="2"/>
    <x v="1"/>
    <x v="1"/>
    <s v="1/4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303 San Saba Street_x000d_Austin, Texas 78702_x000d_(30.255888, -97.714527)"/>
    <m/>
    <m/>
    <m/>
  </r>
  <r>
    <x v="259"/>
    <x v="537"/>
    <s v="Burnet Marketplace Vertical Mixed Use Development"/>
    <s v="Llano Residential LP"/>
    <s v="Llano Residential LP"/>
    <s v="6701 Burnet Road"/>
    <x v="23"/>
    <m/>
    <x v="6"/>
    <x v="0"/>
    <x v="161"/>
    <x v="57"/>
    <s v="1/4 Mile"/>
    <s v="Multifamily"/>
    <x v="0"/>
    <x v="0"/>
    <x v="9"/>
    <x v="16"/>
    <x v="8"/>
    <m/>
    <s v="None"/>
    <m/>
    <n v="0"/>
    <n v="0"/>
    <n v="0"/>
    <n v="34"/>
    <n v="0"/>
    <n v="0"/>
    <n v="309"/>
    <x v="2"/>
    <s v="No"/>
    <s v="No"/>
    <s v="No"/>
    <s v="No"/>
    <s v="No"/>
    <s v="No"/>
    <s v="No"/>
    <s v="No"/>
    <s v="No"/>
    <s v="No"/>
    <s v="Yes"/>
    <s v="No"/>
    <s v="No"/>
    <s v="6701 Burnet Road_x000d_Austin, Texas 78757_x000d_(30.342715, -97.738562)"/>
    <s v="CWS"/>
    <s v="512-267-5223"/>
    <s v="https://www.cwsapartments.com/apartments/tx/austin/marq-on-burnet/"/>
  </r>
  <r>
    <x v="196"/>
    <x v="538"/>
    <s v="AMLI South Shore Phase II"/>
    <s v="1620 East Riverside Drive, LLC"/>
    <s v="Amli Residential"/>
    <s v="1620 E Riverside Drive"/>
    <x v="9"/>
    <m/>
    <x v="4"/>
    <x v="2"/>
    <x v="162"/>
    <x v="20"/>
    <s v="1/4 Mile"/>
    <s v="Multifamily"/>
    <x v="0"/>
    <x v="1"/>
    <x v="7"/>
    <x v="8"/>
    <x v="8"/>
    <m/>
    <s v="None"/>
    <n v="0"/>
    <n v="0"/>
    <n v="0"/>
    <n v="0"/>
    <n v="0"/>
    <n v="0"/>
    <n v="4"/>
    <n v="71"/>
    <x v="2"/>
    <s v="No"/>
    <s v="No"/>
    <s v="No"/>
    <s v="No"/>
    <s v="No"/>
    <s v="No"/>
    <s v="No"/>
    <s v="No"/>
    <s v="No"/>
    <s v="No"/>
    <s v="Yes"/>
    <s v="No"/>
    <s v="No"/>
    <s v="1620 E Riverside Drive_x000d_Austin, Texas 78741_x000d_(30.24577, -97.731202)"/>
    <s v="Amli Residential"/>
    <s v="512-447-1620"/>
    <s v="https://www.amli.com/apartments/austin/central-east-austin/austin/south-shore"/>
  </r>
  <r>
    <x v="119"/>
    <x v="539"/>
    <s v="SOL"/>
    <s v="Guadalupe Neighborhood Development Corporation"/>
    <s v="Guadalupe Neighborhood Development Corporation"/>
    <s v="5929 Lux Street"/>
    <x v="8"/>
    <n v="772787"/>
    <x v="3"/>
    <x v="1"/>
    <x v="1"/>
    <x v="1"/>
    <s v="&gt;1/2 Mile"/>
    <s v="Single Family"/>
    <x v="0"/>
    <x v="0"/>
    <x v="8"/>
    <x v="37"/>
    <x v="8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5929 Lux Street_x000d_Austin, Texas 78721_x000d_(30.258806, -97.684073)"/>
    <m/>
    <m/>
    <m/>
  </r>
  <r>
    <x v="260"/>
    <x v="540"/>
    <s v="Enfield Gardens"/>
    <s v="Enfield Gardens LLC"/>
    <s v="Enfield Gardens LLC"/>
    <s v="2300 Enfield Road"/>
    <x v="34"/>
    <n v="114291"/>
    <x v="7"/>
    <x v="3"/>
    <x v="30"/>
    <x v="20"/>
    <s v="&gt;1/2 Mile"/>
    <s v="Multifamily"/>
    <x v="1"/>
    <x v="3"/>
    <x v="7"/>
    <x v="8"/>
    <x v="6"/>
    <m/>
    <s v="None"/>
    <m/>
    <n v="0"/>
    <n v="0"/>
    <n v="0"/>
    <n v="0"/>
    <n v="0"/>
    <n v="4"/>
    <n v="32"/>
    <x v="2"/>
    <s v="No"/>
    <s v="No"/>
    <s v="No"/>
    <s v="No"/>
    <s v="No"/>
    <s v="No"/>
    <s v="No"/>
    <s v="Yes"/>
    <s v="No"/>
    <s v="No"/>
    <s v="No"/>
    <s v="No"/>
    <s v="No"/>
    <s v="2300 Enfield Road_x000d_Austin, Texas 78726_x000d_(30.287769, -97.767314)"/>
    <m/>
    <m/>
    <m/>
  </r>
  <r>
    <x v="261"/>
    <x v="541"/>
    <s v="Sunfield PUD"/>
    <m/>
    <s v="A&amp;M Option 541, LP"/>
    <m/>
    <x v="12"/>
    <n v="839821"/>
    <x v="2"/>
    <x v="1"/>
    <x v="163"/>
    <x v="108"/>
    <s v="&gt;1/2 Mile"/>
    <s v="Single Family"/>
    <x v="1"/>
    <x v="1"/>
    <x v="7"/>
    <x v="8"/>
    <x v="8"/>
    <m/>
    <s v="None"/>
    <m/>
    <n v="0"/>
    <n v="0"/>
    <n v="0"/>
    <n v="0"/>
    <n v="0"/>
    <n v="117"/>
    <n v="1048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262"/>
    <x v="542"/>
    <s v="The Rail @ MLK"/>
    <s v="1800 Alexander LP"/>
    <s v="1800 Alexander LP"/>
    <s v="2921 E 17th Street"/>
    <x v="2"/>
    <m/>
    <x v="0"/>
    <x v="4"/>
    <x v="164"/>
    <x v="60"/>
    <s v="&gt;1/2 Mile"/>
    <s v="Multifamily"/>
    <x v="0"/>
    <x v="1"/>
    <x v="7"/>
    <x v="8"/>
    <x v="2"/>
    <m/>
    <s v="None"/>
    <m/>
    <n v="3"/>
    <n v="3"/>
    <n v="52"/>
    <n v="0"/>
    <n v="0"/>
    <n v="0"/>
    <n v="167"/>
    <x v="0"/>
    <s v="No"/>
    <s v="No"/>
    <s v="No"/>
    <s v="No"/>
    <s v="No"/>
    <s v="No"/>
    <s v="No"/>
    <s v="Yes"/>
    <s v="No"/>
    <s v="No"/>
    <s v="No"/>
    <s v="No"/>
    <s v="Yes"/>
    <s v="2921 E 17th Street_x000d_Austin, Texas 78702_x000d_(30.279348, -97.710341)"/>
    <m/>
    <m/>
    <m/>
  </r>
  <r>
    <x v="111"/>
    <x v="543"/>
    <s v="2503 E 9th Steet"/>
    <s v="Blackshear Neighborhood Development Corporation"/>
    <s v="Blackshear Neighborhood Development Corporation"/>
    <s v="2503 E 9th Steet"/>
    <x v="2"/>
    <n v="193490"/>
    <x v="0"/>
    <x v="0"/>
    <x v="1"/>
    <x v="1"/>
    <s v="1/4 Mile"/>
    <s v="Single Family"/>
    <x v="0"/>
    <x v="0"/>
    <x v="8"/>
    <x v="29"/>
    <x v="2"/>
    <m/>
    <s v="None"/>
    <m/>
    <n v="1"/>
    <n v="0"/>
    <n v="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503 E 9th Steet_x000d_Austin, Texas 78702_x000d_(30.26494, -97.714346)"/>
    <s v="Blackshear Neighborhood Development Corportation"/>
    <s v="512-476-2222"/>
    <m/>
  </r>
  <r>
    <x v="263"/>
    <x v="544"/>
    <s v="Lucero Apartments (formerly Oak Creek Village)"/>
    <s v="2013 Travis Oak Creek, LP"/>
    <s v="Eureka Holdings, LLC"/>
    <s v="2324 Wilson Street"/>
    <x v="18"/>
    <n v="845682"/>
    <x v="4"/>
    <x v="4"/>
    <x v="165"/>
    <x v="24"/>
    <s v="1/4 Mile"/>
    <s v="Multifamily"/>
    <x v="0"/>
    <x v="0"/>
    <x v="8"/>
    <x v="37"/>
    <x v="8"/>
    <m/>
    <s v="None"/>
    <m/>
    <n v="18"/>
    <n v="0"/>
    <n v="70"/>
    <n v="85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2324 Wilson Street_x000d_Austin, Texas 78704_x000d_(30.241978, -97.756246)"/>
    <s v="Dominium Management"/>
    <s v="512-538-1760"/>
    <s v="https://www.dominiumapartments.com/find-apartment/properties/texas/austin/lucero.html"/>
  </r>
  <r>
    <x v="264"/>
    <x v="545"/>
    <s v="Villages at Ben White"/>
    <s v="Ben White Senior Development LP"/>
    <s v="Ben White Senior Development LP"/>
    <s v="7000 E Ben White Boulevard"/>
    <x v="9"/>
    <m/>
    <x v="3"/>
    <x v="2"/>
    <x v="166"/>
    <x v="109"/>
    <s v="1/2 Mile"/>
    <s v="Multifamily"/>
    <x v="0"/>
    <x v="0"/>
    <x v="9"/>
    <x v="1"/>
    <x v="6"/>
    <m/>
    <s v="None"/>
    <m/>
    <n v="0"/>
    <n v="0"/>
    <n v="0"/>
    <n v="183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7000 E Ben White Boulevard_x000d_Austin, Texas 78741_x000d_(30.215117, -97.702278)"/>
    <s v="Capstone Management"/>
    <s v="512-222-5659"/>
    <s v="http://villagesatbenwhite.com/"/>
  </r>
  <r>
    <x v="46"/>
    <x v="546"/>
    <s v="Guadalupe Saldana - SF"/>
    <s v="Guadalupe Neighborhood Development Corporation"/>
    <s v="Guadalupe Neighborhood Development Corporation"/>
    <s v="3017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7 Father Joe Znotas Street_x000d_Austin, Texas 78702_x000d_(30.268895, -97.702379)"/>
    <m/>
    <m/>
    <m/>
  </r>
  <r>
    <x v="265"/>
    <x v="547"/>
    <s v="Aria Grand"/>
    <s v="Saigebrook Development, LLC"/>
    <s v="Saigebrook Development, LLC"/>
    <s v="1800 S IH 35"/>
    <x v="18"/>
    <m/>
    <x v="4"/>
    <x v="2"/>
    <x v="136"/>
    <x v="4"/>
    <s v="1/2 Mile"/>
    <s v="Multifamily"/>
    <x v="0"/>
    <x v="1"/>
    <x v="7"/>
    <x v="8"/>
    <x v="6"/>
    <m/>
    <s v="None"/>
    <n v="0"/>
    <n v="6"/>
    <n v="0"/>
    <n v="24"/>
    <n v="30"/>
    <n v="0"/>
    <n v="0"/>
    <n v="10"/>
    <x v="0"/>
    <s v="No"/>
    <s v="No"/>
    <s v="No"/>
    <s v="No"/>
    <s v="No"/>
    <s v="No"/>
    <s v="No"/>
    <s v="Yes"/>
    <s v="No"/>
    <s v="No"/>
    <s v="No"/>
    <s v="No"/>
    <s v="No"/>
    <s v="1800 S IH 35_x000d_Austin, Texas 78704_x000d_(30.239956, -97.738053)"/>
    <m/>
    <m/>
    <m/>
  </r>
  <r>
    <x v="266"/>
    <x v="548"/>
    <s v="Merritt Cornerstone Apartments"/>
    <s v="DDC Merritt Cornerstone Ltd."/>
    <s v="DDC Merritt Cornerstone LTD"/>
    <s v="4500 W Howard Lane"/>
    <x v="35"/>
    <m/>
    <x v="6"/>
    <x v="4"/>
    <x v="55"/>
    <x v="110"/>
    <s v="&gt;1/2 Mile"/>
    <s v="Multifamily"/>
    <x v="0"/>
    <x v="1"/>
    <x v="7"/>
    <x v="8"/>
    <x v="6"/>
    <m/>
    <s v="None"/>
    <m/>
    <n v="13"/>
    <n v="0"/>
    <n v="50"/>
    <n v="41"/>
    <n v="0"/>
    <n v="0"/>
    <n v="96"/>
    <x v="2"/>
    <s v="No"/>
    <s v="No"/>
    <s v="No"/>
    <s v="No"/>
    <s v="No"/>
    <s v="No"/>
    <s v="No"/>
    <s v="Yes"/>
    <s v="No"/>
    <s v="No"/>
    <s v="No"/>
    <s v="No"/>
    <s v="No"/>
    <s v="4500 W Howard Lane_x000d_Austin, Texas 78728_x000d_(30.443949, -97.708641)"/>
    <m/>
    <m/>
    <m/>
  </r>
  <r>
    <x v="267"/>
    <x v="549"/>
    <s v="Spring Terrace Apartments"/>
    <s v="Spring Terrace Housing Corporation"/>
    <s v="Foundation Communities, Inc."/>
    <s v="7101 N IH-35"/>
    <x v="13"/>
    <n v="459975"/>
    <x v="5"/>
    <x v="1"/>
    <x v="143"/>
    <x v="45"/>
    <s v="1/4 Mile"/>
    <s v="Multifamily"/>
    <x v="0"/>
    <x v="0"/>
    <x v="17"/>
    <x v="45"/>
    <x v="2"/>
    <m/>
    <s v="None"/>
    <m/>
    <n v="0"/>
    <n v="0"/>
    <n v="140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7101 N IH-35_x000d_Austin, Texas 78752_x000d_(30.332073, -97.704002)"/>
    <s v="Foundation Communities"/>
    <s v="512-492-8980"/>
    <s v="http://foundcom.org/housing/our-austin-communities/spring-terrace/"/>
  </r>
  <r>
    <x v="268"/>
    <x v="550"/>
    <s v="1801 E 6th Street"/>
    <s v="RRZ E 6th, LP"/>
    <s v="Big Red Dog"/>
    <s v="1801 E 6th Street"/>
    <x v="2"/>
    <m/>
    <x v="3"/>
    <x v="1"/>
    <x v="46"/>
    <x v="7"/>
    <s v="&gt;1/2 Mile"/>
    <s v="Multifamily"/>
    <x v="0"/>
    <x v="2"/>
    <x v="7"/>
    <x v="8"/>
    <x v="9"/>
    <m/>
    <s v="Paid"/>
    <n v="491139"/>
    <n v="0"/>
    <n v="0"/>
    <n v="0"/>
    <n v="0"/>
    <n v="0"/>
    <n v="0"/>
    <n v="0"/>
    <x v="2"/>
    <s v="No"/>
    <s v="No"/>
    <s v="No"/>
    <s v="No"/>
    <s v="No"/>
    <s v="No"/>
    <s v="No"/>
    <s v="No"/>
    <s v="Yes"/>
    <s v="No"/>
    <s v="No"/>
    <s v="No"/>
    <s v="No"/>
    <s v="1801 E 6th Street_x000d_Austin, Texas 78702_x000d_(30.262015, -97.723473)"/>
    <m/>
    <m/>
    <m/>
  </r>
  <r>
    <x v="269"/>
    <x v="551"/>
    <s v="Legacy Apartments"/>
    <s v="Mary Lee Community"/>
    <s v="Mary Lee Foundation"/>
    <s v="1340 Lamar Square Drive"/>
    <x v="18"/>
    <n v="102147"/>
    <x v="2"/>
    <x v="0"/>
    <x v="64"/>
    <x v="25"/>
    <s v="1/4 Mile"/>
    <s v="Multifamily"/>
    <x v="0"/>
    <x v="0"/>
    <x v="3"/>
    <x v="9"/>
    <x v="2"/>
    <m/>
    <s v="None"/>
    <m/>
    <n v="0"/>
    <n v="0"/>
    <n v="36"/>
    <n v="0"/>
    <n v="0"/>
    <n v="4"/>
    <n v="0"/>
    <x v="0"/>
    <s v="No"/>
    <s v="No"/>
    <s v="No"/>
    <s v="No"/>
    <s v="No"/>
    <s v="No"/>
    <s v="No"/>
    <s v="Yes"/>
    <s v="No"/>
    <s v="No"/>
    <s v="No"/>
    <s v="No"/>
    <s v="No"/>
    <s v="1340 Lamar Square Drive_x000d_Austin, Texas 78704_x000d_(30.253908, -97.763984)"/>
    <s v="Mary Lee Foundation"/>
    <s v="512-443-5777"/>
    <s v="http://www.maryleefoundation.org/programs-and-services/affordable-housing/"/>
  </r>
  <r>
    <x v="41"/>
    <x v="552"/>
    <s v="Easton Park (Pilot Knob PUD)"/>
    <s v="Carma Easton LLC"/>
    <s v="Carma Easton LLC"/>
    <m/>
    <x v="12"/>
    <m/>
    <x v="1"/>
    <x v="1"/>
    <x v="167"/>
    <x v="111"/>
    <s v="&gt;1/2 Mile"/>
    <s v="Multifamily"/>
    <x v="0"/>
    <x v="1"/>
    <x v="7"/>
    <x v="8"/>
    <x v="6"/>
    <m/>
    <s v="None"/>
    <m/>
    <n v="0"/>
    <n v="0"/>
    <n v="0"/>
    <n v="300"/>
    <n v="0"/>
    <n v="0"/>
    <n v="270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270"/>
    <x v="553"/>
    <s v="904 Lydia"/>
    <s v="Guadalupe Neighborhood Development Corporation"/>
    <s v="Guadalupe Neighborhood Development Corporation"/>
    <s v="904 Lydia Street"/>
    <x v="2"/>
    <n v="192932"/>
    <x v="0"/>
    <x v="1"/>
    <x v="1"/>
    <x v="1"/>
    <s v="&gt;1/2 Mile"/>
    <s v="Single Family"/>
    <x v="0"/>
    <x v="0"/>
    <x v="8"/>
    <x v="37"/>
    <x v="8"/>
    <m/>
    <s v="None"/>
    <m/>
    <n v="1"/>
    <n v="0"/>
    <n v="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904 Lydia Street_x000d_Austin, Texas 78702_x000d_(30.267344, -97.728296)"/>
    <s v="Guadalupe Neighborhood Development Corporation"/>
    <s v="512-479-6275"/>
    <s v="http://www.guadalupendc.org"/>
  </r>
  <r>
    <x v="271"/>
    <x v="554"/>
    <s v="Saint Louise House II"/>
    <s v="VinCare Services of Austin Foundation"/>
    <s v="VinCare Services of Austin Foundation"/>
    <s v="2104 Berkett Drive"/>
    <x v="6"/>
    <m/>
    <x v="2"/>
    <x v="1"/>
    <x v="58"/>
    <x v="29"/>
    <s v="&gt;1/2 Mile"/>
    <s v="Multifamily"/>
    <x v="0"/>
    <x v="0"/>
    <x v="10"/>
    <x v="46"/>
    <x v="2"/>
    <m/>
    <s v="None"/>
    <m/>
    <n v="0"/>
    <n v="0"/>
    <n v="2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2104 Berkett Drive_x000d_Austin, Texas 78745_x000d_(30.210724, -97.80404)"/>
    <s v="Saint Louise House"/>
    <s v="512-326-2774"/>
    <s v="http://saintlouisehouse.org/"/>
  </r>
  <r>
    <x v="272"/>
    <x v="555"/>
    <s v="Villas at Vinson Oak"/>
    <s v="Notigius LLC"/>
    <s v="Notigius LLC"/>
    <s v="4507 Vinson Drive"/>
    <x v="6"/>
    <m/>
    <x v="3"/>
    <x v="4"/>
    <x v="168"/>
    <x v="0"/>
    <s v="&gt;1/2 Mile"/>
    <s v="Duplex"/>
    <x v="0"/>
    <x v="1"/>
    <x v="7"/>
    <x v="8"/>
    <x v="6"/>
    <m/>
    <s v="None"/>
    <m/>
    <n v="0"/>
    <n v="0"/>
    <n v="0"/>
    <n v="0"/>
    <n v="0"/>
    <n v="2"/>
    <n v="14"/>
    <x v="2"/>
    <s v="No"/>
    <s v="No"/>
    <s v="No"/>
    <s v="No"/>
    <s v="No"/>
    <s v="No"/>
    <s v="No"/>
    <s v="Yes"/>
    <s v="No"/>
    <s v="No"/>
    <s v="No"/>
    <s v="No"/>
    <s v="No"/>
    <s v="4507 Vinson Drive_x000d_Austin, Texas 78745_x000d_(30.220617, -97.777351)"/>
    <m/>
    <m/>
    <m/>
  </r>
  <r>
    <x v="273"/>
    <x v="556"/>
    <s v="110 Chicon Street"/>
    <s v="Guadalupe Neighborhood Development Corporation"/>
    <s v="Guadalupe Neighborhood Development Corporation"/>
    <s v="110 Chicon Street"/>
    <x v="2"/>
    <m/>
    <x v="3"/>
    <x v="1"/>
    <x v="0"/>
    <x v="0"/>
    <s v="&gt;1/2 Mile"/>
    <s v="Single Family"/>
    <x v="0"/>
    <x v="0"/>
    <x v="0"/>
    <x v="0"/>
    <x v="0"/>
    <m/>
    <s v="None"/>
    <m/>
    <n v="0"/>
    <n v="0"/>
    <n v="0"/>
    <n v="0"/>
    <n v="0"/>
    <n v="2"/>
    <n v="0"/>
    <x v="0"/>
    <s v="No"/>
    <s v="No"/>
    <s v="No"/>
    <s v="No"/>
    <s v="No"/>
    <s v="No"/>
    <s v="No"/>
    <s v="No"/>
    <s v="No"/>
    <s v="No"/>
    <s v="No"/>
    <s v="No"/>
    <s v="No"/>
    <s v="110 Chicon Street_x000d_Austin, Texas 78702_x000d_(30.257846, -97.724317)"/>
    <m/>
    <m/>
    <m/>
  </r>
  <r>
    <x v="274"/>
    <x v="557"/>
    <s v="Block on Pearl South"/>
    <s v="Pearl Block, L.P. &amp; Delaware Ltd. Partnership"/>
    <s v="Pearl Block, L.P. &amp; Delware Ltd. Partnership"/>
    <s v="900 W 22nd Street"/>
    <x v="10"/>
    <m/>
    <x v="4"/>
    <x v="3"/>
    <x v="169"/>
    <x v="89"/>
    <s v="1/2 Mile"/>
    <s v="Multifamily"/>
    <x v="0"/>
    <x v="0"/>
    <x v="10"/>
    <x v="0"/>
    <x v="7"/>
    <d v="2008-08-15T00:00:00"/>
    <s v="Paid"/>
    <n v="22948"/>
    <n v="0"/>
    <n v="0"/>
    <n v="0"/>
    <n v="0"/>
    <n v="0"/>
    <n v="5"/>
    <n v="44"/>
    <x v="2"/>
    <s v="No"/>
    <s v="No"/>
    <s v="No"/>
    <s v="No"/>
    <s v="No"/>
    <s v="No"/>
    <s v="No"/>
    <s v="Yes"/>
    <s v="No"/>
    <s v="Yes"/>
    <s v="No"/>
    <s v="No"/>
    <s v="No"/>
    <s v="900 W 22nd Street_x000d_Austin, Texas 78705_x000d_(30.285344, -97.746693)"/>
    <s v="American Campus Communities"/>
    <s v="512-478-9811"/>
    <s v="http://www.theblockwestcampus.com/p/student_housing/pearl_south_mobile/austin-tx-78705/the-block-on-campus-6569"/>
  </r>
  <r>
    <x v="275"/>
    <x v="558"/>
    <s v="San Pedro Flats"/>
    <s v="2708 San Pedro, LLC"/>
    <s v="2708 San Pedro, LLC"/>
    <s v="2708 San Pedro Street"/>
    <x v="10"/>
    <m/>
    <x v="4"/>
    <x v="1"/>
    <x v="135"/>
    <x v="1"/>
    <s v="1/2 Mile"/>
    <s v="Multifamily"/>
    <x v="0"/>
    <x v="2"/>
    <x v="4"/>
    <x v="17"/>
    <x v="7"/>
    <d v="2014-03-04T00:00:00"/>
    <s v="Paid"/>
    <n v="6829"/>
    <n v="0"/>
    <n v="0"/>
    <n v="0"/>
    <n v="0"/>
    <n v="0"/>
    <n v="1"/>
    <n v="9"/>
    <x v="2"/>
    <s v="No"/>
    <s v="No"/>
    <s v="No"/>
    <s v="No"/>
    <s v="No"/>
    <s v="No"/>
    <s v="No"/>
    <s v="Yes"/>
    <s v="No"/>
    <s v="Yes"/>
    <s v="No"/>
    <s v="No"/>
    <s v="No"/>
    <s v="2708 San Pedro Street_x000d_Austin, Texas 78705_x000d_(30.293136, -97.745781)"/>
    <s v="Marcus Federman"/>
    <s v="512-585-2528"/>
    <s v="https://uptownrealtyaustin.com/ut_austin_rentals/san_pedro_flats_302/"/>
  </r>
  <r>
    <x v="276"/>
    <x v="559"/>
    <s v="La Vista de Guadalupe"/>
    <s v="Guadalupe Neighborhood Development Corporation"/>
    <s v="Guadalupe Neighborhood Development Corporation"/>
    <s v="813 E 8th Street"/>
    <x v="2"/>
    <m/>
    <x v="0"/>
    <x v="1"/>
    <x v="58"/>
    <x v="29"/>
    <s v="1/2 Mile"/>
    <s v="Multifamily"/>
    <x v="0"/>
    <x v="0"/>
    <x v="10"/>
    <x v="5"/>
    <x v="8"/>
    <m/>
    <s v="None"/>
    <m/>
    <n v="3"/>
    <n v="0"/>
    <n v="18"/>
    <n v="1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813 E 8th Street_x000d_Austin, Texas 78702_x000d_(30.267357, -97.732951)"/>
    <s v="Guadalupe Neighborhood Development Corporation"/>
    <s v="512-479-6275"/>
    <s v="http://www.guadalupendc.org/"/>
  </r>
  <r>
    <x v="84"/>
    <x v="560"/>
    <s v="907 Spence Street"/>
    <s v="Guadalupe Neighborhood Development Corporation"/>
    <s v="Guadalupe Neighborhood Development Corporation"/>
    <s v="907 Spence Street"/>
    <x v="2"/>
    <m/>
    <x v="3"/>
    <x v="4"/>
    <x v="1"/>
    <x v="1"/>
    <s v="&gt;1/2 Mile"/>
    <s v="Single Family"/>
    <x v="0"/>
    <x v="0"/>
    <x v="17"/>
    <x v="13"/>
    <x v="0"/>
    <m/>
    <s v="None"/>
    <m/>
    <n v="0"/>
    <n v="0"/>
    <n v="0"/>
    <n v="1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907 Spence Street_x000d_Austin, Texas 78702_x000d_(30.258897, -97.735736)"/>
    <m/>
    <m/>
    <m/>
  </r>
  <r>
    <x v="277"/>
    <x v="561"/>
    <s v="Bell South Lamar"/>
    <s v="Lamar Manchaca Residential LP"/>
    <s v="Lamar Manchaca Residential LP"/>
    <s v="2717 S Lamar Boulevard"/>
    <x v="18"/>
    <m/>
    <x v="2"/>
    <x v="0"/>
    <x v="170"/>
    <x v="85"/>
    <s v="1/4 Mile"/>
    <s v="Multifamily"/>
    <x v="0"/>
    <x v="0"/>
    <x v="5"/>
    <x v="15"/>
    <x v="8"/>
    <m/>
    <s v="None"/>
    <m/>
    <n v="0"/>
    <n v="0"/>
    <n v="0"/>
    <n v="0"/>
    <n v="0"/>
    <n v="33"/>
    <n v="294"/>
    <x v="2"/>
    <s v="No"/>
    <s v="No"/>
    <s v="No"/>
    <s v="No"/>
    <s v="No"/>
    <s v="No"/>
    <s v="No"/>
    <s v="No"/>
    <s v="No"/>
    <s v="No"/>
    <s v="Yes"/>
    <s v="No"/>
    <s v="No"/>
    <s v="2717 S Lamar Boulevard_x000d_Austin, Texas 78704_x000d_(30.244357, -97.781279)"/>
    <s v="Bell Parnters"/>
    <s v="877-244-5909"/>
    <s v="https://www.bellapartmentliving.com/tx/austin/bell-south-lamar/index.aspx"/>
  </r>
  <r>
    <x v="278"/>
    <x v="562"/>
    <s v="Quarters at Grayson"/>
    <s v="Simmons Vedder &amp; Company"/>
    <s v="Simmons Vedder &amp; Company"/>
    <s v="714 W 22nd Street"/>
    <x v="10"/>
    <m/>
    <x v="4"/>
    <x v="3"/>
    <x v="45"/>
    <x v="91"/>
    <s v="1/2 Mile"/>
    <s v="Multifamily"/>
    <x v="0"/>
    <x v="0"/>
    <x v="10"/>
    <x v="0"/>
    <x v="7"/>
    <d v="2008-08-05T00:00:00"/>
    <s v="Paid"/>
    <n v="47890"/>
    <n v="0"/>
    <n v="0"/>
    <n v="0"/>
    <n v="0"/>
    <n v="0"/>
    <n v="10"/>
    <n v="90"/>
    <x v="2"/>
    <s v="No"/>
    <s v="No"/>
    <s v="No"/>
    <s v="No"/>
    <s v="No"/>
    <s v="No"/>
    <s v="No"/>
    <s v="Yes"/>
    <s v="No"/>
    <s v="Yes"/>
    <s v="No"/>
    <s v="No"/>
    <s v="No"/>
    <s v="714 W 22nd Street_x000d_Austin, Texas 78705_x000d_(30.285313, -97.746327)"/>
    <s v="Quarters on Campus "/>
    <s v="512-531-0123"/>
    <s v="http://quartersoncampus2.businesscatalyst.com/grayson.html"/>
  </r>
  <r>
    <x v="252"/>
    <x v="563"/>
    <s v="The Chicon (aka 'Chicon Corridor')"/>
    <s v="Chestnut Neighborhood Revitalization Corporation"/>
    <s v="Chestnut Neighborhood Revitalization Corporation"/>
    <s v="1212 Chicon Street"/>
    <x v="2"/>
    <m/>
    <x v="0"/>
    <x v="1"/>
    <x v="41"/>
    <x v="53"/>
    <s v="&gt;1/2 Mile"/>
    <s v="Multifamily"/>
    <x v="1"/>
    <x v="2"/>
    <x v="7"/>
    <x v="8"/>
    <x v="2"/>
    <m/>
    <s v="None"/>
    <m/>
    <n v="0"/>
    <n v="0"/>
    <n v="0"/>
    <n v="0"/>
    <n v="0"/>
    <n v="12"/>
    <n v="3"/>
    <x v="1"/>
    <s v="No"/>
    <s v="No"/>
    <s v="No"/>
    <s v="No"/>
    <s v="No"/>
    <s v="No"/>
    <s v="No"/>
    <s v="Yes"/>
    <s v="No"/>
    <s v="No"/>
    <s v="Yes"/>
    <s v="Yes"/>
    <s v="Yes"/>
    <s v="1212 Chicon Street_x000d_Austin, Texas 78702_x000d_(30.274451, -97.720064)"/>
    <s v="Community Wheelhouse"/>
    <s v="512-900-3683"/>
    <s v="http://www.thechicon.com/"/>
  </r>
  <r>
    <x v="46"/>
    <x v="564"/>
    <s v="Guadalupe Saldana - SF"/>
    <s v="Guadalupe Neighborhood Development Corporation"/>
    <s v="Guadalupe Neighborhood Development Corporation"/>
    <s v="3013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13 Father Joe Znotas Street_x000d_Austin, Texas 78702_x000d_(30.26894, -97.702473)"/>
    <m/>
    <m/>
    <m/>
  </r>
  <r>
    <x v="261"/>
    <x v="565"/>
    <s v="Sunfield PUD"/>
    <m/>
    <s v="A&amp;M Option 541, LP"/>
    <m/>
    <x v="36"/>
    <n v="839821"/>
    <x v="2"/>
    <x v="1"/>
    <x v="171"/>
    <x v="112"/>
    <s v="&gt;1/2 Mile"/>
    <s v="Multifamily"/>
    <x v="0"/>
    <x v="1"/>
    <x v="7"/>
    <x v="8"/>
    <x v="8"/>
    <m/>
    <s v="None"/>
    <m/>
    <n v="0"/>
    <n v="0"/>
    <n v="0"/>
    <n v="175"/>
    <n v="0"/>
    <n v="0"/>
    <n v="1576"/>
    <x v="2"/>
    <s v="No"/>
    <s v="No"/>
    <s v="No"/>
    <s v="No"/>
    <s v="No"/>
    <s v="Yes"/>
    <s v="No"/>
    <s v="No"/>
    <s v="No"/>
    <s v="No"/>
    <s v="No"/>
    <s v="No"/>
    <s v="No"/>
    <s v="Austin, Texas 78610_x000d_(30.079155, -97.818541)"/>
    <m/>
    <m/>
    <m/>
  </r>
  <r>
    <x v="72"/>
    <x v="566"/>
    <s v="Pecan Springs Commons"/>
    <s v="Green Doors"/>
    <s v="Community Partnerships for the Homeless"/>
    <s v="5809 Sweeney Circle"/>
    <x v="3"/>
    <n v="217257"/>
    <x v="0"/>
    <x v="0"/>
    <x v="36"/>
    <x v="20"/>
    <s v="1/4 Mile"/>
    <s v="FourPlex"/>
    <x v="0"/>
    <x v="0"/>
    <x v="8"/>
    <x v="29"/>
    <x v="2"/>
    <m/>
    <s v="None"/>
    <m/>
    <n v="0"/>
    <n v="0"/>
    <n v="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5809 Sweeney Circle_x000d_Austin, Texas 78723_x000d_(30.30552, -97.679339)"/>
    <s v="Green Doors"/>
    <s v="512-469-9130"/>
    <s v="http://www.greendoors.org/housing/overview.php"/>
  </r>
  <r>
    <x v="279"/>
    <x v="567"/>
    <s v="Quarters at Cameron"/>
    <s v="West Campus Partners III, LP"/>
    <s v="Simmons Vedder &amp; Company"/>
    <s v="2707 Rio Grande Street"/>
    <x v="10"/>
    <n v="739194"/>
    <x v="4"/>
    <x v="0"/>
    <x v="34"/>
    <x v="5"/>
    <s v="1/4 Mile"/>
    <s v="Multifamily"/>
    <x v="0"/>
    <x v="0"/>
    <x v="15"/>
    <x v="1"/>
    <x v="7"/>
    <d v="2006-08-01T00:00:00"/>
    <s v="Paid"/>
    <n v="29988"/>
    <n v="0"/>
    <n v="0"/>
    <n v="0"/>
    <n v="0"/>
    <n v="0"/>
    <n v="6"/>
    <n v="58"/>
    <x v="2"/>
    <s v="No"/>
    <s v="No"/>
    <s v="No"/>
    <s v="No"/>
    <s v="No"/>
    <s v="No"/>
    <s v="No"/>
    <s v="Yes"/>
    <s v="No"/>
    <s v="Yes"/>
    <s v="No"/>
    <s v="No"/>
    <s v="No"/>
    <s v="2707 Rio Grande Street_x000d_Austin, Texas 78705_x000d_(30.29242, -97.744241)"/>
    <s v="Quarters at Campus"/>
    <s v="512-310-7627"/>
    <s v="http://quartersoncampus2.businesscatalyst.com/cameron.html"/>
  </r>
  <r>
    <x v="280"/>
    <x v="568"/>
    <s v="Marshall Apartments"/>
    <s v="Marshall Affordable Partners, Ltd."/>
    <s v="Marshall Affordable Partners, Ltd."/>
    <s v="1401 E 12th Street"/>
    <x v="2"/>
    <m/>
    <x v="0"/>
    <x v="1"/>
    <x v="45"/>
    <x v="36"/>
    <s v="&gt;1/2 Mile"/>
    <s v="Multifamily"/>
    <x v="0"/>
    <x v="0"/>
    <x v="1"/>
    <x v="35"/>
    <x v="2"/>
    <m/>
    <s v="None"/>
    <m/>
    <n v="0"/>
    <n v="0"/>
    <n v="100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401 E 12th Street_x000d_Austin, Texas 78702_x000d_(30.27299, -97.724874)"/>
    <s v="LEDIC Realty Company"/>
    <s v="334-472-6935"/>
    <s v="http://www.marshall-apartments.com/"/>
  </r>
  <r>
    <x v="281"/>
    <x v="569"/>
    <s v="1211 Inks Avenue"/>
    <s v="Guadalupe Neighborhood Development Corporation"/>
    <s v="Guadalupe Neighborhood Development Corporation"/>
    <s v="1211 Inks Avenue"/>
    <x v="2"/>
    <n v="192991"/>
    <x v="0"/>
    <x v="2"/>
    <x v="0"/>
    <x v="0"/>
    <s v="&gt;1/2 Mile"/>
    <s v="Duplex"/>
    <x v="0"/>
    <x v="1"/>
    <x v="7"/>
    <x v="8"/>
    <x v="6"/>
    <m/>
    <s v="None"/>
    <m/>
    <n v="0"/>
    <n v="0"/>
    <n v="0"/>
    <n v="1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1211 Inks Avenue_x000d_Austin, Texas 78702_x000d_(30.265969, -97.727851)"/>
    <m/>
    <m/>
    <m/>
  </r>
  <r>
    <x v="282"/>
    <x v="570"/>
    <s v="Kasita Homeless Veteran Housing"/>
    <s v="Kasita GL, LLC"/>
    <s v="Kasita GL, LLC"/>
    <s v="1304 E 4th Street"/>
    <x v="2"/>
    <n v="191857"/>
    <x v="3"/>
    <x v="1"/>
    <x v="172"/>
    <x v="55"/>
    <s v="&gt;1/2 Mile"/>
    <s v="Multifamily"/>
    <x v="0"/>
    <x v="2"/>
    <x v="12"/>
    <x v="2"/>
    <x v="6"/>
    <m/>
    <s v="None"/>
    <m/>
    <n v="0"/>
    <n v="0"/>
    <n v="21"/>
    <n v="0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304 E 4th Street_x000d_Austin, Texas 78702_x000d_(30.262052, -97.729823)"/>
    <m/>
    <m/>
    <m/>
  </r>
  <r>
    <x v="283"/>
    <x v="571"/>
    <s v="1615 East 7th Street"/>
    <s v="1615 East 7th Street, LLC"/>
    <s v="1615 East 7th Street, LLC"/>
    <s v="1615 E 7th Street"/>
    <x v="2"/>
    <n v="881216"/>
    <x v="3"/>
    <x v="3"/>
    <x v="83"/>
    <x v="89"/>
    <s v="&gt;1/2 Mile"/>
    <s v="Multifamily"/>
    <x v="1"/>
    <x v="0"/>
    <x v="12"/>
    <x v="25"/>
    <x v="8"/>
    <m/>
    <s v="None"/>
    <m/>
    <n v="0"/>
    <n v="0"/>
    <n v="0"/>
    <n v="0"/>
    <n v="0"/>
    <n v="5"/>
    <n v="14"/>
    <x v="2"/>
    <s v="No"/>
    <s v="No"/>
    <s v="No"/>
    <s v="No"/>
    <s v="No"/>
    <s v="No"/>
    <s v="No"/>
    <s v="No"/>
    <s v="Yes"/>
    <s v="No"/>
    <s v="No"/>
    <s v="No"/>
    <s v="No"/>
    <s v="1615 E 7th Street_x000d_Austin, Texas 78702_x000d_(30.263509, -97.724929)"/>
    <m/>
    <m/>
    <m/>
  </r>
  <r>
    <x v="46"/>
    <x v="572"/>
    <s v="Guadalupe Saldana - SF"/>
    <s v="Guadalupe Neighborhood Development Corporation"/>
    <s v="Guadalupe Neighborhood Development Corporation"/>
    <s v="3025 Father Joe Znotas Street"/>
    <x v="2"/>
    <m/>
    <x v="3"/>
    <x v="1"/>
    <x v="1"/>
    <x v="1"/>
    <s v="1/4 Mile"/>
    <s v="Single Family"/>
    <x v="1"/>
    <x v="1"/>
    <x v="7"/>
    <x v="8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25 Father Joe Znotas Street_x000d_Austin, Texas 78702_x000d_(30.26881, -97.702164)"/>
    <m/>
    <m/>
    <m/>
  </r>
  <r>
    <x v="284"/>
    <x v="573"/>
    <s v="The Works at Pleasant Valley"/>
    <s v="Lifeworks Affordable Housing Corporation"/>
    <s v="Lifeworks Affordable Housing Corporation"/>
    <s v="2800 Lyons Road"/>
    <x v="2"/>
    <n v="819543"/>
    <x v="3"/>
    <x v="4"/>
    <x v="42"/>
    <x v="47"/>
    <s v="1/4 Mile"/>
    <s v="Multifamily"/>
    <x v="0"/>
    <x v="0"/>
    <x v="4"/>
    <x v="43"/>
    <x v="2"/>
    <m/>
    <s v="None"/>
    <m/>
    <n v="15"/>
    <n v="0"/>
    <n v="3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2800 Lyons Road_x000d_Austin, Texas 78702_x000d_(30.263788, -97.707485)"/>
    <s v="Lifeworks"/>
    <s v="512-735-2100"/>
    <s v="http://www.lifeworksaustin.org/housing/"/>
  </r>
  <r>
    <x v="285"/>
    <x v="574"/>
    <s v="Anderson Village"/>
    <s v="Austin Housing Finance Corporation"/>
    <s v="Austin Housing Finance Corporation"/>
    <s v="3101 E 12th Street"/>
    <x v="2"/>
    <n v="198901"/>
    <x v="1"/>
    <x v="3"/>
    <x v="43"/>
    <x v="69"/>
    <s v="1/2 Mile"/>
    <s v="Multifamily"/>
    <x v="0"/>
    <x v="0"/>
    <x v="3"/>
    <x v="9"/>
    <x v="2"/>
    <m/>
    <s v="None"/>
    <m/>
    <n v="0"/>
    <n v="0"/>
    <n v="5"/>
    <n v="14"/>
    <n v="0"/>
    <n v="5"/>
    <n v="0"/>
    <x v="0"/>
    <s v="No"/>
    <s v="No"/>
    <s v="No"/>
    <s v="No"/>
    <s v="No"/>
    <s v="No"/>
    <s v="No"/>
    <s v="Yes"/>
    <s v="No"/>
    <s v="No"/>
    <s v="No"/>
    <s v="No"/>
    <s v="No"/>
    <s v="3101 E 12th Street_x000d_Austin, Texas 78702_x000d_(30.276562, -97.70224)"/>
    <s v="PRAK Property Management "/>
    <s v="512-808-7999"/>
    <s v="http://www.prakpropertymanagement.com/anderson-village.html"/>
  </r>
  <r>
    <x v="32"/>
    <x v="575"/>
    <s v="M/I Homes of Austin - Goodnight Ranch PUD"/>
    <s v="Bradsher Family Trust and MVE Ventures, LTD"/>
    <s v="Momark Development LLC"/>
    <m/>
    <x v="12"/>
    <m/>
    <x v="8"/>
    <x v="1"/>
    <x v="84"/>
    <x v="32"/>
    <s v="&gt;1/2 Mile"/>
    <s v="Single Family"/>
    <x v="1"/>
    <x v="1"/>
    <x v="7"/>
    <x v="8"/>
    <x v="5"/>
    <m/>
    <s v="None"/>
    <m/>
    <n v="0"/>
    <n v="0"/>
    <n v="0"/>
    <n v="0"/>
    <n v="0"/>
    <n v="18"/>
    <n v="28"/>
    <x v="2"/>
    <s v="No"/>
    <s v="No"/>
    <s v="No"/>
    <s v="No"/>
    <s v="No"/>
    <s v="Yes"/>
    <s v="No"/>
    <s v="Yes"/>
    <s v="No"/>
    <s v="No"/>
    <s v="No"/>
    <s v="No"/>
    <s v="No"/>
    <s v="Austin, Texas_x000d_(30.264979, -97.746598)"/>
    <m/>
    <m/>
    <m/>
  </r>
  <r>
    <x v="286"/>
    <x v="576"/>
    <s v="Texan at Pearl"/>
    <s v="Texan Properties, LLC"/>
    <s v="Texan Properties, LLC"/>
    <s v="2515 Pearl Street"/>
    <x v="10"/>
    <n v="206317"/>
    <x v="4"/>
    <x v="3"/>
    <x v="31"/>
    <x v="35"/>
    <s v="1/2 Mile"/>
    <s v="Multifamily"/>
    <x v="0"/>
    <x v="0"/>
    <x v="10"/>
    <x v="0"/>
    <x v="7"/>
    <d v="2008-08-01T00:00:00"/>
    <s v="Paid"/>
    <n v="34418"/>
    <n v="0"/>
    <n v="0"/>
    <n v="0"/>
    <n v="0"/>
    <n v="0"/>
    <n v="8"/>
    <n v="73"/>
    <x v="2"/>
    <s v="No"/>
    <s v="No"/>
    <s v="No"/>
    <s v="No"/>
    <s v="No"/>
    <s v="No"/>
    <s v="No"/>
    <s v="Yes"/>
    <s v="No"/>
    <s v="Yes"/>
    <s v="No"/>
    <s v="No"/>
    <s v="No"/>
    <s v="2515 Pearl Street_x000d_Austin, Texas 78705_x000d_(30.290658, -97.74657)"/>
    <s v="Texan Properties"/>
    <s v="512-476-1976"/>
    <s v="http://www.texanproperties.net/tp/"/>
  </r>
  <r>
    <x v="188"/>
    <x v="577"/>
    <s v="1109 Spearson Lane"/>
    <s v="Green Doors"/>
    <s v="Community Partnerships for the Homeless"/>
    <s v="1109 Spearson Lane"/>
    <x v="6"/>
    <n v="330171"/>
    <x v="1"/>
    <x v="1"/>
    <x v="33"/>
    <x v="41"/>
    <s v="&gt;1/2 Mile"/>
    <s v="Single Family"/>
    <x v="0"/>
    <x v="0"/>
    <x v="20"/>
    <x v="2"/>
    <x v="0"/>
    <m/>
    <s v="None"/>
    <m/>
    <n v="0"/>
    <n v="0"/>
    <n v="3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1109 Spearson Lane_x000d_Austin, Texas 78745_x000d_(30.201582, -97.794106)"/>
    <s v="Green Doors"/>
    <s v="512-469-9130"/>
    <s v="http://www.greendoors.org/housing/overview.php"/>
  </r>
  <r>
    <x v="287"/>
    <x v="578"/>
    <s v="Manor House"/>
    <s v="Volunteers of America - Texas"/>
    <s v="Volunteers of America - Texas"/>
    <s v="5905 Manor Road"/>
    <x v="3"/>
    <m/>
    <x v="0"/>
    <x v="1"/>
    <x v="173"/>
    <x v="81"/>
    <s v="1/4 Mile"/>
    <s v="Multifamily"/>
    <x v="0"/>
    <x v="0"/>
    <x v="13"/>
    <x v="1"/>
    <x v="0"/>
    <m/>
    <s v="None"/>
    <m/>
    <n v="0"/>
    <n v="0"/>
    <n v="11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No"/>
    <s v="5905 Manor Road_x000d_Austin, Texas 78723_x000d_(30.306641, -97.67996)"/>
    <s v="Volunteers of America"/>
    <s v="512-928-2015"/>
    <s v="https://www.voa.org/housing_properties/manor-house-apartments"/>
  </r>
  <r>
    <x v="288"/>
    <x v="579"/>
    <s v="4008 Brookview (ADU)"/>
    <s v="Prodanovic-Nelson Brown"/>
    <s v="Austin Community Design &amp; Development Center/Prodanovic-Nelson Brown"/>
    <s v="4008 Brookview Road"/>
    <x v="0"/>
    <m/>
    <x v="4"/>
    <x v="3"/>
    <x v="1"/>
    <x v="1"/>
    <s v="&gt;1/2 Mile"/>
    <s v="Single Family"/>
    <x v="0"/>
    <x v="3"/>
    <x v="7"/>
    <x v="8"/>
    <x v="6"/>
    <m/>
    <s v="None"/>
    <n v="0"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4008 Brookview Road_x000d_Austin, Texas 78722_x000d_(30.294089, -97.709766)"/>
    <m/>
    <m/>
    <m/>
  </r>
  <r>
    <x v="289"/>
    <x v="580"/>
    <s v="KAPASI"/>
    <s v="Hanna &amp; Mansoor Kapasi"/>
    <s v="Mansoor Kapasi , Owner"/>
    <s v="3208 Merrie Lynn Avenue"/>
    <x v="0"/>
    <n v="207481"/>
    <x v="4"/>
    <x v="2"/>
    <x v="1"/>
    <x v="1"/>
    <s v="&gt;1/2 Mile"/>
    <s v="Single Family"/>
    <x v="0"/>
    <x v="0"/>
    <x v="5"/>
    <x v="11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3208 Merrie Lynn Avenue_x000d_Austin, Texas 78722_x000d_(30.286227, -97.712256)"/>
    <m/>
    <m/>
    <m/>
  </r>
  <r>
    <x v="290"/>
    <x v="581"/>
    <s v="607 West St. Johns Avenue"/>
    <s v="607 W. St. Johns LLC"/>
    <s v="607 W. St. Johns LLC"/>
    <s v="607 W St. Johns Avenue"/>
    <x v="13"/>
    <n v="751947"/>
    <x v="5"/>
    <x v="3"/>
    <x v="135"/>
    <x v="1"/>
    <s v="1/4 Mile"/>
    <s v="Multifamily"/>
    <x v="0"/>
    <x v="2"/>
    <x v="7"/>
    <x v="8"/>
    <x v="8"/>
    <m/>
    <s v="None"/>
    <m/>
    <n v="0"/>
    <n v="0"/>
    <n v="0"/>
    <n v="1"/>
    <n v="0"/>
    <n v="0"/>
    <n v="9"/>
    <x v="2"/>
    <s v="No"/>
    <s v="No"/>
    <s v="No"/>
    <s v="No"/>
    <s v="No"/>
    <s v="No"/>
    <s v="No"/>
    <s v="No"/>
    <s v="Yes"/>
    <s v="No"/>
    <s v="No"/>
    <s v="No"/>
    <s v="No"/>
    <s v="607 W St. Johns Avenue_x000d_Austin, Texas 78752_x000d_(30.33822, -97.715295)"/>
    <m/>
    <m/>
    <m/>
  </r>
  <r>
    <x v="291"/>
    <x v="582"/>
    <s v="Cielo - Plaza Saltillo"/>
    <s v="CC Third and Comal LP"/>
    <s v="CC Third and Comal LP"/>
    <s v="310 Comal Street"/>
    <x v="2"/>
    <m/>
    <x v="3"/>
    <x v="1"/>
    <x v="38"/>
    <x v="1"/>
    <s v="1/4 Mile"/>
    <s v="Multifamily"/>
    <x v="1"/>
    <x v="1"/>
    <x v="7"/>
    <x v="8"/>
    <x v="2"/>
    <m/>
    <s v="Pending"/>
    <n v="93192"/>
    <n v="0"/>
    <n v="0"/>
    <n v="0"/>
    <n v="0"/>
    <n v="0"/>
    <n v="1"/>
    <n v="16"/>
    <x v="2"/>
    <s v="No"/>
    <s v="No"/>
    <s v="No"/>
    <s v="No"/>
    <s v="No"/>
    <s v="No"/>
    <s v="No"/>
    <s v="No"/>
    <s v="Yes"/>
    <s v="No"/>
    <s v="No"/>
    <s v="No"/>
    <s v="No"/>
    <s v="310 Comal Street_x000d_Austin, Texas 78702_x000d_(30.260991, -97.727524)"/>
    <m/>
    <m/>
    <m/>
  </r>
  <r>
    <x v="292"/>
    <x v="583"/>
    <s v="The Ruckus"/>
    <s v="Lincoln Ventures, LLC"/>
    <s v="Lincoln Ventures, LLC"/>
    <s v="2502 Nueces Street"/>
    <x v="10"/>
    <n v="206463"/>
    <x v="4"/>
    <x v="0"/>
    <x v="84"/>
    <x v="89"/>
    <s v="1/4 Mile"/>
    <s v="Multifamily"/>
    <x v="0"/>
    <x v="0"/>
    <x v="12"/>
    <x v="25"/>
    <x v="8"/>
    <m/>
    <s v="Due"/>
    <m/>
    <n v="0"/>
    <n v="0"/>
    <n v="0"/>
    <n v="5"/>
    <n v="0"/>
    <n v="0"/>
    <n v="41"/>
    <x v="2"/>
    <s v="No"/>
    <s v="No"/>
    <s v="No"/>
    <s v="No"/>
    <s v="No"/>
    <s v="No"/>
    <s v="No"/>
    <s v="Yes"/>
    <s v="No"/>
    <s v="Yes"/>
    <s v="No"/>
    <s v="No"/>
    <s v="No"/>
    <s v="2502 Nueces Street_x000d_Austin, Texas 78705_x000d_(30.289583, -97.742952)"/>
    <s v="Cardinal Group"/>
    <s v="512-605-0040"/>
    <s v="https://www.ruckuslofts.com/"/>
  </r>
  <r>
    <x v="293"/>
    <x v="584"/>
    <s v="21 Pearl"/>
    <s v="21Pearl LLC"/>
    <s v="21Pearl LLC"/>
    <s v="911 W 21st Street"/>
    <x v="10"/>
    <n v="824410"/>
    <x v="4"/>
    <x v="1"/>
    <x v="174"/>
    <x v="9"/>
    <s v="1/2 Mile"/>
    <s v="Multifamily"/>
    <x v="0"/>
    <x v="0"/>
    <x v="4"/>
    <x v="17"/>
    <x v="7"/>
    <m/>
    <s v="None"/>
    <m/>
    <n v="0"/>
    <n v="0"/>
    <n v="0"/>
    <n v="0"/>
    <n v="14"/>
    <n v="14"/>
    <n v="108"/>
    <x v="2"/>
    <s v="No"/>
    <s v="No"/>
    <s v="No"/>
    <s v="No"/>
    <s v="No"/>
    <s v="No"/>
    <s v="No"/>
    <s v="Yes"/>
    <s v="No"/>
    <s v="Yes"/>
    <s v="No"/>
    <s v="No"/>
    <s v="No"/>
    <s v="911 W 21st Street_x000d_Austin, Texas 78705_x000d_(30.284826, -97.747596)"/>
    <s v="Lee Properties"/>
    <s v="512-473-0808"/>
    <s v="http://21pearlwestcampus.com/"/>
  </r>
  <r>
    <x v="294"/>
    <x v="585"/>
    <s v="SAMdorosa"/>
    <s v="SAMdorosa Communities LLC"/>
    <s v="SAMdorosa LLC"/>
    <s v="6700 Manchaca Road"/>
    <x v="6"/>
    <n v="325850"/>
    <x v="2"/>
    <x v="2"/>
    <x v="26"/>
    <x v="0"/>
    <s v="&gt;1/2 Mile"/>
    <s v="Multifamily"/>
    <x v="0"/>
    <x v="2"/>
    <x v="7"/>
    <x v="8"/>
    <x v="6"/>
    <m/>
    <s v="None"/>
    <m/>
    <n v="0"/>
    <n v="0"/>
    <n v="0"/>
    <n v="0"/>
    <n v="0"/>
    <n v="2"/>
    <n v="12"/>
    <x v="2"/>
    <s v="No"/>
    <s v="No"/>
    <s v="No"/>
    <s v="No"/>
    <s v="No"/>
    <s v="No"/>
    <s v="No"/>
    <s v="Yes"/>
    <s v="No"/>
    <s v="No"/>
    <s v="No"/>
    <s v="No"/>
    <s v="No"/>
    <s v="6700 Manchaca Road_x000d_Austin, Texas 78745_x000d_(30.206173, -97.806254)"/>
    <s v="SAMdorosa Communities "/>
    <s v="512-653-6287"/>
    <s v="http://b-austin.com/"/>
  </r>
  <r>
    <x v="295"/>
    <x v="586"/>
    <s v="Bluebonnet Studios SRO"/>
    <s v="Foundation Communities, Inc."/>
    <s v="Foundation Communities, Inc."/>
    <s v="2301 S Lamar Boulevard"/>
    <x v="18"/>
    <n v="303136"/>
    <x v="2"/>
    <x v="4"/>
    <x v="175"/>
    <x v="113"/>
    <s v="1/4 Mile"/>
    <s v="Multifamily"/>
    <x v="0"/>
    <x v="0"/>
    <x v="4"/>
    <x v="33"/>
    <x v="8"/>
    <m/>
    <s v="None"/>
    <m/>
    <n v="22"/>
    <n v="21"/>
    <n v="64"/>
    <n v="0"/>
    <n v="0"/>
    <n v="0"/>
    <n v="0"/>
    <x v="0"/>
    <s v="No"/>
    <s v="No"/>
    <s v="No"/>
    <s v="No"/>
    <s v="No"/>
    <s v="No"/>
    <s v="No"/>
    <s v="Yes"/>
    <s v="No"/>
    <s v="No"/>
    <s v="No"/>
    <s v="No"/>
    <s v="Yes"/>
    <s v="2301 S Lamar Boulevard_x000d_Austin, Texas 78704_x000d_(30.247186, -97.776111)"/>
    <s v="Foundation Communities"/>
    <s v="512-617-4441"/>
    <s v="http://foundcom.org/housing/our-austin-communities/bluebonnet-studios/"/>
  </r>
  <r>
    <x v="252"/>
    <x v="587"/>
    <s v="The Chicon (aka 'Chicon Corridor')"/>
    <s v="Chestnut Neighborhood Revitalization Corporation"/>
    <s v="Chestnut Neighborhood Revitalization Corporation"/>
    <s v="1301 Chicon Street"/>
    <x v="2"/>
    <m/>
    <x v="0"/>
    <x v="1"/>
    <x v="7"/>
    <x v="91"/>
    <s v="&gt;1/2 Mile"/>
    <s v="Multifamily"/>
    <x v="1"/>
    <x v="2"/>
    <x v="7"/>
    <x v="8"/>
    <x v="2"/>
    <m/>
    <s v="None"/>
    <m/>
    <n v="0"/>
    <n v="0"/>
    <n v="0"/>
    <n v="0"/>
    <n v="0"/>
    <n v="10"/>
    <n v="3"/>
    <x v="1"/>
    <s v="No"/>
    <s v="No"/>
    <s v="No"/>
    <s v="No"/>
    <s v="No"/>
    <s v="No"/>
    <s v="No"/>
    <s v="Yes"/>
    <s v="No"/>
    <s v="No"/>
    <s v="Yes"/>
    <s v="Yes"/>
    <s v="Yes"/>
    <s v="1301 Chicon Street_x000d_Austin, Texas 78702_x000d_(30.275002, -97.720181)"/>
    <s v="Community Wheelhouse"/>
    <s v="512-900-3683"/>
    <s v="http://www.thechicon.com/"/>
  </r>
  <r>
    <x v="296"/>
    <x v="588"/>
    <s v="Rental - SF"/>
    <s v="Virginia Webb"/>
    <s v="Virginia Webb, Owner"/>
    <s v="1616 Canterbury Street"/>
    <x v="2"/>
    <m/>
    <x v="3"/>
    <x v="1"/>
    <x v="1"/>
    <x v="1"/>
    <s v="&gt;1/2 Mile"/>
    <s v="Single Family"/>
    <x v="0"/>
    <x v="0"/>
    <x v="3"/>
    <x v="20"/>
    <x v="6"/>
    <m/>
    <s v="None"/>
    <m/>
    <n v="0"/>
    <n v="0"/>
    <n v="0"/>
    <n v="0"/>
    <n v="0"/>
    <n v="1"/>
    <n v="0"/>
    <x v="2"/>
    <s v="No"/>
    <s v="No"/>
    <s v="No"/>
    <s v="No"/>
    <s v="No"/>
    <s v="No"/>
    <s v="No"/>
    <s v="Yes"/>
    <s v="No"/>
    <s v="No"/>
    <s v="No"/>
    <s v="No"/>
    <s v="No"/>
    <s v="1616 Canterbury Street_x000d_Austin, Texas 78702_x000d_(30.256186, -97.728038)"/>
    <m/>
    <m/>
    <m/>
  </r>
  <r>
    <x v="297"/>
    <x v="589"/>
    <s v="Texan 26th"/>
    <s v="Texan Properties, LLC"/>
    <s v="Texan Properties, LLC"/>
    <s v="1009 W 26th Street"/>
    <x v="10"/>
    <n v="206098"/>
    <x v="4"/>
    <x v="0"/>
    <x v="176"/>
    <x v="89"/>
    <s v="1/2 Mile"/>
    <s v="Multifamily"/>
    <x v="0"/>
    <x v="0"/>
    <x v="5"/>
    <x v="24"/>
    <x v="7"/>
    <d v="2014-11-04T00:00:00"/>
    <s v="Paid"/>
    <n v="36076"/>
    <n v="0"/>
    <n v="0"/>
    <n v="0"/>
    <n v="0"/>
    <n v="0"/>
    <n v="5"/>
    <n v="48"/>
    <x v="2"/>
    <s v="No"/>
    <s v="No"/>
    <s v="No"/>
    <s v="No"/>
    <s v="No"/>
    <s v="No"/>
    <s v="No"/>
    <s v="Yes"/>
    <s v="No"/>
    <s v="Yes"/>
    <s v="No"/>
    <s v="No"/>
    <s v="No"/>
    <s v="1009 W 26th Street_x000d_Austin, Texas 78705_x000d_(30.290935, -97.748149)"/>
    <s v="CA Ventures "/>
    <s v="512-391-1991"/>
    <s v="https://www.texan26.com/"/>
  </r>
  <r>
    <x v="298"/>
    <x v="590"/>
    <s v="Karnes House (fka University Garden Apartments)"/>
    <s v="Simmons Vedder &amp; Company"/>
    <s v="Simmons Vedder &amp; Company"/>
    <s v="2222 Rio Grande Street"/>
    <x v="10"/>
    <n v="834304"/>
    <x v="4"/>
    <x v="3"/>
    <x v="77"/>
    <x v="1"/>
    <s v="1/4 Mile"/>
    <s v="Multifamily"/>
    <x v="0"/>
    <x v="0"/>
    <x v="10"/>
    <x v="0"/>
    <x v="7"/>
    <d v="2008-08-05T00:00:00"/>
    <s v="Paid"/>
    <n v="5746"/>
    <n v="0"/>
    <n v="0"/>
    <n v="0"/>
    <n v="0"/>
    <n v="0"/>
    <n v="1"/>
    <n v="11"/>
    <x v="2"/>
    <s v="No"/>
    <s v="No"/>
    <s v="No"/>
    <s v="No"/>
    <s v="No"/>
    <s v="No"/>
    <s v="No"/>
    <s v="Yes"/>
    <s v="No"/>
    <s v="Yes"/>
    <s v="No"/>
    <s v="No"/>
    <s v="No"/>
    <s v="2222 Rio Grande Street_x000d_Austin, Texas 78705_x000d_(30.286839, -97.744777)"/>
    <s v="Quarters at Campus"/>
    <s v="512-531-0123"/>
    <s v="http://quartersoncampus2.businesscatalyst.com"/>
  </r>
  <r>
    <x v="299"/>
    <x v="591"/>
    <s v="Carol's House"/>
    <s v="Accessible Housing Austin!"/>
    <s v="Accessible Housing Austin!"/>
    <s v="1805 Heatherglen Lane"/>
    <x v="15"/>
    <n v="260300"/>
    <x v="6"/>
    <x v="1"/>
    <x v="1"/>
    <x v="1"/>
    <s v="&gt;1/2 Mile"/>
    <s v="Single Family"/>
    <x v="0"/>
    <x v="0"/>
    <x v="8"/>
    <x v="29"/>
    <x v="2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1805 Heatherglen Lane_x000d_Austin, Texas 78758_x000d_(30.395399, -97.701594)"/>
    <s v="Accessible Housing Austin!"/>
    <s v="512-640-7781"/>
    <s v="http://ahaustin.org/"/>
  </r>
  <r>
    <x v="300"/>
    <x v="592"/>
    <s v="Block on 25th West"/>
    <s v="CWS Capital Partners LLC"/>
    <s v="CWS Capital Partners LLC"/>
    <s v="2501 Pearl Street"/>
    <x v="10"/>
    <m/>
    <x v="4"/>
    <x v="3"/>
    <x v="106"/>
    <x v="35"/>
    <s v="1/2 Mile"/>
    <s v="Multifamily"/>
    <x v="0"/>
    <x v="0"/>
    <x v="10"/>
    <x v="0"/>
    <x v="7"/>
    <d v="2008-08-15T00:00:00"/>
    <s v="Paid"/>
    <n v="38896"/>
    <n v="0"/>
    <n v="0"/>
    <n v="0"/>
    <n v="0"/>
    <n v="0"/>
    <n v="8"/>
    <n v="72"/>
    <x v="2"/>
    <s v="No"/>
    <s v="No"/>
    <s v="No"/>
    <s v="No"/>
    <s v="No"/>
    <s v="No"/>
    <s v="No"/>
    <s v="Yes"/>
    <s v="No"/>
    <s v="Yes"/>
    <s v="No"/>
    <s v="No"/>
    <s v="No"/>
    <s v="2501 Pearl Street_x000d_Austin, Texas 78705_x000d_(30.289605, -97.746625)"/>
    <s v="American Campus Communities"/>
    <s v="512-478-9811"/>
    <s v="http://www.theblockwestcampus.com/p/student_housing/25_west_mobile/austin-tx-78705/the-block-on-campus-6569"/>
  </r>
  <r>
    <x v="301"/>
    <x v="593"/>
    <s v="7th Street TOD"/>
    <s v="Guadalupe Neighborhood Development Corporation"/>
    <s v="Guadalupe Neighborhood Development Corporation"/>
    <s v="906 E 7th Street"/>
    <x v="2"/>
    <m/>
    <x v="0"/>
    <x v="1"/>
    <x v="5"/>
    <x v="5"/>
    <s v="1/2 Mile"/>
    <s v="Multifamily"/>
    <x v="0"/>
    <x v="1"/>
    <x v="7"/>
    <x v="8"/>
    <x v="6"/>
    <m/>
    <s v="None"/>
    <m/>
    <n v="0"/>
    <n v="0"/>
    <n v="0"/>
    <n v="6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906 E 7th Street_x000d_Austin, Texas 78702_x000d_(30.266213, -97.732714)"/>
    <m/>
    <m/>
    <m/>
  </r>
  <r>
    <x v="302"/>
    <x v="594"/>
    <s v="Harris Branch Senior Apartments"/>
    <s v="LDG Multifamily, LLC"/>
    <s v="LDG Multifamily LLC"/>
    <s v="12331 Dessau Road"/>
    <x v="5"/>
    <m/>
    <x v="0"/>
    <x v="4"/>
    <x v="177"/>
    <x v="114"/>
    <s v="&gt;1/2 Mile"/>
    <s v="Multifamily"/>
    <x v="0"/>
    <x v="1"/>
    <x v="7"/>
    <x v="8"/>
    <x v="6"/>
    <m/>
    <s v="None"/>
    <m/>
    <n v="0"/>
    <n v="0"/>
    <n v="0"/>
    <n v="216"/>
    <n v="0"/>
    <n v="0"/>
    <n v="0"/>
    <x v="2"/>
    <s v="No"/>
    <s v="No"/>
    <s v="No"/>
    <s v="No"/>
    <s v="No"/>
    <s v="No"/>
    <s v="No"/>
    <s v="Yes"/>
    <s v="No"/>
    <s v="No"/>
    <s v="No"/>
    <s v="No"/>
    <s v="No"/>
    <s v="12331 Dessau Road_x000d_Austin, Texas 78754_x000d_(30.389379, -97.647141)"/>
    <m/>
    <m/>
    <m/>
  </r>
  <r>
    <x v="303"/>
    <x v="595"/>
    <s v="Austin Children's Shelter"/>
    <s v="Austin Children's Shelter"/>
    <s v="Austin Children's Shelter"/>
    <s v="4800 Manor Road"/>
    <x v="3"/>
    <n v="800820"/>
    <x v="4"/>
    <x v="1"/>
    <x v="178"/>
    <x v="9"/>
    <s v="&gt;1/2 Mile"/>
    <s v="Multifamily"/>
    <x v="0"/>
    <x v="0"/>
    <x v="10"/>
    <x v="46"/>
    <x v="2"/>
    <m/>
    <s v="None"/>
    <m/>
    <n v="0"/>
    <n v="0"/>
    <n v="28"/>
    <n v="0"/>
    <n v="0"/>
    <n v="0"/>
    <n v="0"/>
    <x v="0"/>
    <s v="No"/>
    <s v="No"/>
    <s v="No"/>
    <s v="No"/>
    <s v="No"/>
    <s v="No"/>
    <s v="No"/>
    <s v="No"/>
    <s v="No"/>
    <s v="No"/>
    <s v="No"/>
    <s v="Yes"/>
    <s v="No"/>
    <s v="4800 Manor Road_x000d_Austin, Texas 78723_x000d_(30.295656, -97.688575)"/>
    <s v="Austin's Children Shelter"/>
    <s v="512-804-3303"/>
    <s v="http://www.safeaustin.org/austinchildrensshelter/"/>
  </r>
  <r>
    <x v="46"/>
    <x v="596"/>
    <s v="Guadalupe Saldana Subdivision"/>
    <s v="Guadalupe Neighborhood Development Corporation"/>
    <s v="Guadalupe Neighborhood Development Corporation"/>
    <m/>
    <x v="2"/>
    <m/>
    <x v="3"/>
    <x v="1"/>
    <x v="64"/>
    <x v="25"/>
    <s v="1/4 Mile"/>
    <s v="Single Family"/>
    <x v="1"/>
    <x v="1"/>
    <x v="7"/>
    <x v="8"/>
    <x v="2"/>
    <m/>
    <s v="None"/>
    <m/>
    <n v="0"/>
    <n v="0"/>
    <n v="0"/>
    <n v="0"/>
    <n v="0"/>
    <n v="40"/>
    <n v="0"/>
    <x v="1"/>
    <s v="No"/>
    <s v="No"/>
    <s v="No"/>
    <s v="No"/>
    <s v="No"/>
    <s v="No"/>
    <s v="No"/>
    <s v="Yes"/>
    <s v="No"/>
    <s v="No"/>
    <s v="No"/>
    <s v="Yes"/>
    <s v="No"/>
    <s v="Austin, Texas 78702_x000d_(30.264271, -97.71608)"/>
    <m/>
    <m/>
    <m/>
  </r>
  <r>
    <x v="304"/>
    <x v="597"/>
    <s v="Quarters at Sterling"/>
    <s v="West Campus Partners III, LP"/>
    <s v="Simmons Vedder &amp; Company"/>
    <s v="709 W 22nd Street"/>
    <x v="10"/>
    <m/>
    <x v="4"/>
    <x v="1"/>
    <x v="45"/>
    <x v="91"/>
    <s v="1/2 Mile"/>
    <s v="Multifamily"/>
    <x v="0"/>
    <x v="0"/>
    <x v="15"/>
    <x v="1"/>
    <x v="7"/>
    <d v="2005-06-19T00:00:00"/>
    <s v="Paid"/>
    <n v="45692"/>
    <n v="0"/>
    <n v="0"/>
    <n v="0"/>
    <n v="0"/>
    <n v="0"/>
    <n v="10"/>
    <n v="90"/>
    <x v="2"/>
    <s v="No"/>
    <s v="No"/>
    <s v="No"/>
    <s v="No"/>
    <s v="No"/>
    <s v="No"/>
    <s v="No"/>
    <s v="No"/>
    <s v="No"/>
    <s v="Yes"/>
    <s v="No"/>
    <s v="No"/>
    <s v="No"/>
    <s v="709 W 22nd Street_x000d_Austin, Texas 78705_x000d_(30.285284, -97.745935)"/>
    <s v="Quarters at Campus"/>
    <s v="512-310-7627"/>
    <s v="http://quartersoncampus2.businesscatalyst.com/sterling.html"/>
  </r>
  <r>
    <x v="305"/>
    <x v="598"/>
    <s v="4904 West Wind Trail"/>
    <s v="Frameworks Community Development Corporation"/>
    <s v="Frameworks Community Development Corporation"/>
    <s v="4904 West Wind Trail"/>
    <x v="6"/>
    <n v="509857"/>
    <x v="2"/>
    <x v="4"/>
    <x v="36"/>
    <x v="41"/>
    <s v="1/4 Mile"/>
    <s v="FourPlex"/>
    <x v="0"/>
    <x v="0"/>
    <x v="4"/>
    <x v="43"/>
    <x v="2"/>
    <m/>
    <s v="None"/>
    <m/>
    <n v="0"/>
    <n v="0"/>
    <n v="3"/>
    <n v="0"/>
    <n v="0"/>
    <n v="0"/>
    <n v="1"/>
    <x v="0"/>
    <s v="No"/>
    <s v="No"/>
    <s v="No"/>
    <s v="No"/>
    <s v="No"/>
    <s v="No"/>
    <s v="No"/>
    <s v="No"/>
    <s v="No"/>
    <s v="No"/>
    <s v="No"/>
    <s v="No"/>
    <s v="No"/>
    <s v="4904 West Wind Trail_x000d_Austin, Texas 78745_x000d_(30.227258, -97.803234)"/>
    <s v="Frameworks Community Development Corporation"/>
    <s v="512-385-1500"/>
    <s v="https://frameworkscdc.org/"/>
  </r>
  <r>
    <x v="147"/>
    <x v="599"/>
    <s v="The Residences at The Domain"/>
    <s v="EGP Management, L.L.C."/>
    <s v="EGP Management, L.L.C."/>
    <s v="11400 Domain Drive"/>
    <x v="15"/>
    <m/>
    <x v="6"/>
    <x v="4"/>
    <x v="179"/>
    <x v="115"/>
    <s v="1/2 Mile"/>
    <s v="Multifamily"/>
    <x v="0"/>
    <x v="0"/>
    <x v="11"/>
    <x v="22"/>
    <x v="0"/>
    <m/>
    <s v="None"/>
    <m/>
    <n v="0"/>
    <n v="0"/>
    <n v="0"/>
    <n v="0"/>
    <n v="39"/>
    <n v="0"/>
    <n v="351"/>
    <x v="2"/>
    <s v="No"/>
    <s v="No"/>
    <s v="No"/>
    <s v="Yes"/>
    <s v="No"/>
    <s v="No"/>
    <s v="No"/>
    <s v="Yes"/>
    <s v="No"/>
    <s v="No"/>
    <s v="No"/>
    <s v="No"/>
    <s v="No"/>
    <s v="11400 Domain Drive_x000d_Austin, Texas 78758_x000d_(30.400651, -97.724982)"/>
    <s v="UDR"/>
    <s v="512-237-7838"/>
    <s v="https://www.udr.com/austin-apartments/north-burnet/residences-at-the-domain/"/>
  </r>
  <r>
    <x v="306"/>
    <x v="600"/>
    <s v="Waters at Ft. Dessau"/>
    <s v="Atlantic Housing Foundation"/>
    <s v="Atlantic Housing Foundation"/>
    <s v="1621 Fish Lane"/>
    <x v="5"/>
    <n v="503617"/>
    <x v="6"/>
    <x v="2"/>
    <x v="88"/>
    <x v="116"/>
    <s v="&gt;1/2 Mile"/>
    <s v="Multifamily"/>
    <x v="0"/>
    <x v="1"/>
    <x v="7"/>
    <x v="8"/>
    <x v="6"/>
    <m/>
    <s v="None"/>
    <m/>
    <n v="0"/>
    <n v="8"/>
    <n v="0"/>
    <n v="184"/>
    <n v="0"/>
    <n v="0"/>
    <n v="48"/>
    <x v="2"/>
    <s v="No"/>
    <s v="No"/>
    <s v="No"/>
    <s v="No"/>
    <s v="No"/>
    <s v="No"/>
    <s v="No"/>
    <s v="Yes"/>
    <s v="No"/>
    <s v="No"/>
    <s v="No"/>
    <s v="No"/>
    <s v="No"/>
    <s v="1621 Fish Lane_x000d_Austin, Texas 78754_x000d_(30.406477, -97.641236)"/>
    <m/>
    <m/>
    <m/>
  </r>
  <r>
    <x v="307"/>
    <x v="601"/>
    <s v="Block on 28th"/>
    <s v="CWS Capital Partners LLC"/>
    <s v="CWS Capital Partners LLC"/>
    <s v="701 W 28th Street"/>
    <x v="10"/>
    <m/>
    <x v="4"/>
    <x v="0"/>
    <x v="45"/>
    <x v="91"/>
    <s v="1/4 Mile"/>
    <s v="Multifamily"/>
    <x v="0"/>
    <x v="0"/>
    <x v="10"/>
    <x v="0"/>
    <x v="7"/>
    <d v="2007-08-15T00:00:00"/>
    <s v="Paid"/>
    <n v="48450"/>
    <n v="0"/>
    <n v="0"/>
    <n v="0"/>
    <n v="0"/>
    <n v="0"/>
    <n v="10"/>
    <n v="90"/>
    <x v="2"/>
    <s v="No"/>
    <s v="No"/>
    <s v="No"/>
    <s v="No"/>
    <s v="No"/>
    <s v="No"/>
    <s v="No"/>
    <s v="Yes"/>
    <s v="No"/>
    <s v="Yes"/>
    <s v="No"/>
    <s v="No"/>
    <s v="No"/>
    <s v="701 W 28th Street_x000d_Austin, Texas 78705_x000d_(30.293454, -97.744643)"/>
    <s v="American Campus Communities"/>
    <s v="512-478-9811"/>
    <s v="http://www.theblockwestcampus.com/"/>
  </r>
  <r>
    <x v="308"/>
    <x v="602"/>
    <s v="Springdale Arts"/>
    <s v="Anmol Mehra"/>
    <s v="Anmol Mehra"/>
    <s v="3524, 3528 and 3532 Gonzales St"/>
    <x v="2"/>
    <m/>
    <x v="3"/>
    <x v="1"/>
    <x v="26"/>
    <x v="41"/>
    <s v="&gt;1/2 Mile"/>
    <s v="Multifamily"/>
    <x v="0"/>
    <x v="1"/>
    <x v="7"/>
    <x v="8"/>
    <x v="6"/>
    <m/>
    <s v="None"/>
    <n v="0"/>
    <n v="0"/>
    <n v="0"/>
    <n v="0"/>
    <n v="0"/>
    <n v="3"/>
    <n v="0"/>
    <n v="11"/>
    <x v="2"/>
    <s v="No"/>
    <s v="No"/>
    <s v="No"/>
    <s v="No"/>
    <s v="No"/>
    <s v="No"/>
    <s v="No"/>
    <s v="Yes"/>
    <s v="No"/>
    <s v="No"/>
    <s v="No"/>
    <s v="No"/>
    <s v="No"/>
    <s v="3524, 3528 and 3532 Gonzales St_x000d_Austin, Texas 78702_x000d_(30.257493, -97.701609)"/>
    <m/>
    <m/>
    <m/>
  </r>
  <r>
    <x v="140"/>
    <x v="603"/>
    <s v="1007 Waller Street"/>
    <s v="Guadalupe Neighborhood Development Corporation"/>
    <s v="Guadalupe Neighborhood Development Corporation"/>
    <s v="1007 Waller Street"/>
    <x v="2"/>
    <m/>
    <x v="0"/>
    <x v="1"/>
    <x v="1"/>
    <x v="1"/>
    <s v="&gt;1/2 Mile"/>
    <s v="Single Family"/>
    <x v="0"/>
    <x v="0"/>
    <x v="13"/>
    <x v="1"/>
    <x v="0"/>
    <m/>
    <s v="None"/>
    <m/>
    <n v="0"/>
    <n v="0"/>
    <n v="0"/>
    <n v="0"/>
    <n v="0"/>
    <n v="1"/>
    <n v="0"/>
    <x v="0"/>
    <s v="No"/>
    <s v="No"/>
    <s v="No"/>
    <s v="No"/>
    <s v="No"/>
    <s v="No"/>
    <s v="No"/>
    <s v="No"/>
    <s v="No"/>
    <s v="No"/>
    <s v="No"/>
    <s v="No"/>
    <s v="No"/>
    <s v="1007 Waller Street_x000d_Austin, Texas 78702_x000d_(30.268695, -97.729498)"/>
    <m/>
    <m/>
    <m/>
  </r>
  <r>
    <x v="309"/>
    <x v="604"/>
    <s v="Azul 620"/>
    <s v="Austin DMA Housing II, LLC"/>
    <s v="Austin DMA Housing II"/>
    <s v="11411 N Ranch Road 620"/>
    <x v="34"/>
    <m/>
    <x v="10"/>
    <x v="0"/>
    <x v="74"/>
    <x v="95"/>
    <s v="&gt;1/2 Mile"/>
    <s v="Multifamily"/>
    <x v="0"/>
    <x v="1"/>
    <x v="7"/>
    <x v="8"/>
    <x v="6"/>
    <m/>
    <s v="None"/>
    <m/>
    <n v="11"/>
    <n v="0"/>
    <n v="44"/>
    <n v="55"/>
    <n v="0"/>
    <n v="0"/>
    <n v="10"/>
    <x v="2"/>
    <s v="No"/>
    <s v="No"/>
    <s v="No"/>
    <s v="No"/>
    <s v="No"/>
    <s v="No"/>
    <s v="No"/>
    <s v="Yes"/>
    <s v="No"/>
    <s v="No"/>
    <s v="No"/>
    <s v="No"/>
    <s v="No"/>
    <s v="11411 N Ranch Road 620_x000d_Austin, Texas 78726_x000d_(30.453624, -97.827715)"/>
    <m/>
    <m/>
    <m/>
  </r>
  <r>
    <x v="310"/>
    <x v="605"/>
    <s v="East 12th Street Lofts"/>
    <s v="San Antonio Dream Homes, LLC"/>
    <s v="San Antonio Dream Homes, LLC"/>
    <s v="2724 E 12th Street"/>
    <x v="2"/>
    <n v="200508"/>
    <x v="0"/>
    <x v="1"/>
    <x v="128"/>
    <x v="5"/>
    <s v="1/2 Mile"/>
    <s v="Multifamily"/>
    <x v="1"/>
    <x v="3"/>
    <x v="7"/>
    <x v="8"/>
    <x v="2"/>
    <m/>
    <s v="None"/>
    <m/>
    <n v="0"/>
    <n v="0"/>
    <n v="0"/>
    <n v="0"/>
    <n v="0"/>
    <n v="6"/>
    <n v="24"/>
    <x v="2"/>
    <s v="No"/>
    <s v="No"/>
    <s v="No"/>
    <s v="No"/>
    <s v="No"/>
    <s v="No"/>
    <s v="No"/>
    <s v="No"/>
    <s v="Yes"/>
    <s v="No"/>
    <s v="No"/>
    <s v="No"/>
    <s v="No"/>
    <s v="2724 E 12th Street_x000d_Austin, Texas 78702_x000d_(30.275194, -97.710945)"/>
    <m/>
    <m/>
    <m/>
  </r>
  <r>
    <x v="64"/>
    <x v="606"/>
    <s v="912 Neal Street"/>
    <s v="Green Doors"/>
    <s v="Community Partnerships for the Homeless"/>
    <s v="912 Neal Street"/>
    <x v="2"/>
    <n v="748855"/>
    <x v="0"/>
    <x v="0"/>
    <x v="1"/>
    <x v="1"/>
    <s v="1/4 Mile"/>
    <s v="Single Family"/>
    <x v="0"/>
    <x v="0"/>
    <x v="10"/>
    <x v="26"/>
    <x v="8"/>
    <m/>
    <s v="None"/>
    <m/>
    <n v="0"/>
    <n v="0"/>
    <n v="1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12 Neal Street_x000d_Austin, Texas 78702_x000d_(30.268899, -97.710197)"/>
    <s v="Green Doors"/>
    <s v="512-469-9130"/>
    <s v="http://www.greendoors.org/housing/overview.php"/>
  </r>
  <r>
    <x v="46"/>
    <x v="607"/>
    <s v="Rainey Street Rehab (Guadalupe Saldana Subdivision)"/>
    <s v="Guadalupe Neighborhood Development Corporation"/>
    <s v="Guadalupe Neighborhood Development Corporation"/>
    <s v="3000 Father Joe Znotas Street"/>
    <x v="2"/>
    <m/>
    <x v="3"/>
    <x v="1"/>
    <x v="1"/>
    <x v="1"/>
    <s v="1/4 Mile"/>
    <s v="Single Family"/>
    <x v="1"/>
    <x v="0"/>
    <x v="5"/>
    <x v="4"/>
    <x v="2"/>
    <m/>
    <s v="None"/>
    <m/>
    <n v="0"/>
    <n v="0"/>
    <n v="0"/>
    <n v="0"/>
    <n v="0"/>
    <n v="1"/>
    <n v="0"/>
    <x v="1"/>
    <s v="No"/>
    <s v="No"/>
    <s v="No"/>
    <s v="No"/>
    <s v="No"/>
    <s v="No"/>
    <s v="No"/>
    <s v="Yes"/>
    <s v="No"/>
    <s v="No"/>
    <s v="No"/>
    <s v="Yes"/>
    <s v="No"/>
    <s v="3000 Father Joe Znotas Street_x000d_Austin, Texas 78702_x000d_(30.269186, -97.702883)"/>
    <m/>
    <m/>
    <m/>
  </r>
  <r>
    <x v="240"/>
    <x v="608"/>
    <s v="1141 Shady Lane Mixed Use"/>
    <s v="ThinkEast Austin MGT"/>
    <s v="ThinkEast Austin MGT"/>
    <s v="1141 Shady Lane"/>
    <x v="8"/>
    <n v="192592"/>
    <x v="3"/>
    <x v="1"/>
    <x v="33"/>
    <x v="0"/>
    <s v="1/4 Mile"/>
    <s v="Multifamily"/>
    <x v="0"/>
    <x v="1"/>
    <x v="7"/>
    <x v="8"/>
    <x v="1"/>
    <m/>
    <s v="None"/>
    <n v="0"/>
    <n v="0"/>
    <n v="0"/>
    <n v="0"/>
    <n v="1"/>
    <n v="0"/>
    <n v="1"/>
    <n v="1"/>
    <x v="2"/>
    <s v="No"/>
    <s v="No"/>
    <s v="No"/>
    <s v="No"/>
    <s v="No"/>
    <s v="Yes"/>
    <s v="No"/>
    <s v="Yes"/>
    <s v="No"/>
    <s v="No"/>
    <s v="No"/>
    <s v="No"/>
    <s v="No"/>
    <s v="1141 Shady Lane_x000d_Austin, Texas 78721_x000d_(30.262896, -97.691371)"/>
    <m/>
    <m/>
    <m/>
  </r>
  <r>
    <x v="311"/>
    <x v="609"/>
    <s v="SafePlace 14 Unit Expansion"/>
    <s v="Safeplace"/>
    <s v="SafePlace"/>
    <s v="1515 Grove Blvd"/>
    <x v="9"/>
    <m/>
    <x v="3"/>
    <x v="2"/>
    <x v="26"/>
    <x v="88"/>
    <s v="1/4 Mile"/>
    <s v="Multifamily"/>
    <x v="0"/>
    <x v="0"/>
    <x v="13"/>
    <x v="1"/>
    <x v="0"/>
    <m/>
    <s v="None"/>
    <m/>
    <n v="0"/>
    <n v="0"/>
    <n v="14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1515 Grove Blvd_x000d_Austin, Texas 78741_x000d_(30.230987, -97.706211)"/>
    <s v="Safeplace"/>
    <s v="512-267-7233"/>
    <s v="http://www.safeaustin.org/safeplace/"/>
  </r>
  <r>
    <x v="312"/>
    <x v="610"/>
    <s v="Sun Chase PUD"/>
    <s v="Qualico CR, LP"/>
    <s v="Qualico CR, LP"/>
    <m/>
    <x v="12"/>
    <m/>
    <x v="8"/>
    <x v="5"/>
    <x v="46"/>
    <x v="7"/>
    <s v="&gt;1/2 Mile"/>
    <s v="Multifamily"/>
    <x v="0"/>
    <x v="1"/>
    <x v="7"/>
    <x v="8"/>
    <x v="9"/>
    <m/>
    <s v="None"/>
    <m/>
    <n v="0"/>
    <n v="0"/>
    <n v="0"/>
    <n v="0"/>
    <n v="0"/>
    <n v="0"/>
    <n v="0"/>
    <x v="2"/>
    <s v="No"/>
    <s v="No"/>
    <s v="No"/>
    <s v="No"/>
    <s v="No"/>
    <s v="Yes"/>
    <s v="No"/>
    <s v="No"/>
    <s v="No"/>
    <s v="No"/>
    <s v="No"/>
    <s v="No"/>
    <s v="No"/>
    <s v="Austin, Texas_x000d_(30.264979, -97.746598)"/>
    <m/>
    <m/>
    <m/>
  </r>
  <r>
    <x v="64"/>
    <x v="611"/>
    <s v="904 Neal Street"/>
    <s v="Green Doors"/>
    <s v="Community Partnerships for the Homeless"/>
    <s v="904 Neal Street"/>
    <x v="2"/>
    <n v="748853"/>
    <x v="0"/>
    <x v="0"/>
    <x v="0"/>
    <x v="0"/>
    <s v="1/4 Mile"/>
    <s v="Duplex"/>
    <x v="0"/>
    <x v="0"/>
    <x v="10"/>
    <x v="26"/>
    <x v="8"/>
    <m/>
    <s v="None"/>
    <m/>
    <n v="0"/>
    <n v="0"/>
    <n v="2"/>
    <n v="0"/>
    <n v="0"/>
    <n v="0"/>
    <n v="0"/>
    <x v="0"/>
    <s v="No"/>
    <s v="No"/>
    <s v="No"/>
    <s v="No"/>
    <s v="No"/>
    <s v="No"/>
    <s v="No"/>
    <s v="No"/>
    <s v="No"/>
    <s v="No"/>
    <s v="No"/>
    <s v="No"/>
    <s v="No"/>
    <s v="904 Neal Street_x000d_Austin, Texas 78702_x000d_(30.26868, -97.709893)"/>
    <s v="Green Doors"/>
    <s v="512-469-9130"/>
    <s v="http://www.greendoors.org/housing/overview.php"/>
  </r>
  <r>
    <x v="313"/>
    <x v="612"/>
    <s v="Thornton Flats"/>
    <s v="PSW Real Estate"/>
    <s v="PSW Real Estate"/>
    <s v="2501 Thornton Road"/>
    <x v="18"/>
    <m/>
    <x v="2"/>
    <x v="2"/>
    <x v="180"/>
    <x v="81"/>
    <s v="1/2 Mile"/>
    <s v="Multifamily"/>
    <x v="0"/>
    <x v="2"/>
    <x v="7"/>
    <x v="8"/>
    <x v="6"/>
    <m/>
    <s v="None"/>
    <m/>
    <n v="0"/>
    <n v="0"/>
    <n v="0"/>
    <n v="11"/>
    <n v="0"/>
    <n v="0"/>
    <n v="94"/>
    <x v="2"/>
    <s v="No"/>
    <s v="No"/>
    <s v="No"/>
    <s v="No"/>
    <s v="No"/>
    <s v="No"/>
    <s v="No"/>
    <s v="Yes"/>
    <s v="No"/>
    <s v="No"/>
    <s v="No"/>
    <s v="No"/>
    <s v="No"/>
    <s v="2501 Thornton Road_x000d_Austin, Texas 78704_x000d_(30.243483, -97.772992)"/>
    <s v="PSW Community Management"/>
    <s v="512-298-4327"/>
    <s v="http://www.thorntonflats.com/"/>
  </r>
  <r>
    <x v="314"/>
    <x v="613"/>
    <s v="Hawthorne at the District"/>
    <m/>
    <s v="Riverchase Associates"/>
    <s v="2239 Cromwell Circle"/>
    <x v="9"/>
    <m/>
    <x v="3"/>
    <x v="2"/>
    <x v="181"/>
    <x v="101"/>
    <s v="1/2 Mile"/>
    <s v="Multifamily"/>
    <x v="0"/>
    <x v="0"/>
    <x v="20"/>
    <x v="38"/>
    <x v="10"/>
    <m/>
    <s v="None"/>
    <m/>
    <n v="0"/>
    <n v="0"/>
    <n v="0"/>
    <n v="0"/>
    <n v="0"/>
    <n v="56"/>
    <n v="228"/>
    <x v="2"/>
    <s v="No"/>
    <s v="No"/>
    <s v="No"/>
    <s v="No"/>
    <s v="No"/>
    <s v="No"/>
    <s v="No"/>
    <s v="No"/>
    <s v="No"/>
    <s v="No"/>
    <s v="No"/>
    <s v="No"/>
    <s v="No"/>
    <s v="2239 Cromwell Circle_x000d_Austin, Texas 78741_x000d_(30.22924, -97.719039)"/>
    <s v="Hawthorne Residential Partners"/>
    <s v="512-389-1335"/>
    <s v="http://www.hrpliving.com/apartments/tx/austin/hawthorne-at-the-district/default.aspx?_yTrackUser=MjY4NjAzNzQ0IzI4Nzk0NTU2OQ%3d%3d-ytbYRPcYVVM%3d&amp;_yTrackVisit=NDg2NDMwMTkwIzg4OTAxMzEzMg%3d%3d-XnTVC8nGhTU%3d&amp;_yTrackReqDT=14381920180401"/>
  </r>
  <r>
    <x v="315"/>
    <x v="614"/>
    <s v="Block on Rio Grande"/>
    <s v="Block Rio Grande L.P."/>
    <s v="Block Rio Grande L.P."/>
    <s v="2819 Rio Grande Street"/>
    <x v="10"/>
    <n v="208218"/>
    <x v="4"/>
    <x v="0"/>
    <x v="150"/>
    <x v="64"/>
    <s v="1/4 Mile"/>
    <s v="Multifamily"/>
    <x v="0"/>
    <x v="0"/>
    <x v="10"/>
    <x v="0"/>
    <x v="7"/>
    <m/>
    <s v="None"/>
    <m/>
    <n v="0"/>
    <n v="0"/>
    <n v="0"/>
    <n v="0"/>
    <n v="10"/>
    <n v="10"/>
    <n v="67"/>
    <x v="2"/>
    <s v="No"/>
    <s v="No"/>
    <s v="No"/>
    <s v="No"/>
    <s v="No"/>
    <s v="No"/>
    <s v="No"/>
    <s v="Yes"/>
    <s v="No"/>
    <s v="Yes"/>
    <s v="No"/>
    <s v="No"/>
    <s v="No"/>
    <s v="2819 Rio Grande Street_x000d_Austin, Texas 78705_x000d_(30.295104, -97.743974)"/>
    <s v="American Campus Communities"/>
    <s v="512-478-9811"/>
    <s v="http://www.theblockwestcampus.com/"/>
  </r>
  <r>
    <x v="316"/>
    <x v="615"/>
    <s v="Crossroads Apartments"/>
    <s v="Crossroads Mutual Housing Corporation"/>
    <s v="Foundation Communities, Inc."/>
    <s v="8801 McCann Drive"/>
    <x v="23"/>
    <n v="249991"/>
    <x v="6"/>
    <x v="1"/>
    <x v="26"/>
    <x v="88"/>
    <s v="1/4 Mile"/>
    <s v="Multifamily"/>
    <x v="0"/>
    <x v="0"/>
    <x v="8"/>
    <x v="29"/>
    <x v="2"/>
    <m/>
    <s v="None"/>
    <m/>
    <n v="14"/>
    <n v="0"/>
    <n v="0"/>
    <n v="0"/>
    <n v="0"/>
    <n v="0"/>
    <n v="0"/>
    <x v="0"/>
    <s v="No"/>
    <s v="No"/>
    <s v="No"/>
    <s v="No"/>
    <s v="No"/>
    <s v="No"/>
    <s v="No"/>
    <s v="Yes"/>
    <s v="No"/>
    <s v="No"/>
    <s v="No"/>
    <s v="Yes"/>
    <s v="No"/>
    <s v="8801 McCann Drive_x000d_Austin, Texas 78757_x000d_(30.372639, -97.729765)"/>
    <s v="Foundation Communities"/>
    <s v="512-452-5987"/>
    <s v="http://foundcom.org/housing/our-austin-communities/crossroads-apartment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F85FA-74C1-E54B-B551-D965B5F057FE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">
  <location ref="A41:C52" firstHeaderRow="0" firstDataRow="1" firstDataCol="1" rowPageCount="3" colPageCount="1"/>
  <pivotFields count="47">
    <pivotField showAll="0"/>
    <pivotField showAll="0"/>
    <pivotField showAll="0"/>
    <pivotField showAll="0"/>
    <pivotField showAll="0"/>
    <pivotField showAll="0"/>
    <pivotField axis="axisRow" showAll="0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h="1" x="12"/>
        <item t="default"/>
      </items>
    </pivotField>
    <pivotField showAll="0"/>
    <pivotField showAll="0"/>
    <pivotField showAll="0"/>
    <pivotField dataField="1" showAll="0"/>
    <pivotField dataField="1" showAll="0">
      <items count="118">
        <item x="7"/>
        <item x="1"/>
        <item x="0"/>
        <item x="41"/>
        <item x="20"/>
        <item x="89"/>
        <item x="5"/>
        <item x="67"/>
        <item x="35"/>
        <item x="63"/>
        <item x="91"/>
        <item x="81"/>
        <item x="53"/>
        <item x="43"/>
        <item x="88"/>
        <item x="62"/>
        <item x="96"/>
        <item x="97"/>
        <item x="32"/>
        <item x="56"/>
        <item x="64"/>
        <item x="55"/>
        <item x="29"/>
        <item x="13"/>
        <item x="69"/>
        <item x="30"/>
        <item x="9"/>
        <item x="68"/>
        <item x="44"/>
        <item x="18"/>
        <item x="85"/>
        <item x="57"/>
        <item x="22"/>
        <item x="39"/>
        <item x="54"/>
        <item x="86"/>
        <item x="115"/>
        <item x="25"/>
        <item x="90"/>
        <item x="93"/>
        <item x="50"/>
        <item x="47"/>
        <item x="59"/>
        <item x="94"/>
        <item x="79"/>
        <item x="2"/>
        <item x="99"/>
        <item x="84"/>
        <item x="101"/>
        <item x="27"/>
        <item x="60"/>
        <item x="4"/>
        <item x="10"/>
        <item x="52"/>
        <item x="8"/>
        <item x="77"/>
        <item x="46"/>
        <item x="103"/>
        <item x="78"/>
        <item x="66"/>
        <item x="107"/>
        <item x="72"/>
        <item x="26"/>
        <item x="3"/>
        <item x="87"/>
        <item x="36"/>
        <item x="110"/>
        <item x="92"/>
        <item x="113"/>
        <item x="95"/>
        <item x="108"/>
        <item x="51"/>
        <item x="49"/>
        <item x="70"/>
        <item x="104"/>
        <item x="100"/>
        <item x="106"/>
        <item x="23"/>
        <item x="76"/>
        <item x="45"/>
        <item x="80"/>
        <item x="38"/>
        <item x="21"/>
        <item x="37"/>
        <item x="17"/>
        <item x="34"/>
        <item x="98"/>
        <item x="24"/>
        <item x="112"/>
        <item x="12"/>
        <item x="105"/>
        <item x="109"/>
        <item x="116"/>
        <item x="82"/>
        <item x="33"/>
        <item x="11"/>
        <item x="74"/>
        <item x="114"/>
        <item x="71"/>
        <item x="83"/>
        <item x="42"/>
        <item x="15"/>
        <item x="65"/>
        <item x="6"/>
        <item x="75"/>
        <item x="28"/>
        <item x="31"/>
        <item x="73"/>
        <item x="102"/>
        <item x="111"/>
        <item x="14"/>
        <item x="48"/>
        <item x="40"/>
        <item x="16"/>
        <item x="61"/>
        <item x="19"/>
        <item x="58"/>
        <item t="default"/>
      </items>
    </pivotField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6"/>
    </i>
    <i>
      <x v="8"/>
    </i>
    <i>
      <x v="11"/>
    </i>
    <i>
      <x v="13"/>
    </i>
    <i>
      <x v="14"/>
    </i>
    <i>
      <x v="21"/>
    </i>
    <i>
      <x v="22"/>
    </i>
    <i>
      <x v="23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Affordable Units" fld="11" baseField="0" baseItem="0"/>
    <dataField name="Sum of Total Units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B668A-89C0-7646-AF23-8BD1F7E16B3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5:C27" firstHeaderRow="0" firstDataRow="1" firstDataCol="1" rowPageCount="3" colPageCount="1"/>
  <pivotFields count="47">
    <pivotField showAll="0"/>
    <pivotField showAll="0"/>
    <pivotField showAll="0"/>
    <pivotField showAll="0"/>
    <pivotField showAll="0"/>
    <pivotField showAll="0"/>
    <pivotField axis="axisRow" showAll="0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h="1" x="12"/>
        <item t="default"/>
      </items>
    </pivotField>
    <pivotField showAll="0"/>
    <pivotField showAll="0"/>
    <pivotField showAll="0"/>
    <pivotField dataField="1" showAll="0"/>
    <pivotField dataField="1" showAll="0">
      <items count="118">
        <item x="7"/>
        <item x="1"/>
        <item x="0"/>
        <item x="41"/>
        <item x="20"/>
        <item x="89"/>
        <item x="5"/>
        <item x="67"/>
        <item x="35"/>
        <item x="63"/>
        <item x="91"/>
        <item x="81"/>
        <item x="53"/>
        <item x="43"/>
        <item x="88"/>
        <item x="62"/>
        <item x="96"/>
        <item x="97"/>
        <item x="32"/>
        <item x="56"/>
        <item x="64"/>
        <item x="55"/>
        <item x="29"/>
        <item x="13"/>
        <item x="69"/>
        <item x="30"/>
        <item x="9"/>
        <item x="68"/>
        <item x="44"/>
        <item x="18"/>
        <item x="85"/>
        <item x="57"/>
        <item x="22"/>
        <item x="39"/>
        <item x="54"/>
        <item x="86"/>
        <item x="115"/>
        <item x="25"/>
        <item x="90"/>
        <item x="93"/>
        <item x="50"/>
        <item x="47"/>
        <item x="59"/>
        <item x="94"/>
        <item x="79"/>
        <item x="2"/>
        <item x="99"/>
        <item x="84"/>
        <item x="101"/>
        <item x="27"/>
        <item x="60"/>
        <item x="4"/>
        <item x="10"/>
        <item x="52"/>
        <item x="8"/>
        <item x="77"/>
        <item x="46"/>
        <item x="103"/>
        <item x="78"/>
        <item x="66"/>
        <item x="107"/>
        <item x="72"/>
        <item x="26"/>
        <item x="3"/>
        <item x="87"/>
        <item x="36"/>
        <item x="110"/>
        <item x="92"/>
        <item x="113"/>
        <item x="95"/>
        <item x="108"/>
        <item x="51"/>
        <item x="49"/>
        <item x="70"/>
        <item x="104"/>
        <item x="100"/>
        <item x="106"/>
        <item x="23"/>
        <item x="76"/>
        <item x="45"/>
        <item x="80"/>
        <item x="38"/>
        <item x="21"/>
        <item x="37"/>
        <item x="17"/>
        <item x="34"/>
        <item x="98"/>
        <item x="24"/>
        <item x="112"/>
        <item x="12"/>
        <item x="105"/>
        <item x="109"/>
        <item x="116"/>
        <item x="82"/>
        <item x="33"/>
        <item x="11"/>
        <item x="74"/>
        <item x="114"/>
        <item x="71"/>
        <item x="83"/>
        <item x="42"/>
        <item x="15"/>
        <item x="65"/>
        <item x="6"/>
        <item x="75"/>
        <item x="28"/>
        <item x="31"/>
        <item x="73"/>
        <item x="102"/>
        <item x="111"/>
        <item x="14"/>
        <item x="48"/>
        <item x="40"/>
        <item x="16"/>
        <item x="61"/>
        <item x="19"/>
        <item x="58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2"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6"/>
    </i>
    <i>
      <x v="20"/>
    </i>
    <i>
      <x v="21"/>
    </i>
    <i>
      <x v="22"/>
    </i>
    <i>
      <x v="23"/>
    </i>
    <i>
      <x v="25"/>
    </i>
    <i>
      <x v="27"/>
    </i>
    <i>
      <x v="28"/>
    </i>
    <i>
      <x v="29"/>
    </i>
    <i>
      <x v="30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Affordable Units" fld="11" baseField="0" baseItem="0"/>
    <dataField name="Sum of Total Unit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06324-3EE4-564E-825A-00761D3268F9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8">
  <location ref="A34:C55" firstHeaderRow="0" firstDataRow="1" firstDataCol="1" rowPageCount="3" colPageCount="1"/>
  <pivotFields count="47">
    <pivotField showAll="0">
      <items count="318">
        <item x="251"/>
        <item x="120"/>
        <item x="103"/>
        <item x="226"/>
        <item x="157"/>
        <item x="100"/>
        <item x="87"/>
        <item x="316"/>
        <item x="270"/>
        <item x="84"/>
        <item x="146"/>
        <item x="76"/>
        <item x="70"/>
        <item x="188"/>
        <item x="189"/>
        <item x="195"/>
        <item x="64"/>
        <item x="116"/>
        <item x="72"/>
        <item x="136"/>
        <item x="209"/>
        <item x="113"/>
        <item x="148"/>
        <item x="74"/>
        <item x="77"/>
        <item x="142"/>
        <item x="111"/>
        <item x="0"/>
        <item x="159"/>
        <item x="109"/>
        <item x="98"/>
        <item x="229"/>
        <item x="303"/>
        <item x="105"/>
        <item x="250"/>
        <item x="299"/>
        <item x="160"/>
        <item x="269"/>
        <item x="216"/>
        <item x="192"/>
        <item x="280"/>
        <item x="247"/>
        <item x="215"/>
        <item x="271"/>
        <item x="287"/>
        <item x="233"/>
        <item x="267"/>
        <item x="140"/>
        <item x="273"/>
        <item x="276"/>
        <item x="119"/>
        <item x="177"/>
        <item x="1"/>
        <item x="123"/>
        <item x="2"/>
        <item x="145"/>
        <item x="175"/>
        <item x="214"/>
        <item x="68"/>
        <item x="71"/>
        <item x="242"/>
        <item x="168"/>
        <item x="295"/>
        <item x="228"/>
        <item x="117"/>
        <item x="127"/>
        <item x="305"/>
        <item x="162"/>
        <item x="284"/>
        <item x="263"/>
        <item x="4"/>
        <item x="5"/>
        <item x="6"/>
        <item x="7"/>
        <item x="8"/>
        <item x="9"/>
        <item x="252"/>
        <item x="10"/>
        <item x="11"/>
        <item x="12"/>
        <item x="3"/>
        <item x="13"/>
        <item x="14"/>
        <item x="15"/>
        <item x="16"/>
        <item x="314"/>
        <item x="59"/>
        <item x="150"/>
        <item x="139"/>
        <item x="66"/>
        <item x="258"/>
        <item x="17"/>
        <item x="134"/>
        <item x="227"/>
        <item x="203"/>
        <item x="223"/>
        <item x="301"/>
        <item x="90"/>
        <item x="129"/>
        <item x="264"/>
        <item x="81"/>
        <item x="18"/>
        <item x="191"/>
        <item x="296"/>
        <item x="240"/>
        <item x="313"/>
        <item x="19"/>
        <item x="207"/>
        <item x="20"/>
        <item x="128"/>
        <item x="22"/>
        <item x="165"/>
        <item x="96"/>
        <item x="238"/>
        <item x="245"/>
        <item x="93"/>
        <item x="23"/>
        <item x="289"/>
        <item x="110"/>
        <item x="302"/>
        <item x="185"/>
        <item x="183"/>
        <item x="130"/>
        <item x="114"/>
        <item x="266"/>
        <item x="309"/>
        <item x="24"/>
        <item x="260"/>
        <item x="125"/>
        <item x="294"/>
        <item x="138"/>
        <item x="304"/>
        <item x="179"/>
        <item x="279"/>
        <item x="171"/>
        <item x="256"/>
        <item x="253"/>
        <item x="274"/>
        <item x="307"/>
        <item x="149"/>
        <item x="286"/>
        <item x="278"/>
        <item x="212"/>
        <item x="298"/>
        <item x="79"/>
        <item x="210"/>
        <item x="300"/>
        <item x="122"/>
        <item x="315"/>
        <item x="218"/>
        <item x="241"/>
        <item x="89"/>
        <item x="235"/>
        <item x="200"/>
        <item x="158"/>
        <item x="173"/>
        <item x="224"/>
        <item x="112"/>
        <item x="275"/>
        <item x="220"/>
        <item x="293"/>
        <item x="65"/>
        <item x="257"/>
        <item x="239"/>
        <item x="208"/>
        <item x="62"/>
        <item x="297"/>
        <item x="25"/>
        <item x="80"/>
        <item x="204"/>
        <item x="63"/>
        <item x="172"/>
        <item x="163"/>
        <item x="151"/>
        <item x="217"/>
        <item x="222"/>
        <item x="82"/>
        <item x="181"/>
        <item x="132"/>
        <item x="194"/>
        <item x="137"/>
        <item x="190"/>
        <item x="206"/>
        <item x="237"/>
        <item x="170"/>
        <item x="99"/>
        <item x="155"/>
        <item x="259"/>
        <item x="26"/>
        <item x="249"/>
        <item x="277"/>
        <item x="102"/>
        <item x="221"/>
        <item x="124"/>
        <item x="174"/>
        <item x="86"/>
        <item x="248"/>
        <item x="290"/>
        <item x="101"/>
        <item x="283"/>
        <item x="27"/>
        <item x="21"/>
        <item x="28"/>
        <item x="29"/>
        <item x="182"/>
        <item x="30"/>
        <item x="31"/>
        <item x="244"/>
        <item x="85"/>
        <item x="285"/>
        <item x="234"/>
        <item x="254"/>
        <item x="32"/>
        <item x="121"/>
        <item x="201"/>
        <item x="156"/>
        <item x="236"/>
        <item x="153"/>
        <item x="33"/>
        <item x="154"/>
        <item x="166"/>
        <item x="34"/>
        <item x="35"/>
        <item x="281"/>
        <item x="246"/>
        <item x="272"/>
        <item x="197"/>
        <item x="292"/>
        <item x="115"/>
        <item x="36"/>
        <item x="152"/>
        <item x="225"/>
        <item x="67"/>
        <item x="282"/>
        <item x="262"/>
        <item x="219"/>
        <item x="37"/>
        <item x="167"/>
        <item x="38"/>
        <item x="39"/>
        <item x="232"/>
        <item x="199"/>
        <item x="161"/>
        <item x="202"/>
        <item x="40"/>
        <item x="41"/>
        <item x="95"/>
        <item x="42"/>
        <item x="255"/>
        <item x="104"/>
        <item x="291"/>
        <item x="310"/>
        <item x="231"/>
        <item x="88"/>
        <item x="261"/>
        <item x="176"/>
        <item x="169"/>
        <item x="43"/>
        <item x="44"/>
        <item x="108"/>
        <item x="230"/>
        <item x="311"/>
        <item x="184"/>
        <item x="45"/>
        <item x="75"/>
        <item x="46"/>
        <item x="47"/>
        <item x="118"/>
        <item x="135"/>
        <item x="97"/>
        <item x="48"/>
        <item x="180"/>
        <item x="49"/>
        <item x="94"/>
        <item x="306"/>
        <item x="50"/>
        <item x="51"/>
        <item x="106"/>
        <item x="131"/>
        <item x="126"/>
        <item x="147"/>
        <item x="52"/>
        <item x="144"/>
        <item x="53"/>
        <item x="69"/>
        <item x="61"/>
        <item x="312"/>
        <item x="143"/>
        <item x="60"/>
        <item x="178"/>
        <item x="196"/>
        <item x="133"/>
        <item x="107"/>
        <item x="187"/>
        <item x="54"/>
        <item x="55"/>
        <item x="193"/>
        <item x="265"/>
        <item x="92"/>
        <item x="141"/>
        <item x="78"/>
        <item x="211"/>
        <item x="205"/>
        <item x="83"/>
        <item x="268"/>
        <item x="56"/>
        <item x="57"/>
        <item x="288"/>
        <item x="58"/>
        <item x="198"/>
        <item x="213"/>
        <item x="186"/>
        <item x="91"/>
        <item x="243"/>
        <item x="73"/>
        <item x="164"/>
        <item x="3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3">
        <item x="46"/>
        <item x="1"/>
        <item x="0"/>
        <item x="33"/>
        <item x="36"/>
        <item x="5"/>
        <item x="108"/>
        <item x="32"/>
        <item x="37"/>
        <item x="135"/>
        <item x="173"/>
        <item x="77"/>
        <item x="7"/>
        <item x="26"/>
        <item x="41"/>
        <item x="168"/>
        <item x="38"/>
        <item x="83"/>
        <item x="16"/>
        <item x="172"/>
        <item x="58"/>
        <item x="63"/>
        <item x="43"/>
        <item x="61"/>
        <item x="22"/>
        <item x="178"/>
        <item x="104"/>
        <item x="128"/>
        <item x="23"/>
        <item x="25"/>
        <item x="30"/>
        <item x="78"/>
        <item x="76"/>
        <item x="64"/>
        <item x="44"/>
        <item x="42"/>
        <item x="84"/>
        <item x="132"/>
        <item x="169"/>
        <item x="2"/>
        <item x="146"/>
        <item x="21"/>
        <item x="176"/>
        <item x="124"/>
        <item x="86"/>
        <item x="13"/>
        <item x="4"/>
        <item x="98"/>
        <item x="34"/>
        <item x="8"/>
        <item x="144"/>
        <item x="136"/>
        <item x="105"/>
        <item x="162"/>
        <item x="116"/>
        <item x="101"/>
        <item x="106"/>
        <item x="31"/>
        <item x="40"/>
        <item x="69"/>
        <item x="99"/>
        <item x="87"/>
        <item x="3"/>
        <item x="28"/>
        <item x="103"/>
        <item x="130"/>
        <item x="93"/>
        <item x="150"/>
        <item x="158"/>
        <item x="129"/>
        <item x="45"/>
        <item x="147"/>
        <item x="180"/>
        <item x="175"/>
        <item x="119"/>
        <item x="90"/>
        <item x="94"/>
        <item x="74"/>
        <item x="152"/>
        <item x="72"/>
        <item x="154"/>
        <item x="35"/>
        <item x="112"/>
        <item x="174"/>
        <item x="29"/>
        <item x="145"/>
        <item x="143"/>
        <item x="9"/>
        <item x="59"/>
        <item x="155"/>
        <item x="138"/>
        <item x="10"/>
        <item x="27"/>
        <item x="81"/>
        <item x="141"/>
        <item x="165"/>
        <item x="68"/>
        <item x="107"/>
        <item x="53"/>
        <item x="166"/>
        <item x="156"/>
        <item x="80"/>
        <item x="121"/>
        <item x="55"/>
        <item x="56"/>
        <item x="89"/>
        <item x="139"/>
        <item x="79"/>
        <item x="91"/>
        <item x="177"/>
        <item x="160"/>
        <item x="50"/>
        <item x="96"/>
        <item x="123"/>
        <item x="151"/>
        <item x="133"/>
        <item x="65"/>
        <item x="164"/>
        <item x="88"/>
        <item x="51"/>
        <item x="6"/>
        <item x="111"/>
        <item x="49"/>
        <item x="157"/>
        <item x="52"/>
        <item x="181"/>
        <item x="95"/>
        <item x="148"/>
        <item x="102"/>
        <item x="117"/>
        <item x="67"/>
        <item x="70"/>
        <item x="149"/>
        <item x="14"/>
        <item x="159"/>
        <item x="19"/>
        <item x="92"/>
        <item x="122"/>
        <item x="120"/>
        <item x="118"/>
        <item x="71"/>
        <item x="125"/>
        <item x="170"/>
        <item x="110"/>
        <item x="62"/>
        <item x="113"/>
        <item x="161"/>
        <item x="75"/>
        <item x="73"/>
        <item x="60"/>
        <item x="127"/>
        <item x="126"/>
        <item x="179"/>
        <item x="134"/>
        <item x="137"/>
        <item x="131"/>
        <item x="100"/>
        <item x="57"/>
        <item x="97"/>
        <item x="140"/>
        <item x="153"/>
        <item x="109"/>
        <item x="66"/>
        <item x="115"/>
        <item x="54"/>
        <item x="15"/>
        <item x="47"/>
        <item x="114"/>
        <item x="142"/>
        <item x="48"/>
        <item x="18"/>
        <item x="12"/>
        <item x="39"/>
        <item x="85"/>
        <item x="11"/>
        <item x="163"/>
        <item x="24"/>
        <item x="171"/>
        <item x="17"/>
        <item x="167"/>
        <item x="82"/>
        <item x="20"/>
        <item t="default"/>
      </items>
    </pivotField>
    <pivotField dataField="1"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axis="axisRow" showAll="0">
      <items count="22">
        <item x="19"/>
        <item x="18"/>
        <item x="14"/>
        <item x="13"/>
        <item x="20"/>
        <item x="0"/>
        <item x="17"/>
        <item x="15"/>
        <item x="11"/>
        <item x="10"/>
        <item x="8"/>
        <item x="6"/>
        <item x="1"/>
        <item x="2"/>
        <item x="3"/>
        <item x="4"/>
        <item x="5"/>
        <item x="9"/>
        <item x="12"/>
        <item x="1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Units" fld="10" baseField="0" baseItem="0"/>
    <dataField name="Sum of Total Affordable Units" fld="1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9ED67-604D-AA41-B8F6-2F7FFBF91D19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>
  <location ref="A5:C17" firstHeaderRow="0" firstDataRow="1" firstDataCol="1" rowPageCount="3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3">
        <item x="46"/>
        <item x="1"/>
        <item x="0"/>
        <item x="33"/>
        <item x="36"/>
        <item x="5"/>
        <item x="108"/>
        <item x="32"/>
        <item x="37"/>
        <item x="135"/>
        <item x="173"/>
        <item x="77"/>
        <item x="7"/>
        <item x="26"/>
        <item x="41"/>
        <item x="168"/>
        <item x="38"/>
        <item x="83"/>
        <item x="16"/>
        <item x="172"/>
        <item x="58"/>
        <item x="63"/>
        <item x="43"/>
        <item x="61"/>
        <item x="22"/>
        <item x="178"/>
        <item x="104"/>
        <item x="128"/>
        <item x="23"/>
        <item x="25"/>
        <item x="30"/>
        <item x="78"/>
        <item x="76"/>
        <item x="64"/>
        <item x="44"/>
        <item x="42"/>
        <item x="84"/>
        <item x="132"/>
        <item x="169"/>
        <item x="2"/>
        <item x="146"/>
        <item x="21"/>
        <item x="176"/>
        <item x="124"/>
        <item x="86"/>
        <item x="13"/>
        <item x="4"/>
        <item x="98"/>
        <item x="34"/>
        <item x="8"/>
        <item x="144"/>
        <item x="136"/>
        <item x="105"/>
        <item x="162"/>
        <item x="116"/>
        <item x="101"/>
        <item x="106"/>
        <item x="31"/>
        <item x="40"/>
        <item x="69"/>
        <item x="99"/>
        <item x="87"/>
        <item x="3"/>
        <item x="28"/>
        <item x="103"/>
        <item x="130"/>
        <item x="93"/>
        <item x="150"/>
        <item x="158"/>
        <item x="129"/>
        <item x="45"/>
        <item x="147"/>
        <item x="180"/>
        <item x="175"/>
        <item x="119"/>
        <item x="90"/>
        <item x="94"/>
        <item x="74"/>
        <item x="152"/>
        <item x="72"/>
        <item x="154"/>
        <item x="35"/>
        <item x="112"/>
        <item x="174"/>
        <item x="29"/>
        <item x="145"/>
        <item x="143"/>
        <item x="9"/>
        <item x="59"/>
        <item x="155"/>
        <item x="138"/>
        <item x="10"/>
        <item x="27"/>
        <item x="81"/>
        <item x="141"/>
        <item x="165"/>
        <item x="68"/>
        <item x="107"/>
        <item x="53"/>
        <item x="166"/>
        <item x="156"/>
        <item x="80"/>
        <item x="121"/>
        <item x="55"/>
        <item x="56"/>
        <item x="89"/>
        <item x="139"/>
        <item x="79"/>
        <item x="91"/>
        <item x="177"/>
        <item x="160"/>
        <item x="50"/>
        <item x="96"/>
        <item x="123"/>
        <item x="151"/>
        <item x="133"/>
        <item x="65"/>
        <item x="164"/>
        <item x="88"/>
        <item x="51"/>
        <item x="6"/>
        <item x="111"/>
        <item x="49"/>
        <item x="157"/>
        <item x="52"/>
        <item x="181"/>
        <item x="95"/>
        <item x="148"/>
        <item x="102"/>
        <item x="117"/>
        <item x="67"/>
        <item x="70"/>
        <item x="149"/>
        <item x="14"/>
        <item x="159"/>
        <item x="19"/>
        <item x="92"/>
        <item x="122"/>
        <item x="120"/>
        <item x="118"/>
        <item x="71"/>
        <item x="125"/>
        <item x="170"/>
        <item x="110"/>
        <item x="62"/>
        <item x="113"/>
        <item x="161"/>
        <item x="75"/>
        <item x="73"/>
        <item x="60"/>
        <item x="127"/>
        <item x="126"/>
        <item x="179"/>
        <item x="134"/>
        <item x="137"/>
        <item x="131"/>
        <item x="100"/>
        <item x="57"/>
        <item x="97"/>
        <item x="140"/>
        <item x="153"/>
        <item x="109"/>
        <item x="66"/>
        <item x="115"/>
        <item x="54"/>
        <item x="15"/>
        <item x="47"/>
        <item x="114"/>
        <item x="142"/>
        <item x="48"/>
        <item x="18"/>
        <item x="12"/>
        <item x="39"/>
        <item x="85"/>
        <item x="11"/>
        <item x="163"/>
        <item x="24"/>
        <item x="171"/>
        <item x="17"/>
        <item x="167"/>
        <item x="82"/>
        <item x="20"/>
        <item t="default"/>
      </items>
    </pivotField>
    <pivotField dataField="1"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axis="axisRow" showAll="0">
      <items count="22">
        <item x="19"/>
        <item x="18"/>
        <item x="14"/>
        <item x="13"/>
        <item x="20"/>
        <item x="0"/>
        <item x="17"/>
        <item x="15"/>
        <item x="11"/>
        <item x="10"/>
        <item x="8"/>
        <item x="6"/>
        <item x="1"/>
        <item x="2"/>
        <item x="3"/>
        <item x="4"/>
        <item x="5"/>
        <item x="9"/>
        <item x="12"/>
        <item x="1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14" hier="-1"/>
    <pageField fld="29" hier="-1"/>
  </pageFields>
  <dataFields count="2">
    <dataField name="Sum of Total Units" fld="10" baseField="0" baseItem="0"/>
    <dataField name="Sum of Total Affordable Units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 chartFormat="1">
  <location ref="A4:D43" firstHeaderRow="1" firstDataRow="2" firstDataCol="1" rowPageCount="1" colPageCount="1"/>
  <pivotFields count="47">
    <pivotField showAll="0"/>
    <pivotField showAll="0">
      <items count="617">
        <item x="518"/>
        <item x="352"/>
        <item x="328"/>
        <item x="486"/>
        <item x="395"/>
        <item x="325"/>
        <item x="311"/>
        <item x="615"/>
        <item x="553"/>
        <item x="536"/>
        <item x="308"/>
        <item x="459"/>
        <item x="416"/>
        <item x="560"/>
        <item x="441"/>
        <item x="383"/>
        <item x="298"/>
        <item x="292"/>
        <item x="429"/>
        <item x="577"/>
        <item x="503"/>
        <item x="443"/>
        <item x="430"/>
        <item x="445"/>
        <item x="436"/>
        <item x="473"/>
        <item x="611"/>
        <item x="304"/>
        <item x="606"/>
        <item x="284"/>
        <item x="346"/>
        <item x="294"/>
        <item x="566"/>
        <item x="370"/>
        <item x="448"/>
        <item x="472"/>
        <item x="460"/>
        <item x="461"/>
        <item x="526"/>
        <item x="341"/>
        <item x="386"/>
        <item x="296"/>
        <item x="300"/>
        <item x="378"/>
        <item x="455"/>
        <item x="339"/>
        <item x="543"/>
        <item x="520"/>
        <item x="523"/>
        <item x="454"/>
        <item x="0"/>
        <item x="1"/>
        <item x="372"/>
        <item x="478"/>
        <item x="336"/>
        <item x="499"/>
        <item x="397"/>
        <item x="530"/>
        <item x="337"/>
        <item x="323"/>
        <item x="490"/>
        <item x="595"/>
        <item x="331"/>
        <item x="517"/>
        <item x="591"/>
        <item x="398"/>
        <item x="551"/>
        <item x="470"/>
        <item x="433"/>
        <item x="568"/>
        <item x="514"/>
        <item x="468"/>
        <item x="554"/>
        <item x="578"/>
        <item x="494"/>
        <item x="549"/>
        <item x="376"/>
        <item x="496"/>
        <item x="404"/>
        <item x="603"/>
        <item x="556"/>
        <item x="559"/>
        <item x="350"/>
        <item x="356"/>
        <item x="485"/>
        <item x="539"/>
        <item x="351"/>
        <item x="469"/>
        <item x="4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55"/>
        <item x="51"/>
        <item x="382"/>
        <item x="524"/>
        <item x="414"/>
        <item x="467"/>
        <item x="290"/>
        <item x="293"/>
        <item x="507"/>
        <item x="407"/>
        <item x="586"/>
        <item x="488"/>
        <item x="347"/>
        <item x="528"/>
        <item x="360"/>
        <item x="598"/>
        <item x="400"/>
        <item x="457"/>
        <item x="573"/>
        <item x="544"/>
        <item x="53"/>
        <item x="54"/>
        <item x="55"/>
        <item x="56"/>
        <item x="57"/>
        <item x="58"/>
        <item x="563"/>
        <item x="59"/>
        <item x="60"/>
        <item x="61"/>
        <item x="62"/>
        <item x="63"/>
        <item x="64"/>
        <item x="65"/>
        <item x="66"/>
        <item x="67"/>
        <item x="68"/>
        <item x="69"/>
        <item x="52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613"/>
        <item x="279"/>
        <item x="388"/>
        <item x="374"/>
        <item x="519"/>
        <item x="286"/>
        <item x="535"/>
        <item x="131"/>
        <item x="487"/>
        <item x="449"/>
        <item x="480"/>
        <item x="593"/>
        <item x="314"/>
        <item x="363"/>
        <item x="545"/>
        <item x="305"/>
        <item x="135"/>
        <item x="432"/>
        <item x="588"/>
        <item x="522"/>
        <item x="612"/>
        <item x="136"/>
        <item x="453"/>
        <item x="139"/>
        <item x="361"/>
        <item x="141"/>
        <item x="403"/>
        <item x="321"/>
        <item x="501"/>
        <item x="512"/>
        <item x="318"/>
        <item x="142"/>
        <item x="580"/>
        <item x="338"/>
        <item x="594"/>
        <item x="426"/>
        <item x="424"/>
        <item x="364"/>
        <item x="343"/>
        <item x="548"/>
        <item x="604"/>
        <item x="143"/>
        <item x="540"/>
        <item x="358"/>
        <item x="585"/>
        <item x="373"/>
        <item x="597"/>
        <item x="419"/>
        <item x="567"/>
        <item x="410"/>
        <item x="532"/>
        <item x="525"/>
        <item x="557"/>
        <item x="601"/>
        <item x="387"/>
        <item x="576"/>
        <item x="562"/>
        <item x="464"/>
        <item x="590"/>
        <item x="302"/>
        <item x="462"/>
        <item x="592"/>
        <item x="354"/>
        <item x="614"/>
        <item x="474"/>
        <item x="506"/>
        <item x="313"/>
        <item x="497"/>
        <item x="444"/>
        <item x="396"/>
        <item x="412"/>
        <item x="481"/>
        <item x="340"/>
        <item x="558"/>
        <item x="476"/>
        <item x="584"/>
        <item x="285"/>
        <item x="533"/>
        <item x="502"/>
        <item x="456"/>
        <item x="282"/>
        <item x="589"/>
        <item x="144"/>
        <item x="303"/>
        <item x="450"/>
        <item x="283"/>
        <item x="411"/>
        <item x="401"/>
        <item x="389"/>
        <item x="471"/>
        <item x="479"/>
        <item x="306"/>
        <item x="421"/>
        <item x="366"/>
        <item x="435"/>
        <item x="371"/>
        <item x="431"/>
        <item x="452"/>
        <item x="500"/>
        <item x="409"/>
        <item x="324"/>
        <item x="393"/>
        <item x="537"/>
        <item x="516"/>
        <item x="561"/>
        <item x="327"/>
        <item x="477"/>
        <item x="357"/>
        <item x="413"/>
        <item x="310"/>
        <item x="515"/>
        <item x="581"/>
        <item x="326"/>
        <item x="571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0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422"/>
        <item x="182"/>
        <item x="183"/>
        <item x="510"/>
        <item x="309"/>
        <item x="574"/>
        <item x="495"/>
        <item x="529"/>
        <item x="394"/>
        <item x="353"/>
        <item x="446"/>
        <item x="189"/>
        <item x="569"/>
        <item x="555"/>
        <item x="439"/>
        <item x="184"/>
        <item x="368"/>
        <item x="498"/>
        <item x="345"/>
        <item x="583"/>
        <item x="513"/>
        <item x="466"/>
        <item x="392"/>
        <item x="405"/>
        <item x="391"/>
        <item x="186"/>
        <item x="187"/>
        <item x="188"/>
        <item x="390"/>
        <item x="191"/>
        <item x="483"/>
        <item x="289"/>
        <item x="570"/>
        <item x="542"/>
        <item x="475"/>
        <item x="192"/>
        <item x="587"/>
        <item x="406"/>
        <item x="193"/>
        <item x="194"/>
        <item x="195"/>
        <item x="132"/>
        <item x="133"/>
        <item x="134"/>
        <item x="145"/>
        <item x="196"/>
        <item x="493"/>
        <item x="399"/>
        <item x="552"/>
        <item x="505"/>
        <item x="203"/>
        <item x="200"/>
        <item x="531"/>
        <item x="329"/>
        <item x="447"/>
        <item x="198"/>
        <item x="320"/>
        <item x="484"/>
        <item x="582"/>
        <item x="605"/>
        <item x="492"/>
        <item x="202"/>
        <item x="312"/>
        <item x="565"/>
        <item x="415"/>
        <item x="541"/>
        <item x="408"/>
        <item x="458"/>
        <item x="204"/>
        <item x="511"/>
        <item x="349"/>
        <item x="575"/>
        <item x="185"/>
        <item x="342"/>
        <item x="205"/>
        <item x="335"/>
        <item x="509"/>
        <item x="385"/>
        <item x="379"/>
        <item x="491"/>
        <item x="609"/>
        <item x="190"/>
        <item x="425"/>
        <item x="206"/>
        <item x="201"/>
        <item x="199"/>
        <item x="297"/>
        <item x="596"/>
        <item x="213"/>
        <item x="348"/>
        <item x="322"/>
        <item x="369"/>
        <item x="214"/>
        <item x="420"/>
        <item x="315"/>
        <item x="330"/>
        <item x="319"/>
        <item x="600"/>
        <item x="287"/>
        <item x="375"/>
        <item x="527"/>
        <item x="423"/>
        <item x="247"/>
        <item x="258"/>
        <item x="259"/>
        <item x="260"/>
        <item x="261"/>
        <item x="262"/>
        <item x="263"/>
        <item x="264"/>
        <item x="265"/>
        <item x="332"/>
        <item x="504"/>
        <item x="359"/>
        <item x="599"/>
        <item x="384"/>
        <item x="266"/>
        <item x="267"/>
        <item x="268"/>
        <item x="269"/>
        <item x="270"/>
        <item x="271"/>
        <item x="381"/>
        <item x="272"/>
        <item x="291"/>
        <item x="281"/>
        <item x="610"/>
        <item x="365"/>
        <item x="137"/>
        <item x="138"/>
        <item x="380"/>
        <item x="280"/>
        <item x="246"/>
        <item x="418"/>
        <item x="437"/>
        <item x="367"/>
        <item x="334"/>
        <item x="428"/>
        <item x="273"/>
        <item x="274"/>
        <item x="275"/>
        <item x="434"/>
        <item x="547"/>
        <item x="317"/>
        <item x="377"/>
        <item x="301"/>
        <item x="250"/>
        <item x="227"/>
        <item x="245"/>
        <item x="253"/>
        <item x="256"/>
        <item x="231"/>
        <item x="257"/>
        <item x="225"/>
        <item x="232"/>
        <item x="226"/>
        <item x="237"/>
        <item x="238"/>
        <item x="239"/>
        <item x="243"/>
        <item x="248"/>
        <item x="251"/>
        <item x="228"/>
        <item x="240"/>
        <item x="244"/>
        <item x="249"/>
        <item x="254"/>
        <item x="229"/>
        <item x="223"/>
        <item x="252"/>
        <item x="255"/>
        <item x="230"/>
        <item x="482"/>
        <item x="224"/>
        <item x="463"/>
        <item x="442"/>
        <item x="451"/>
        <item x="307"/>
        <item x="538"/>
        <item x="550"/>
        <item x="276"/>
        <item x="233"/>
        <item x="234"/>
        <item x="235"/>
        <item x="236"/>
        <item x="277"/>
        <item x="579"/>
        <item x="362"/>
        <item x="278"/>
        <item x="242"/>
        <item x="440"/>
        <item x="465"/>
        <item x="608"/>
        <item x="427"/>
        <item x="316"/>
        <item x="508"/>
        <item x="241"/>
        <item x="295"/>
        <item x="197"/>
        <item x="215"/>
        <item x="216"/>
        <item x="217"/>
        <item x="218"/>
        <item x="219"/>
        <item x="220"/>
        <item x="221"/>
        <item x="222"/>
        <item x="402"/>
        <item x="602"/>
        <item x="607"/>
        <item x="207"/>
        <item x="299"/>
        <item x="288"/>
        <item x="208"/>
        <item x="209"/>
        <item x="210"/>
        <item x="211"/>
        <item x="212"/>
        <item x="333"/>
        <item x="534"/>
        <item x="344"/>
        <item x="564"/>
        <item x="438"/>
        <item x="546"/>
        <item x="489"/>
        <item x="572"/>
        <item x="521"/>
        <item t="default"/>
      </items>
    </pivotField>
    <pivotField showAll="0"/>
    <pivotField showAll="0"/>
    <pivotField showAll="0"/>
    <pivotField showAll="0"/>
    <pivotField axis="axisRow" showAll="0" sortType="ascending">
      <items count="38">
        <item x="36"/>
        <item x="4"/>
        <item x="31"/>
        <item x="14"/>
        <item x="28"/>
        <item x="19"/>
        <item x="2"/>
        <item x="24"/>
        <item x="18"/>
        <item x="10"/>
        <item x="29"/>
        <item x="8"/>
        <item x="0"/>
        <item x="3"/>
        <item x="1"/>
        <item x="34"/>
        <item x="22"/>
        <item x="35"/>
        <item x="25"/>
        <item x="16"/>
        <item x="20"/>
        <item x="9"/>
        <item x="7"/>
        <item x="6"/>
        <item x="11"/>
        <item x="26"/>
        <item x="32"/>
        <item x="33"/>
        <item x="21"/>
        <item x="13"/>
        <item x="27"/>
        <item x="5"/>
        <item x="30"/>
        <item x="23"/>
        <item x="15"/>
        <item x="17"/>
        <item x="12"/>
        <item t="default"/>
      </items>
    </pivotField>
    <pivotField showAll="0"/>
    <pivotField showAll="0">
      <items count="12">
        <item x="0"/>
        <item x="1"/>
        <item x="3"/>
        <item x="5"/>
        <item x="2"/>
        <item x="10"/>
        <item x="6"/>
        <item x="9"/>
        <item x="4"/>
        <item x="7"/>
        <item x="8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dataField="1" showAll="0">
      <items count="183">
        <item x="46"/>
        <item x="1"/>
        <item x="0"/>
        <item x="33"/>
        <item x="36"/>
        <item x="5"/>
        <item x="108"/>
        <item x="32"/>
        <item x="37"/>
        <item x="135"/>
        <item x="173"/>
        <item x="77"/>
        <item x="7"/>
        <item x="26"/>
        <item x="41"/>
        <item x="168"/>
        <item x="38"/>
        <item x="83"/>
        <item x="16"/>
        <item x="172"/>
        <item x="58"/>
        <item x="63"/>
        <item x="43"/>
        <item x="61"/>
        <item x="22"/>
        <item x="178"/>
        <item x="104"/>
        <item x="128"/>
        <item x="23"/>
        <item x="25"/>
        <item x="30"/>
        <item x="78"/>
        <item x="76"/>
        <item x="64"/>
        <item x="44"/>
        <item x="42"/>
        <item x="84"/>
        <item x="132"/>
        <item x="169"/>
        <item x="2"/>
        <item x="146"/>
        <item x="21"/>
        <item x="176"/>
        <item x="124"/>
        <item x="86"/>
        <item x="13"/>
        <item x="4"/>
        <item x="98"/>
        <item x="34"/>
        <item x="8"/>
        <item x="144"/>
        <item x="136"/>
        <item x="105"/>
        <item x="162"/>
        <item x="116"/>
        <item x="101"/>
        <item x="106"/>
        <item x="31"/>
        <item x="40"/>
        <item x="69"/>
        <item x="99"/>
        <item x="87"/>
        <item x="3"/>
        <item x="28"/>
        <item x="103"/>
        <item x="130"/>
        <item x="93"/>
        <item x="150"/>
        <item x="158"/>
        <item x="129"/>
        <item x="45"/>
        <item x="147"/>
        <item x="180"/>
        <item x="175"/>
        <item x="119"/>
        <item x="90"/>
        <item x="94"/>
        <item x="74"/>
        <item x="152"/>
        <item x="72"/>
        <item x="154"/>
        <item x="35"/>
        <item x="112"/>
        <item x="174"/>
        <item x="29"/>
        <item x="145"/>
        <item x="143"/>
        <item x="9"/>
        <item x="59"/>
        <item x="155"/>
        <item x="138"/>
        <item x="10"/>
        <item x="27"/>
        <item x="81"/>
        <item x="141"/>
        <item x="165"/>
        <item x="68"/>
        <item x="107"/>
        <item x="53"/>
        <item x="166"/>
        <item x="156"/>
        <item x="80"/>
        <item x="121"/>
        <item x="55"/>
        <item x="56"/>
        <item x="89"/>
        <item x="139"/>
        <item x="79"/>
        <item x="91"/>
        <item x="177"/>
        <item x="160"/>
        <item x="50"/>
        <item x="96"/>
        <item x="123"/>
        <item x="151"/>
        <item x="133"/>
        <item x="65"/>
        <item x="164"/>
        <item x="88"/>
        <item x="51"/>
        <item x="6"/>
        <item x="111"/>
        <item x="49"/>
        <item x="157"/>
        <item x="52"/>
        <item x="181"/>
        <item x="95"/>
        <item x="148"/>
        <item x="102"/>
        <item x="117"/>
        <item x="67"/>
        <item x="70"/>
        <item x="149"/>
        <item x="14"/>
        <item x="159"/>
        <item x="19"/>
        <item x="92"/>
        <item x="122"/>
        <item x="120"/>
        <item x="118"/>
        <item x="71"/>
        <item x="125"/>
        <item x="170"/>
        <item x="110"/>
        <item x="62"/>
        <item x="113"/>
        <item x="161"/>
        <item x="75"/>
        <item x="73"/>
        <item x="60"/>
        <item x="127"/>
        <item x="126"/>
        <item x="179"/>
        <item x="134"/>
        <item x="137"/>
        <item x="131"/>
        <item x="100"/>
        <item x="57"/>
        <item x="97"/>
        <item x="140"/>
        <item x="153"/>
        <item x="109"/>
        <item x="66"/>
        <item x="115"/>
        <item x="54"/>
        <item x="15"/>
        <item x="47"/>
        <item x="114"/>
        <item x="142"/>
        <item x="48"/>
        <item x="18"/>
        <item x="12"/>
        <item x="39"/>
        <item x="85"/>
        <item x="11"/>
        <item x="163"/>
        <item x="24"/>
        <item x="171"/>
        <item x="17"/>
        <item x="167"/>
        <item x="82"/>
        <item x="20"/>
        <item t="default"/>
      </items>
    </pivotField>
    <pivotField dataField="1" showAll="0">
      <items count="118">
        <item x="7"/>
        <item x="1"/>
        <item x="0"/>
        <item x="41"/>
        <item x="20"/>
        <item x="89"/>
        <item x="5"/>
        <item x="67"/>
        <item x="35"/>
        <item x="63"/>
        <item x="91"/>
        <item x="81"/>
        <item x="53"/>
        <item x="43"/>
        <item x="88"/>
        <item x="62"/>
        <item x="96"/>
        <item x="97"/>
        <item x="32"/>
        <item x="56"/>
        <item x="64"/>
        <item x="55"/>
        <item x="29"/>
        <item x="13"/>
        <item x="69"/>
        <item x="30"/>
        <item x="9"/>
        <item x="68"/>
        <item x="44"/>
        <item x="18"/>
        <item x="85"/>
        <item x="57"/>
        <item x="22"/>
        <item x="39"/>
        <item x="54"/>
        <item x="86"/>
        <item x="115"/>
        <item x="25"/>
        <item x="90"/>
        <item x="93"/>
        <item x="50"/>
        <item x="47"/>
        <item x="59"/>
        <item x="94"/>
        <item x="79"/>
        <item x="2"/>
        <item x="99"/>
        <item x="84"/>
        <item x="101"/>
        <item x="27"/>
        <item x="60"/>
        <item x="4"/>
        <item x="10"/>
        <item x="52"/>
        <item x="8"/>
        <item x="77"/>
        <item x="46"/>
        <item x="103"/>
        <item x="78"/>
        <item x="66"/>
        <item x="107"/>
        <item x="72"/>
        <item x="26"/>
        <item x="3"/>
        <item x="87"/>
        <item x="36"/>
        <item x="110"/>
        <item x="92"/>
        <item x="113"/>
        <item x="95"/>
        <item x="108"/>
        <item x="51"/>
        <item x="49"/>
        <item x="70"/>
        <item x="104"/>
        <item x="100"/>
        <item x="106"/>
        <item x="23"/>
        <item x="76"/>
        <item x="45"/>
        <item x="80"/>
        <item x="38"/>
        <item x="21"/>
        <item x="37"/>
        <item x="17"/>
        <item x="34"/>
        <item x="98"/>
        <item x="24"/>
        <item x="112"/>
        <item x="12"/>
        <item x="105"/>
        <item x="109"/>
        <item x="116"/>
        <item x="82"/>
        <item x="33"/>
        <item x="11"/>
        <item x="74"/>
        <item x="114"/>
        <item x="71"/>
        <item x="83"/>
        <item x="42"/>
        <item x="15"/>
        <item x="65"/>
        <item x="6"/>
        <item x="75"/>
        <item x="28"/>
        <item x="31"/>
        <item x="73"/>
        <item x="102"/>
        <item x="111"/>
        <item x="14"/>
        <item x="48"/>
        <item x="40"/>
        <item x="16"/>
        <item x="61"/>
        <item x="19"/>
        <item x="5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8">
        <item x="21"/>
        <item x="20"/>
        <item x="12"/>
        <item x="11"/>
        <item x="1"/>
        <item x="2"/>
        <item x="0"/>
        <item x="3"/>
        <item x="13"/>
        <item x="19"/>
        <item x="22"/>
        <item x="27"/>
        <item x="17"/>
        <item x="24"/>
        <item x="18"/>
        <item x="39"/>
        <item x="40"/>
        <item x="28"/>
        <item x="38"/>
        <item x="30"/>
        <item x="6"/>
        <item x="23"/>
        <item x="7"/>
        <item x="5"/>
        <item x="26"/>
        <item x="37"/>
        <item x="41"/>
        <item x="32"/>
        <item x="44"/>
        <item x="33"/>
        <item x="15"/>
        <item x="16"/>
        <item x="25"/>
        <item x="36"/>
        <item x="31"/>
        <item x="45"/>
        <item x="42"/>
        <item x="46"/>
        <item x="29"/>
        <item x="34"/>
        <item x="35"/>
        <item x="10"/>
        <item x="9"/>
        <item x="43"/>
        <item x="4"/>
        <item x="14"/>
        <item x="8"/>
        <item t="default"/>
      </items>
    </pivotField>
    <pivotField dataField="1" showAll="0">
      <items count="15">
        <item x="9"/>
        <item x="5"/>
        <item x="6"/>
        <item x="1"/>
        <item x="7"/>
        <item x="13"/>
        <item x="0"/>
        <item x="4"/>
        <item x="12"/>
        <item x="10"/>
        <item x="3"/>
        <item x="8"/>
        <item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7" hier="-1"/>
  </pageFields>
  <dataFields count="3">
    <dataField name="Sum of Total Units" fld="10" baseField="0" baseItem="0"/>
    <dataField name="Sum of Total Affordable Units" fld="11" baseField="0" baseItem="0"/>
    <dataField name="Sum of Affordability Period" fld="18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17"/>
  <sheetViews>
    <sheetView tabSelected="1" workbookViewId="0"/>
  </sheetViews>
  <sheetFormatPr baseColWidth="10" defaultRowHeight="16"/>
  <cols>
    <col min="1" max="1" width="10.5" bestFit="1" customWidth="1"/>
    <col min="2" max="2" width="11.5" bestFit="1" customWidth="1"/>
    <col min="3" max="3" width="52.83203125" bestFit="1" customWidth="1"/>
    <col min="4" max="4" width="67.6640625" bestFit="1" customWidth="1"/>
    <col min="5" max="5" width="64.6640625" bestFit="1" customWidth="1"/>
    <col min="6" max="6" width="45.5" bestFit="1" customWidth="1"/>
    <col min="7" max="7" width="10.6640625" bestFit="1" customWidth="1"/>
    <col min="8" max="8" width="10.1640625" bestFit="1" customWidth="1"/>
    <col min="9" max="9" width="15.83203125" bestFit="1" customWidth="1"/>
    <col min="10" max="10" width="24.6640625" bestFit="1" customWidth="1"/>
    <col min="11" max="11" width="12.6640625" bestFit="1" customWidth="1"/>
    <col min="12" max="12" width="22" bestFit="1" customWidth="1"/>
    <col min="13" max="13" width="28.1640625" bestFit="1" customWidth="1"/>
    <col min="14" max="14" width="12.1640625" bestFit="1" customWidth="1"/>
    <col min="15" max="15" width="14.5" bestFit="1" customWidth="1"/>
    <col min="16" max="16" width="36.5" bestFit="1" customWidth="1"/>
    <col min="17" max="17" width="22.6640625" bestFit="1" customWidth="1"/>
    <col min="18" max="18" width="27.5" bestFit="1" customWidth="1"/>
    <col min="19" max="19" width="19.6640625" bestFit="1" customWidth="1"/>
    <col min="20" max="20" width="25" bestFit="1" customWidth="1"/>
    <col min="21" max="21" width="18.1640625" bestFit="1" customWidth="1"/>
    <col min="22" max="22" width="30" bestFit="1" customWidth="1"/>
    <col min="23" max="28" width="18.1640625" bestFit="1" customWidth="1"/>
    <col min="29" max="29" width="18.83203125" bestFit="1" customWidth="1"/>
    <col min="30" max="30" width="20.83203125" bestFit="1" customWidth="1"/>
    <col min="31" max="31" width="7.1640625" bestFit="1" customWidth="1"/>
    <col min="32" max="32" width="6.83203125" bestFit="1" customWidth="1"/>
    <col min="33" max="33" width="7.1640625" bestFit="1" customWidth="1"/>
    <col min="34" max="34" width="7.6640625" bestFit="1" customWidth="1"/>
    <col min="35" max="35" width="7.5" bestFit="1" customWidth="1"/>
    <col min="36" max="37" width="9.5" bestFit="1" customWidth="1"/>
    <col min="38" max="38" width="9.6640625" bestFit="1" customWidth="1"/>
    <col min="39" max="39" width="7.1640625" bestFit="1" customWidth="1"/>
    <col min="40" max="40" width="7.6640625" bestFit="1" customWidth="1"/>
    <col min="41" max="41" width="7.83203125" bestFit="1" customWidth="1"/>
    <col min="42" max="43" width="15.5" bestFit="1" customWidth="1"/>
    <col min="44" max="44" width="73.6640625" bestFit="1" customWidth="1"/>
    <col min="45" max="45" width="45" bestFit="1" customWidth="1"/>
    <col min="46" max="46" width="15.83203125" bestFit="1" customWidth="1"/>
    <col min="47" max="47" width="235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4" t="s">
        <v>16</v>
      </c>
      <c r="R1" s="4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305</v>
      </c>
      <c r="B2">
        <v>3831</v>
      </c>
      <c r="C2" t="s">
        <v>1024</v>
      </c>
      <c r="D2" t="s">
        <v>1025</v>
      </c>
      <c r="E2" t="s">
        <v>1025</v>
      </c>
      <c r="F2" t="s">
        <v>1026</v>
      </c>
      <c r="G2">
        <v>78757</v>
      </c>
      <c r="H2">
        <v>233429</v>
      </c>
      <c r="I2">
        <v>7</v>
      </c>
      <c r="J2" t="s">
        <v>49</v>
      </c>
      <c r="K2">
        <v>52</v>
      </c>
      <c r="L2">
        <v>5</v>
      </c>
      <c r="M2" t="s">
        <v>71</v>
      </c>
      <c r="N2" t="s">
        <v>103</v>
      </c>
      <c r="O2" t="s">
        <v>52</v>
      </c>
      <c r="P2" t="s">
        <v>90</v>
      </c>
      <c r="S2">
        <v>40</v>
      </c>
      <c r="U2" t="s">
        <v>54</v>
      </c>
      <c r="W2">
        <v>0</v>
      </c>
      <c r="X2">
        <v>0</v>
      </c>
      <c r="Y2">
        <v>0</v>
      </c>
      <c r="Z2">
        <v>5</v>
      </c>
      <c r="AA2">
        <v>0</v>
      </c>
      <c r="AB2">
        <v>0</v>
      </c>
      <c r="AC2">
        <v>47</v>
      </c>
      <c r="AD2" t="s">
        <v>99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  <c r="AK2" t="s">
        <v>56</v>
      </c>
      <c r="AL2" t="s">
        <v>56</v>
      </c>
      <c r="AM2" t="s">
        <v>56</v>
      </c>
      <c r="AN2" t="s">
        <v>56</v>
      </c>
      <c r="AO2" t="s">
        <v>69</v>
      </c>
      <c r="AP2" t="s">
        <v>56</v>
      </c>
      <c r="AQ2" t="s">
        <v>56</v>
      </c>
      <c r="AR2" t="s">
        <v>1027</v>
      </c>
    </row>
    <row r="3" spans="1:47">
      <c r="A3">
        <v>244</v>
      </c>
      <c r="B3">
        <v>3625</v>
      </c>
      <c r="C3" t="s">
        <v>1493</v>
      </c>
      <c r="D3" t="s">
        <v>1494</v>
      </c>
      <c r="E3" t="s">
        <v>1494</v>
      </c>
      <c r="F3" t="s">
        <v>1495</v>
      </c>
      <c r="G3">
        <v>78702</v>
      </c>
      <c r="H3">
        <v>881216</v>
      </c>
      <c r="I3">
        <v>3</v>
      </c>
      <c r="J3" t="s">
        <v>87</v>
      </c>
      <c r="K3">
        <v>19</v>
      </c>
      <c r="L3">
        <v>5</v>
      </c>
      <c r="M3" t="s">
        <v>50</v>
      </c>
      <c r="N3" t="s">
        <v>103</v>
      </c>
      <c r="O3" t="s">
        <v>67</v>
      </c>
      <c r="P3" t="s">
        <v>53</v>
      </c>
      <c r="Q3">
        <v>2017</v>
      </c>
      <c r="R3">
        <v>2057</v>
      </c>
      <c r="S3">
        <v>40</v>
      </c>
      <c r="U3" t="s">
        <v>54</v>
      </c>
      <c r="W3">
        <v>0</v>
      </c>
      <c r="X3">
        <v>0</v>
      </c>
      <c r="Y3">
        <v>0</v>
      </c>
      <c r="Z3">
        <v>0</v>
      </c>
      <c r="AA3">
        <v>0</v>
      </c>
      <c r="AB3">
        <v>5</v>
      </c>
      <c r="AC3">
        <v>14</v>
      </c>
      <c r="AD3" t="s">
        <v>99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69</v>
      </c>
      <c r="AN3" t="s">
        <v>56</v>
      </c>
      <c r="AO3" t="s">
        <v>56</v>
      </c>
      <c r="AP3" t="s">
        <v>56</v>
      </c>
      <c r="AQ3" t="s">
        <v>56</v>
      </c>
      <c r="AR3" t="s">
        <v>1496</v>
      </c>
    </row>
    <row r="4" spans="1:47">
      <c r="A4">
        <v>292</v>
      </c>
      <c r="B4">
        <v>3772</v>
      </c>
      <c r="C4" t="s">
        <v>1386</v>
      </c>
      <c r="D4" t="s">
        <v>1387</v>
      </c>
      <c r="E4" t="s">
        <v>1387</v>
      </c>
      <c r="F4" t="s">
        <v>1388</v>
      </c>
      <c r="G4">
        <v>78702</v>
      </c>
      <c r="I4">
        <v>1</v>
      </c>
      <c r="J4" t="s">
        <v>203</v>
      </c>
      <c r="K4">
        <v>235</v>
      </c>
      <c r="L4">
        <v>58</v>
      </c>
      <c r="M4" t="s">
        <v>50</v>
      </c>
      <c r="N4" t="s">
        <v>103</v>
      </c>
      <c r="O4" t="s">
        <v>52</v>
      </c>
      <c r="P4" t="s">
        <v>90</v>
      </c>
      <c r="S4">
        <v>99</v>
      </c>
      <c r="U4" t="s">
        <v>54</v>
      </c>
      <c r="W4">
        <v>3</v>
      </c>
      <c r="X4">
        <v>3</v>
      </c>
      <c r="Y4">
        <v>52</v>
      </c>
      <c r="Z4">
        <v>0</v>
      </c>
      <c r="AA4">
        <v>0</v>
      </c>
      <c r="AB4">
        <v>0</v>
      </c>
      <c r="AC4">
        <v>167</v>
      </c>
      <c r="AD4" t="s">
        <v>55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69</v>
      </c>
      <c r="AM4" t="s">
        <v>56</v>
      </c>
      <c r="AN4" t="s">
        <v>56</v>
      </c>
      <c r="AO4" t="s">
        <v>56</v>
      </c>
      <c r="AP4" t="s">
        <v>56</v>
      </c>
      <c r="AQ4" t="s">
        <v>69</v>
      </c>
      <c r="AR4" t="s">
        <v>1389</v>
      </c>
    </row>
    <row r="5" spans="1:47">
      <c r="A5">
        <v>253</v>
      </c>
      <c r="B5">
        <v>3679</v>
      </c>
      <c r="C5" t="s">
        <v>1267</v>
      </c>
      <c r="D5" t="s">
        <v>1268</v>
      </c>
      <c r="E5" t="s">
        <v>1268</v>
      </c>
      <c r="F5" t="s">
        <v>1269</v>
      </c>
      <c r="G5">
        <v>78705</v>
      </c>
      <c r="H5">
        <v>889961</v>
      </c>
      <c r="I5">
        <v>9</v>
      </c>
      <c r="J5" t="s">
        <v>49</v>
      </c>
      <c r="K5">
        <v>122</v>
      </c>
      <c r="L5">
        <v>12</v>
      </c>
      <c r="M5" t="s">
        <v>71</v>
      </c>
      <c r="N5" t="s">
        <v>103</v>
      </c>
      <c r="O5" t="s">
        <v>52</v>
      </c>
      <c r="P5" t="s">
        <v>53</v>
      </c>
      <c r="Q5">
        <v>2015</v>
      </c>
      <c r="R5">
        <v>2030</v>
      </c>
      <c r="S5">
        <v>15</v>
      </c>
      <c r="T5" s="3">
        <v>40738</v>
      </c>
      <c r="U5" t="s">
        <v>275</v>
      </c>
      <c r="V5" s="2">
        <v>66388</v>
      </c>
      <c r="W5">
        <v>0</v>
      </c>
      <c r="X5">
        <v>0</v>
      </c>
      <c r="Y5">
        <v>0</v>
      </c>
      <c r="Z5">
        <v>0</v>
      </c>
      <c r="AA5">
        <v>0</v>
      </c>
      <c r="AB5">
        <v>12</v>
      </c>
      <c r="AC5">
        <v>110</v>
      </c>
      <c r="AD5" t="s">
        <v>99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69</v>
      </c>
      <c r="AM5" t="s">
        <v>56</v>
      </c>
      <c r="AN5" t="s">
        <v>69</v>
      </c>
      <c r="AO5" t="s">
        <v>56</v>
      </c>
      <c r="AP5" t="s">
        <v>56</v>
      </c>
      <c r="AQ5" t="s">
        <v>56</v>
      </c>
      <c r="AR5" t="s">
        <v>1270</v>
      </c>
      <c r="AS5" t="s">
        <v>1271</v>
      </c>
      <c r="AT5" t="s">
        <v>1272</v>
      </c>
      <c r="AU5" t="s">
        <v>1273</v>
      </c>
    </row>
    <row r="6" spans="1:47">
      <c r="A6">
        <v>191</v>
      </c>
      <c r="B6">
        <v>3572</v>
      </c>
      <c r="C6" t="s">
        <v>433</v>
      </c>
      <c r="D6" t="s">
        <v>434</v>
      </c>
      <c r="E6" t="s">
        <v>434</v>
      </c>
      <c r="F6" t="s">
        <v>435</v>
      </c>
      <c r="G6">
        <v>78705</v>
      </c>
      <c r="H6">
        <v>203695</v>
      </c>
      <c r="I6">
        <v>9</v>
      </c>
      <c r="J6" t="s">
        <v>203</v>
      </c>
      <c r="K6">
        <v>299</v>
      </c>
      <c r="L6">
        <v>30</v>
      </c>
      <c r="M6" t="s">
        <v>71</v>
      </c>
      <c r="N6" t="s">
        <v>103</v>
      </c>
      <c r="O6" t="s">
        <v>52</v>
      </c>
      <c r="P6" t="s">
        <v>53</v>
      </c>
      <c r="Q6">
        <v>2009</v>
      </c>
      <c r="R6">
        <v>2024</v>
      </c>
      <c r="S6">
        <v>15</v>
      </c>
      <c r="T6" s="3">
        <v>38625</v>
      </c>
      <c r="U6" t="s">
        <v>275</v>
      </c>
      <c r="V6" s="2">
        <v>78333</v>
      </c>
      <c r="W6">
        <v>0</v>
      </c>
      <c r="X6">
        <v>0</v>
      </c>
      <c r="Y6">
        <v>0</v>
      </c>
      <c r="Z6">
        <v>0</v>
      </c>
      <c r="AA6">
        <v>0</v>
      </c>
      <c r="AB6">
        <v>30</v>
      </c>
      <c r="AC6">
        <v>269</v>
      </c>
      <c r="AD6" t="s">
        <v>99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69</v>
      </c>
      <c r="AM6" t="s">
        <v>56</v>
      </c>
      <c r="AN6" t="s">
        <v>69</v>
      </c>
      <c r="AO6" t="s">
        <v>56</v>
      </c>
      <c r="AP6" t="s">
        <v>56</v>
      </c>
      <c r="AQ6" t="s">
        <v>56</v>
      </c>
      <c r="AR6" t="s">
        <v>436</v>
      </c>
      <c r="AS6" t="s">
        <v>437</v>
      </c>
      <c r="AT6" t="s">
        <v>438</v>
      </c>
      <c r="AU6" t="s">
        <v>439</v>
      </c>
    </row>
    <row r="7" spans="1:47">
      <c r="A7">
        <v>200</v>
      </c>
      <c r="B7">
        <v>3581</v>
      </c>
      <c r="C7" t="s">
        <v>1543</v>
      </c>
      <c r="D7" t="s">
        <v>1544</v>
      </c>
      <c r="E7" t="s">
        <v>1544</v>
      </c>
      <c r="F7" t="s">
        <v>1545</v>
      </c>
      <c r="G7">
        <v>78705</v>
      </c>
      <c r="H7">
        <v>824410</v>
      </c>
      <c r="I7">
        <v>9</v>
      </c>
      <c r="J7" t="s">
        <v>66</v>
      </c>
      <c r="K7">
        <v>136</v>
      </c>
      <c r="L7">
        <v>28</v>
      </c>
      <c r="M7" t="s">
        <v>78</v>
      </c>
      <c r="N7" t="s">
        <v>103</v>
      </c>
      <c r="O7" t="s">
        <v>52</v>
      </c>
      <c r="P7" t="s">
        <v>53</v>
      </c>
      <c r="Q7">
        <v>2014</v>
      </c>
      <c r="R7">
        <v>2029</v>
      </c>
      <c r="S7">
        <v>15</v>
      </c>
      <c r="U7" t="s">
        <v>54</v>
      </c>
      <c r="W7">
        <v>0</v>
      </c>
      <c r="X7">
        <v>0</v>
      </c>
      <c r="Y7">
        <v>0</v>
      </c>
      <c r="Z7">
        <v>0</v>
      </c>
      <c r="AA7">
        <v>14</v>
      </c>
      <c r="AB7">
        <v>14</v>
      </c>
      <c r="AC7">
        <v>108</v>
      </c>
      <c r="AD7" t="s">
        <v>99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69</v>
      </c>
      <c r="AM7" t="s">
        <v>56</v>
      </c>
      <c r="AN7" t="s">
        <v>69</v>
      </c>
      <c r="AO7" t="s">
        <v>56</v>
      </c>
      <c r="AP7" t="s">
        <v>56</v>
      </c>
      <c r="AQ7" t="s">
        <v>56</v>
      </c>
      <c r="AR7" t="s">
        <v>1546</v>
      </c>
      <c r="AS7" t="s">
        <v>501</v>
      </c>
      <c r="AT7" t="s">
        <v>1547</v>
      </c>
      <c r="AU7" t="s">
        <v>1548</v>
      </c>
    </row>
    <row r="8" spans="1:47">
      <c r="A8">
        <v>192</v>
      </c>
      <c r="B8">
        <v>3573</v>
      </c>
      <c r="C8" t="s">
        <v>1210</v>
      </c>
      <c r="D8" t="s">
        <v>1211</v>
      </c>
      <c r="E8" t="s">
        <v>1212</v>
      </c>
      <c r="F8" t="s">
        <v>1213</v>
      </c>
      <c r="G8">
        <v>78705</v>
      </c>
      <c r="H8">
        <v>203522</v>
      </c>
      <c r="I8">
        <v>9</v>
      </c>
      <c r="J8" t="s">
        <v>203</v>
      </c>
      <c r="K8">
        <v>62</v>
      </c>
      <c r="L8">
        <v>6</v>
      </c>
      <c r="M8" t="s">
        <v>78</v>
      </c>
      <c r="N8" t="s">
        <v>103</v>
      </c>
      <c r="O8" t="s">
        <v>52</v>
      </c>
      <c r="P8" t="s">
        <v>53</v>
      </c>
      <c r="Q8">
        <v>2009</v>
      </c>
      <c r="R8">
        <v>2024</v>
      </c>
      <c r="S8">
        <v>15</v>
      </c>
      <c r="T8" s="3">
        <v>38625</v>
      </c>
      <c r="U8" t="s">
        <v>275</v>
      </c>
      <c r="V8" s="2">
        <v>26860</v>
      </c>
      <c r="W8">
        <v>0</v>
      </c>
      <c r="X8">
        <v>0</v>
      </c>
      <c r="Y8">
        <v>0</v>
      </c>
      <c r="Z8">
        <v>0</v>
      </c>
      <c r="AA8">
        <v>0</v>
      </c>
      <c r="AB8">
        <v>6</v>
      </c>
      <c r="AC8">
        <v>56</v>
      </c>
      <c r="AD8" t="s">
        <v>99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69</v>
      </c>
      <c r="AM8" t="s">
        <v>56</v>
      </c>
      <c r="AN8" t="s">
        <v>69</v>
      </c>
      <c r="AO8" t="s">
        <v>56</v>
      </c>
      <c r="AP8" t="s">
        <v>56</v>
      </c>
      <c r="AQ8" t="s">
        <v>56</v>
      </c>
      <c r="AR8" t="s">
        <v>1214</v>
      </c>
      <c r="AS8" t="s">
        <v>127</v>
      </c>
      <c r="AT8" t="s">
        <v>128</v>
      </c>
      <c r="AU8" t="s">
        <v>705</v>
      </c>
    </row>
    <row r="9" spans="1:47">
      <c r="A9">
        <v>379</v>
      </c>
      <c r="B9">
        <v>3972</v>
      </c>
      <c r="C9" t="s">
        <v>974</v>
      </c>
      <c r="D9" t="s">
        <v>975</v>
      </c>
      <c r="E9" t="s">
        <v>975</v>
      </c>
      <c r="F9" t="s">
        <v>976</v>
      </c>
      <c r="G9">
        <v>78730</v>
      </c>
      <c r="I9">
        <v>10</v>
      </c>
      <c r="J9" t="s">
        <v>49</v>
      </c>
      <c r="K9">
        <v>325</v>
      </c>
      <c r="L9">
        <v>33</v>
      </c>
      <c r="M9" t="s">
        <v>50</v>
      </c>
      <c r="N9" t="s">
        <v>103</v>
      </c>
      <c r="O9" t="s">
        <v>52</v>
      </c>
      <c r="P9" t="s">
        <v>90</v>
      </c>
      <c r="S9">
        <v>0</v>
      </c>
      <c r="U9" t="s">
        <v>54</v>
      </c>
      <c r="V9" s="2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33</v>
      </c>
      <c r="AC9">
        <v>292</v>
      </c>
      <c r="AD9" t="s">
        <v>99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 t="s">
        <v>977</v>
      </c>
    </row>
    <row r="10" spans="1:47">
      <c r="A10">
        <v>212</v>
      </c>
      <c r="B10">
        <v>3593</v>
      </c>
      <c r="C10" t="s">
        <v>862</v>
      </c>
      <c r="D10" t="s">
        <v>863</v>
      </c>
      <c r="E10" t="s">
        <v>863</v>
      </c>
      <c r="F10" t="s">
        <v>864</v>
      </c>
      <c r="G10">
        <v>78705</v>
      </c>
      <c r="I10">
        <v>9</v>
      </c>
      <c r="J10" t="s">
        <v>66</v>
      </c>
      <c r="K10">
        <v>677</v>
      </c>
      <c r="L10">
        <v>68</v>
      </c>
      <c r="M10" t="s">
        <v>71</v>
      </c>
      <c r="N10" t="s">
        <v>103</v>
      </c>
      <c r="O10" t="s">
        <v>52</v>
      </c>
      <c r="P10" t="s">
        <v>112</v>
      </c>
      <c r="S10">
        <v>40</v>
      </c>
      <c r="U10" t="s">
        <v>54</v>
      </c>
      <c r="W10">
        <v>0</v>
      </c>
      <c r="X10">
        <v>0</v>
      </c>
      <c r="Y10">
        <v>0</v>
      </c>
      <c r="Z10">
        <v>68</v>
      </c>
      <c r="AA10">
        <v>0</v>
      </c>
      <c r="AB10">
        <v>0</v>
      </c>
      <c r="AC10">
        <v>609</v>
      </c>
      <c r="AD10" t="s">
        <v>99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  <c r="AK10" t="s">
        <v>56</v>
      </c>
      <c r="AL10" t="s">
        <v>69</v>
      </c>
      <c r="AM10" t="s">
        <v>56</v>
      </c>
      <c r="AN10" t="s">
        <v>69</v>
      </c>
      <c r="AO10" t="s">
        <v>56</v>
      </c>
      <c r="AP10" t="s">
        <v>56</v>
      </c>
      <c r="AQ10" t="s">
        <v>56</v>
      </c>
      <c r="AR10" t="s">
        <v>865</v>
      </c>
      <c r="AS10" t="s">
        <v>866</v>
      </c>
      <c r="AT10" t="s">
        <v>867</v>
      </c>
      <c r="AU10" t="s">
        <v>868</v>
      </c>
    </row>
    <row r="11" spans="1:47">
      <c r="A11">
        <v>214</v>
      </c>
      <c r="B11">
        <v>3595</v>
      </c>
      <c r="C11" t="s">
        <v>763</v>
      </c>
      <c r="D11" t="s">
        <v>764</v>
      </c>
      <c r="E11" t="s">
        <v>764</v>
      </c>
      <c r="F11" t="s">
        <v>765</v>
      </c>
      <c r="G11">
        <v>78705</v>
      </c>
      <c r="I11">
        <v>9</v>
      </c>
      <c r="J11" t="s">
        <v>49</v>
      </c>
      <c r="K11">
        <v>92</v>
      </c>
      <c r="L11">
        <v>9</v>
      </c>
      <c r="M11" t="s">
        <v>78</v>
      </c>
      <c r="N11" t="s">
        <v>103</v>
      </c>
      <c r="O11" t="s">
        <v>52</v>
      </c>
      <c r="P11" t="s">
        <v>112</v>
      </c>
      <c r="S11">
        <v>40</v>
      </c>
      <c r="U11" t="s">
        <v>243</v>
      </c>
      <c r="W11">
        <v>0</v>
      </c>
      <c r="X11">
        <v>0</v>
      </c>
      <c r="Y11">
        <v>0</v>
      </c>
      <c r="Z11">
        <v>9</v>
      </c>
      <c r="AA11">
        <v>0</v>
      </c>
      <c r="AB11">
        <v>0</v>
      </c>
      <c r="AC11">
        <v>83</v>
      </c>
      <c r="AD11" t="s">
        <v>99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  <c r="AK11" t="s">
        <v>56</v>
      </c>
      <c r="AL11" t="s">
        <v>69</v>
      </c>
      <c r="AM11" t="s">
        <v>56</v>
      </c>
      <c r="AN11" t="s">
        <v>69</v>
      </c>
      <c r="AO11" t="s">
        <v>56</v>
      </c>
      <c r="AP11" t="s">
        <v>56</v>
      </c>
      <c r="AQ11" t="s">
        <v>56</v>
      </c>
      <c r="AR11" t="s">
        <v>766</v>
      </c>
      <c r="AS11" t="s">
        <v>767</v>
      </c>
      <c r="AT11" t="s">
        <v>768</v>
      </c>
      <c r="AU11" t="s">
        <v>769</v>
      </c>
    </row>
    <row r="12" spans="1:47">
      <c r="A12">
        <v>196</v>
      </c>
      <c r="B12">
        <v>3577</v>
      </c>
      <c r="C12" t="s">
        <v>1151</v>
      </c>
      <c r="D12" t="s">
        <v>1152</v>
      </c>
      <c r="E12" t="s">
        <v>1152</v>
      </c>
      <c r="F12" t="s">
        <v>1153</v>
      </c>
      <c r="G12">
        <v>78705</v>
      </c>
      <c r="H12">
        <v>206209</v>
      </c>
      <c r="I12">
        <v>9</v>
      </c>
      <c r="J12" t="s">
        <v>66</v>
      </c>
      <c r="K12">
        <v>70</v>
      </c>
      <c r="L12">
        <v>7</v>
      </c>
      <c r="M12" t="s">
        <v>50</v>
      </c>
      <c r="N12" t="s">
        <v>103</v>
      </c>
      <c r="O12" t="s">
        <v>52</v>
      </c>
      <c r="P12" t="s">
        <v>53</v>
      </c>
      <c r="Q12">
        <v>2012</v>
      </c>
      <c r="R12">
        <v>2027</v>
      </c>
      <c r="S12">
        <v>15</v>
      </c>
      <c r="T12" s="3">
        <v>39819</v>
      </c>
      <c r="U12" t="s">
        <v>275</v>
      </c>
      <c r="V12" s="2">
        <v>31401</v>
      </c>
      <c r="W12">
        <v>0</v>
      </c>
      <c r="X12">
        <v>0</v>
      </c>
      <c r="Y12">
        <v>0</v>
      </c>
      <c r="Z12">
        <v>0</v>
      </c>
      <c r="AA12">
        <v>0</v>
      </c>
      <c r="AB12">
        <v>7</v>
      </c>
      <c r="AC12">
        <v>63</v>
      </c>
      <c r="AD12" t="s">
        <v>99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  <c r="AK12" t="s">
        <v>56</v>
      </c>
      <c r="AL12" t="s">
        <v>69</v>
      </c>
      <c r="AM12" t="s">
        <v>56</v>
      </c>
      <c r="AN12" t="s">
        <v>69</v>
      </c>
      <c r="AO12" t="s">
        <v>56</v>
      </c>
      <c r="AP12" t="s">
        <v>56</v>
      </c>
      <c r="AQ12" t="s">
        <v>56</v>
      </c>
      <c r="AR12" t="s">
        <v>1154</v>
      </c>
      <c r="AS12" t="s">
        <v>1132</v>
      </c>
      <c r="AT12" t="s">
        <v>1155</v>
      </c>
      <c r="AU12" t="s">
        <v>1156</v>
      </c>
    </row>
    <row r="13" spans="1:47">
      <c r="A13">
        <v>175</v>
      </c>
      <c r="B13">
        <v>3556</v>
      </c>
      <c r="C13" t="s">
        <v>1356</v>
      </c>
      <c r="D13" t="s">
        <v>1357</v>
      </c>
      <c r="E13" t="s">
        <v>1357</v>
      </c>
      <c r="F13" t="s">
        <v>1358</v>
      </c>
      <c r="G13">
        <v>78705</v>
      </c>
      <c r="I13">
        <v>9</v>
      </c>
      <c r="J13" t="s">
        <v>87</v>
      </c>
      <c r="K13">
        <v>74</v>
      </c>
      <c r="L13">
        <v>7</v>
      </c>
      <c r="M13" t="s">
        <v>78</v>
      </c>
      <c r="N13" t="s">
        <v>103</v>
      </c>
      <c r="O13" t="s">
        <v>52</v>
      </c>
      <c r="P13" t="s">
        <v>53</v>
      </c>
      <c r="Q13">
        <v>2008</v>
      </c>
      <c r="R13">
        <v>2023</v>
      </c>
      <c r="S13">
        <v>15</v>
      </c>
      <c r="T13" s="3">
        <v>37688</v>
      </c>
      <c r="U13" t="s">
        <v>275</v>
      </c>
      <c r="V13" s="2">
        <v>37964</v>
      </c>
      <c r="W13">
        <v>0</v>
      </c>
      <c r="X13">
        <v>0</v>
      </c>
      <c r="Y13">
        <v>0</v>
      </c>
      <c r="Z13">
        <v>0</v>
      </c>
      <c r="AA13">
        <v>0</v>
      </c>
      <c r="AB13">
        <v>7</v>
      </c>
      <c r="AC13">
        <v>67</v>
      </c>
      <c r="AD13" t="s">
        <v>99</v>
      </c>
      <c r="AE13" t="s">
        <v>56</v>
      </c>
      <c r="AF13" t="s">
        <v>56</v>
      </c>
      <c r="AG13" t="s">
        <v>56</v>
      </c>
      <c r="AH13" t="s">
        <v>56</v>
      </c>
      <c r="AI13" t="s">
        <v>56</v>
      </c>
      <c r="AJ13" t="s">
        <v>56</v>
      </c>
      <c r="AK13" t="s">
        <v>56</v>
      </c>
      <c r="AL13" t="s">
        <v>69</v>
      </c>
      <c r="AM13" t="s">
        <v>56</v>
      </c>
      <c r="AN13" t="s">
        <v>69</v>
      </c>
      <c r="AO13" t="s">
        <v>56</v>
      </c>
      <c r="AP13" t="s">
        <v>56</v>
      </c>
      <c r="AQ13" t="s">
        <v>56</v>
      </c>
      <c r="AR13" t="s">
        <v>1359</v>
      </c>
      <c r="AS13" t="s">
        <v>402</v>
      </c>
      <c r="AT13" t="s">
        <v>758</v>
      </c>
      <c r="AU13" t="s">
        <v>1360</v>
      </c>
    </row>
    <row r="14" spans="1:47">
      <c r="A14">
        <v>198</v>
      </c>
      <c r="B14">
        <v>3579</v>
      </c>
      <c r="C14" t="s">
        <v>1445</v>
      </c>
      <c r="D14" t="s">
        <v>1446</v>
      </c>
      <c r="E14" t="s">
        <v>1446</v>
      </c>
      <c r="F14" t="s">
        <v>1447</v>
      </c>
      <c r="G14">
        <v>78705</v>
      </c>
      <c r="I14">
        <v>9</v>
      </c>
      <c r="J14" t="s">
        <v>66</v>
      </c>
      <c r="K14">
        <v>10</v>
      </c>
      <c r="L14">
        <v>1</v>
      </c>
      <c r="M14" t="s">
        <v>78</v>
      </c>
      <c r="N14" t="s">
        <v>103</v>
      </c>
      <c r="O14" t="s">
        <v>52</v>
      </c>
      <c r="P14" t="s">
        <v>112</v>
      </c>
      <c r="Q14">
        <v>2014</v>
      </c>
      <c r="R14">
        <v>2029</v>
      </c>
      <c r="S14">
        <v>15</v>
      </c>
      <c r="T14" s="3">
        <v>40240</v>
      </c>
      <c r="U14" t="s">
        <v>275</v>
      </c>
      <c r="V14" s="2">
        <v>6829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9</v>
      </c>
      <c r="AD14" t="s">
        <v>99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  <c r="AK14" t="s">
        <v>56</v>
      </c>
      <c r="AL14" t="s">
        <v>69</v>
      </c>
      <c r="AM14" t="s">
        <v>56</v>
      </c>
      <c r="AN14" t="s">
        <v>69</v>
      </c>
      <c r="AO14" t="s">
        <v>56</v>
      </c>
      <c r="AP14" t="s">
        <v>56</v>
      </c>
      <c r="AQ14" t="s">
        <v>56</v>
      </c>
      <c r="AR14" t="s">
        <v>1448</v>
      </c>
      <c r="AS14" t="s">
        <v>1449</v>
      </c>
      <c r="AT14" t="s">
        <v>1450</v>
      </c>
      <c r="AU14" t="s">
        <v>1451</v>
      </c>
    </row>
    <row r="15" spans="1:47">
      <c r="A15">
        <v>234</v>
      </c>
      <c r="B15">
        <v>3615</v>
      </c>
      <c r="C15" t="s">
        <v>1299</v>
      </c>
      <c r="D15" t="s">
        <v>1300</v>
      </c>
      <c r="E15" t="s">
        <v>1300</v>
      </c>
      <c r="F15" t="s">
        <v>1301</v>
      </c>
      <c r="G15">
        <v>78704</v>
      </c>
      <c r="I15">
        <v>3</v>
      </c>
      <c r="J15" t="s">
        <v>49</v>
      </c>
      <c r="K15">
        <v>20</v>
      </c>
      <c r="L15">
        <v>2</v>
      </c>
      <c r="M15" t="s">
        <v>71</v>
      </c>
      <c r="N15" t="s">
        <v>103</v>
      </c>
      <c r="O15" t="s">
        <v>67</v>
      </c>
      <c r="P15" t="s">
        <v>53</v>
      </c>
      <c r="Q15">
        <v>2017</v>
      </c>
      <c r="R15">
        <v>2057</v>
      </c>
      <c r="S15">
        <v>40</v>
      </c>
      <c r="U15" t="s">
        <v>54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18</v>
      </c>
      <c r="AD15" t="s">
        <v>99</v>
      </c>
      <c r="AE15" t="s">
        <v>56</v>
      </c>
      <c r="AF15" t="s">
        <v>56</v>
      </c>
      <c r="AG15" t="s">
        <v>56</v>
      </c>
      <c r="AH15" t="s">
        <v>56</v>
      </c>
      <c r="AI15" t="s">
        <v>56</v>
      </c>
      <c r="AJ15" t="s">
        <v>56</v>
      </c>
      <c r="AK15" t="s">
        <v>56</v>
      </c>
      <c r="AL15" t="s">
        <v>56</v>
      </c>
      <c r="AM15" t="s">
        <v>56</v>
      </c>
      <c r="AN15" t="s">
        <v>56</v>
      </c>
      <c r="AO15" t="s">
        <v>69</v>
      </c>
      <c r="AP15" t="s">
        <v>56</v>
      </c>
      <c r="AQ15" t="s">
        <v>56</v>
      </c>
      <c r="AR15" t="s">
        <v>1302</v>
      </c>
    </row>
    <row r="16" spans="1:47">
      <c r="A16">
        <v>355</v>
      </c>
      <c r="B16">
        <v>3950</v>
      </c>
      <c r="C16" t="s">
        <v>660</v>
      </c>
      <c r="D16" t="s">
        <v>661</v>
      </c>
      <c r="E16" t="s">
        <v>661</v>
      </c>
      <c r="F16" t="s">
        <v>662</v>
      </c>
      <c r="G16">
        <v>78701</v>
      </c>
      <c r="H16">
        <v>190879</v>
      </c>
      <c r="I16">
        <v>9</v>
      </c>
      <c r="J16" t="s">
        <v>77</v>
      </c>
      <c r="K16">
        <v>240</v>
      </c>
      <c r="L16">
        <v>7</v>
      </c>
      <c r="M16" t="s">
        <v>78</v>
      </c>
      <c r="N16" t="s">
        <v>103</v>
      </c>
      <c r="O16" t="s">
        <v>52</v>
      </c>
      <c r="P16" t="s">
        <v>118</v>
      </c>
      <c r="S16">
        <v>40</v>
      </c>
      <c r="U16" t="s">
        <v>243</v>
      </c>
      <c r="V16" s="2">
        <v>518790</v>
      </c>
      <c r="W16">
        <v>0</v>
      </c>
      <c r="X16">
        <v>0</v>
      </c>
      <c r="Y16">
        <v>0</v>
      </c>
      <c r="Z16">
        <v>0</v>
      </c>
      <c r="AA16">
        <v>0</v>
      </c>
      <c r="AB16">
        <v>7</v>
      </c>
      <c r="AC16">
        <v>233</v>
      </c>
      <c r="AD16" t="s">
        <v>99</v>
      </c>
      <c r="AE16" t="s">
        <v>69</v>
      </c>
      <c r="AF16" t="s">
        <v>56</v>
      </c>
      <c r="AG16" t="s">
        <v>69</v>
      </c>
      <c r="AH16" t="s">
        <v>56</v>
      </c>
      <c r="AI16" t="s">
        <v>56</v>
      </c>
      <c r="AJ16" t="s">
        <v>56</v>
      </c>
      <c r="AK16" t="s">
        <v>56</v>
      </c>
      <c r="AL16" t="s">
        <v>56</v>
      </c>
      <c r="AM16" t="s">
        <v>56</v>
      </c>
      <c r="AN16" t="s">
        <v>56</v>
      </c>
      <c r="AO16" t="s">
        <v>56</v>
      </c>
      <c r="AP16" t="s">
        <v>56</v>
      </c>
      <c r="AQ16" t="s">
        <v>56</v>
      </c>
      <c r="AR16" t="s">
        <v>663</v>
      </c>
    </row>
    <row r="17" spans="1:47">
      <c r="A17">
        <v>242</v>
      </c>
      <c r="B17">
        <v>3623</v>
      </c>
      <c r="C17" t="s">
        <v>1529</v>
      </c>
      <c r="D17" t="s">
        <v>1530</v>
      </c>
      <c r="E17" t="s">
        <v>1530</v>
      </c>
      <c r="F17" t="s">
        <v>1531</v>
      </c>
      <c r="G17">
        <v>78752</v>
      </c>
      <c r="H17">
        <v>751947</v>
      </c>
      <c r="I17">
        <v>4</v>
      </c>
      <c r="J17" t="s">
        <v>87</v>
      </c>
      <c r="K17">
        <v>10</v>
      </c>
      <c r="L17">
        <v>1</v>
      </c>
      <c r="M17" t="s">
        <v>71</v>
      </c>
      <c r="N17" t="s">
        <v>103</v>
      </c>
      <c r="O17" t="s">
        <v>52</v>
      </c>
      <c r="P17" t="s">
        <v>112</v>
      </c>
      <c r="S17">
        <v>40</v>
      </c>
      <c r="U17" t="s">
        <v>54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9</v>
      </c>
      <c r="AD17" t="s">
        <v>99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  <c r="AK17" t="s">
        <v>56</v>
      </c>
      <c r="AL17" t="s">
        <v>56</v>
      </c>
      <c r="AM17" t="s">
        <v>69</v>
      </c>
      <c r="AN17" t="s">
        <v>56</v>
      </c>
      <c r="AO17" t="s">
        <v>56</v>
      </c>
      <c r="AP17" t="s">
        <v>56</v>
      </c>
      <c r="AQ17" t="s">
        <v>56</v>
      </c>
      <c r="AR17" t="s">
        <v>1532</v>
      </c>
    </row>
    <row r="18" spans="1:47">
      <c r="A18">
        <v>236</v>
      </c>
      <c r="B18">
        <v>3617</v>
      </c>
      <c r="C18" t="s">
        <v>498</v>
      </c>
      <c r="D18" t="s">
        <v>499</v>
      </c>
      <c r="E18" t="s">
        <v>499</v>
      </c>
      <c r="F18" t="s">
        <v>498</v>
      </c>
      <c r="G18">
        <v>78757</v>
      </c>
      <c r="H18">
        <v>233430</v>
      </c>
      <c r="I18">
        <v>7</v>
      </c>
      <c r="J18" t="s">
        <v>49</v>
      </c>
      <c r="K18">
        <v>38</v>
      </c>
      <c r="L18">
        <v>4</v>
      </c>
      <c r="M18" t="s">
        <v>71</v>
      </c>
      <c r="N18" t="s">
        <v>103</v>
      </c>
      <c r="O18" t="s">
        <v>67</v>
      </c>
      <c r="P18" t="s">
        <v>112</v>
      </c>
      <c r="S18">
        <v>40</v>
      </c>
      <c r="U18" t="s">
        <v>54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34</v>
      </c>
      <c r="AD18" t="s">
        <v>99</v>
      </c>
      <c r="AE18" t="s">
        <v>56</v>
      </c>
      <c r="AF18" t="s">
        <v>56</v>
      </c>
      <c r="AG18" t="s">
        <v>56</v>
      </c>
      <c r="AH18" t="s">
        <v>56</v>
      </c>
      <c r="AI18" t="s">
        <v>56</v>
      </c>
      <c r="AJ18" t="s">
        <v>56</v>
      </c>
      <c r="AK18" t="s">
        <v>56</v>
      </c>
      <c r="AL18" t="s">
        <v>56</v>
      </c>
      <c r="AM18" t="s">
        <v>56</v>
      </c>
      <c r="AN18" t="s">
        <v>56</v>
      </c>
      <c r="AO18" t="s">
        <v>69</v>
      </c>
      <c r="AP18" t="s">
        <v>56</v>
      </c>
      <c r="AQ18" t="s">
        <v>56</v>
      </c>
      <c r="AR18" t="s">
        <v>500</v>
      </c>
      <c r="AS18" t="s">
        <v>501</v>
      </c>
      <c r="AT18" t="s">
        <v>502</v>
      </c>
      <c r="AU18" t="s">
        <v>503</v>
      </c>
    </row>
    <row r="19" spans="1:47">
      <c r="A19">
        <v>318</v>
      </c>
      <c r="B19">
        <v>3841</v>
      </c>
      <c r="C19" t="s">
        <v>1384</v>
      </c>
      <c r="E19" t="s">
        <v>1385</v>
      </c>
      <c r="G19">
        <v>78610</v>
      </c>
      <c r="H19">
        <v>839821</v>
      </c>
      <c r="I19">
        <v>5</v>
      </c>
      <c r="J19" t="s">
        <v>66</v>
      </c>
      <c r="K19" s="1">
        <v>1751</v>
      </c>
      <c r="L19">
        <v>175</v>
      </c>
      <c r="M19" t="s">
        <v>50</v>
      </c>
      <c r="N19" t="s">
        <v>103</v>
      </c>
      <c r="O19" t="s">
        <v>52</v>
      </c>
      <c r="P19" t="s">
        <v>90</v>
      </c>
      <c r="S19">
        <v>40</v>
      </c>
      <c r="U19" t="s">
        <v>54</v>
      </c>
      <c r="W19">
        <v>0</v>
      </c>
      <c r="X19">
        <v>0</v>
      </c>
      <c r="Y19">
        <v>0</v>
      </c>
      <c r="Z19">
        <v>175</v>
      </c>
      <c r="AA19">
        <v>0</v>
      </c>
      <c r="AB19">
        <v>0</v>
      </c>
      <c r="AC19" s="1">
        <v>1576</v>
      </c>
      <c r="AD19" t="s">
        <v>99</v>
      </c>
      <c r="AE19" t="s">
        <v>56</v>
      </c>
      <c r="AF19" t="s">
        <v>56</v>
      </c>
      <c r="AG19" t="s">
        <v>56</v>
      </c>
      <c r="AH19" t="s">
        <v>56</v>
      </c>
      <c r="AI19" t="s">
        <v>56</v>
      </c>
      <c r="AJ19" t="s">
        <v>69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 t="s">
        <v>1474</v>
      </c>
    </row>
    <row r="20" spans="1:47">
      <c r="A20">
        <v>318</v>
      </c>
      <c r="B20">
        <v>3845</v>
      </c>
      <c r="C20" t="s">
        <v>1384</v>
      </c>
      <c r="E20" t="s">
        <v>1385</v>
      </c>
      <c r="H20">
        <v>839821</v>
      </c>
      <c r="I20">
        <v>5</v>
      </c>
      <c r="J20" t="s">
        <v>66</v>
      </c>
      <c r="K20" s="1">
        <v>1165</v>
      </c>
      <c r="L20">
        <v>117</v>
      </c>
      <c r="M20" t="s">
        <v>50</v>
      </c>
      <c r="N20" t="s">
        <v>61</v>
      </c>
      <c r="O20" t="s">
        <v>67</v>
      </c>
      <c r="P20" t="s">
        <v>90</v>
      </c>
      <c r="S20">
        <v>40</v>
      </c>
      <c r="U20" t="s">
        <v>54</v>
      </c>
      <c r="W20">
        <v>0</v>
      </c>
      <c r="X20">
        <v>0</v>
      </c>
      <c r="Y20">
        <v>0</v>
      </c>
      <c r="Z20">
        <v>0</v>
      </c>
      <c r="AA20">
        <v>0</v>
      </c>
      <c r="AB20">
        <v>117</v>
      </c>
      <c r="AC20" s="1">
        <v>1048</v>
      </c>
      <c r="AD20" t="s">
        <v>99</v>
      </c>
      <c r="AE20" t="s">
        <v>56</v>
      </c>
      <c r="AF20" t="s">
        <v>56</v>
      </c>
      <c r="AG20" t="s">
        <v>56</v>
      </c>
      <c r="AH20" t="s">
        <v>56</v>
      </c>
      <c r="AI20" t="s">
        <v>56</v>
      </c>
      <c r="AJ20" t="s">
        <v>69</v>
      </c>
      <c r="AK20" t="s">
        <v>56</v>
      </c>
      <c r="AL20" t="s">
        <v>56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 t="s">
        <v>269</v>
      </c>
    </row>
    <row r="21" spans="1:47">
      <c r="A21">
        <v>202</v>
      </c>
      <c r="B21">
        <v>3583</v>
      </c>
      <c r="C21" t="s">
        <v>1361</v>
      </c>
      <c r="D21" t="s">
        <v>1362</v>
      </c>
      <c r="E21" t="s">
        <v>1362</v>
      </c>
      <c r="F21" t="s">
        <v>1363</v>
      </c>
      <c r="G21">
        <v>78705</v>
      </c>
      <c r="H21">
        <v>891234</v>
      </c>
      <c r="I21">
        <v>9</v>
      </c>
      <c r="J21" t="s">
        <v>203</v>
      </c>
      <c r="K21">
        <v>219</v>
      </c>
      <c r="L21">
        <v>22</v>
      </c>
      <c r="M21" t="s">
        <v>71</v>
      </c>
      <c r="N21" t="s">
        <v>103</v>
      </c>
      <c r="O21" t="s">
        <v>52</v>
      </c>
      <c r="P21" t="s">
        <v>53</v>
      </c>
      <c r="Q21">
        <v>2013</v>
      </c>
      <c r="R21">
        <v>2028</v>
      </c>
      <c r="S21">
        <v>15</v>
      </c>
      <c r="T21" s="3">
        <v>39956</v>
      </c>
      <c r="U21" t="s">
        <v>275</v>
      </c>
      <c r="V21" s="2">
        <v>87795</v>
      </c>
      <c r="W21">
        <v>0</v>
      </c>
      <c r="X21">
        <v>0</v>
      </c>
      <c r="Y21">
        <v>0</v>
      </c>
      <c r="Z21">
        <v>0</v>
      </c>
      <c r="AA21">
        <v>0</v>
      </c>
      <c r="AB21">
        <v>22</v>
      </c>
      <c r="AC21">
        <v>197</v>
      </c>
      <c r="AD21" t="s">
        <v>99</v>
      </c>
      <c r="AE21" t="s">
        <v>56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  <c r="AK21" t="s">
        <v>56</v>
      </c>
      <c r="AL21" t="s">
        <v>69</v>
      </c>
      <c r="AM21" t="s">
        <v>56</v>
      </c>
      <c r="AN21" t="s">
        <v>69</v>
      </c>
      <c r="AO21" t="s">
        <v>56</v>
      </c>
      <c r="AP21" t="s">
        <v>56</v>
      </c>
      <c r="AQ21" t="s">
        <v>56</v>
      </c>
      <c r="AR21" t="s">
        <v>1364</v>
      </c>
      <c r="AS21" t="s">
        <v>127</v>
      </c>
      <c r="AT21" t="s">
        <v>128</v>
      </c>
      <c r="AU21" t="s">
        <v>1365</v>
      </c>
    </row>
    <row r="22" spans="1:47">
      <c r="A22">
        <v>39</v>
      </c>
      <c r="B22">
        <v>3296</v>
      </c>
      <c r="C22" t="s">
        <v>1577</v>
      </c>
      <c r="D22" t="s">
        <v>739</v>
      </c>
      <c r="E22" t="s">
        <v>739</v>
      </c>
      <c r="F22" t="s">
        <v>1578</v>
      </c>
      <c r="G22">
        <v>78758</v>
      </c>
      <c r="H22">
        <v>260300</v>
      </c>
      <c r="I22">
        <v>7</v>
      </c>
      <c r="J22" t="s">
        <v>66</v>
      </c>
      <c r="K22">
        <v>1</v>
      </c>
      <c r="L22">
        <v>1</v>
      </c>
      <c r="M22" t="s">
        <v>50</v>
      </c>
      <c r="N22" t="s">
        <v>61</v>
      </c>
      <c r="O22" t="s">
        <v>52</v>
      </c>
      <c r="P22" t="s">
        <v>53</v>
      </c>
      <c r="Q22">
        <v>2009</v>
      </c>
      <c r="R22">
        <v>2108</v>
      </c>
      <c r="S22">
        <v>99</v>
      </c>
      <c r="U22" t="s">
        <v>54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 t="s">
        <v>55</v>
      </c>
      <c r="AE22" t="s">
        <v>56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  <c r="AK22" t="s">
        <v>56</v>
      </c>
      <c r="AL22" t="s">
        <v>56</v>
      </c>
      <c r="AM22" t="s">
        <v>56</v>
      </c>
      <c r="AN22" t="s">
        <v>56</v>
      </c>
      <c r="AO22" t="s">
        <v>56</v>
      </c>
      <c r="AP22" t="s">
        <v>69</v>
      </c>
      <c r="AQ22" t="s">
        <v>56</v>
      </c>
      <c r="AR22" t="s">
        <v>1579</v>
      </c>
      <c r="AS22" t="s">
        <v>739</v>
      </c>
      <c r="AT22" t="s">
        <v>741</v>
      </c>
      <c r="AU22" t="s">
        <v>1580</v>
      </c>
    </row>
    <row r="23" spans="1:47">
      <c r="A23">
        <v>64</v>
      </c>
      <c r="B23">
        <v>3379</v>
      </c>
      <c r="C23" t="s">
        <v>738</v>
      </c>
      <c r="D23" t="s">
        <v>739</v>
      </c>
      <c r="E23" t="s">
        <v>739</v>
      </c>
      <c r="F23" t="s">
        <v>738</v>
      </c>
      <c r="G23">
        <v>78748</v>
      </c>
      <c r="H23">
        <v>342001</v>
      </c>
      <c r="I23">
        <v>5</v>
      </c>
      <c r="J23" t="s">
        <v>66</v>
      </c>
      <c r="K23">
        <v>2</v>
      </c>
      <c r="L23">
        <v>2</v>
      </c>
      <c r="M23" t="s">
        <v>50</v>
      </c>
      <c r="N23" t="s">
        <v>51</v>
      </c>
      <c r="O23" t="s">
        <v>52</v>
      </c>
      <c r="P23" t="s">
        <v>53</v>
      </c>
      <c r="Q23">
        <v>2016</v>
      </c>
      <c r="R23">
        <v>2115</v>
      </c>
      <c r="S23">
        <v>99</v>
      </c>
      <c r="U23" t="s">
        <v>54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55</v>
      </c>
      <c r="AE23" t="s">
        <v>56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  <c r="AK23" t="s">
        <v>56</v>
      </c>
      <c r="AL23" t="s">
        <v>56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 t="s">
        <v>740</v>
      </c>
      <c r="AS23" t="s">
        <v>739</v>
      </c>
      <c r="AT23" t="s">
        <v>741</v>
      </c>
      <c r="AU23" t="s">
        <v>742</v>
      </c>
    </row>
    <row r="24" spans="1:47">
      <c r="A24">
        <v>117</v>
      </c>
      <c r="B24">
        <v>3502</v>
      </c>
      <c r="C24" t="s">
        <v>1030</v>
      </c>
      <c r="D24" t="s">
        <v>739</v>
      </c>
      <c r="E24" t="s">
        <v>739</v>
      </c>
      <c r="F24" t="s">
        <v>1031</v>
      </c>
      <c r="G24">
        <v>78723</v>
      </c>
      <c r="I24">
        <v>1</v>
      </c>
      <c r="J24" t="s">
        <v>66</v>
      </c>
      <c r="K24">
        <v>27</v>
      </c>
      <c r="L24">
        <v>27</v>
      </c>
      <c r="M24" t="s">
        <v>71</v>
      </c>
      <c r="N24" t="s">
        <v>103</v>
      </c>
      <c r="O24" t="s">
        <v>52</v>
      </c>
      <c r="P24" t="s">
        <v>90</v>
      </c>
      <c r="S24">
        <v>99</v>
      </c>
      <c r="U24" t="s">
        <v>54</v>
      </c>
      <c r="W24">
        <v>0</v>
      </c>
      <c r="X24">
        <v>0</v>
      </c>
      <c r="Y24">
        <v>27</v>
      </c>
      <c r="Z24">
        <v>0</v>
      </c>
      <c r="AA24">
        <v>0</v>
      </c>
      <c r="AB24">
        <v>0</v>
      </c>
      <c r="AC24">
        <v>0</v>
      </c>
      <c r="AD24" t="s">
        <v>55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 t="s">
        <v>69</v>
      </c>
      <c r="AM24" t="s">
        <v>56</v>
      </c>
      <c r="AN24" t="s">
        <v>56</v>
      </c>
      <c r="AO24" t="s">
        <v>56</v>
      </c>
      <c r="AP24" t="s">
        <v>56</v>
      </c>
      <c r="AQ24" t="s">
        <v>56</v>
      </c>
      <c r="AR24" t="s">
        <v>1032</v>
      </c>
    </row>
    <row r="25" spans="1:47">
      <c r="A25">
        <v>238</v>
      </c>
      <c r="B25">
        <v>3619</v>
      </c>
      <c r="C25" t="s">
        <v>615</v>
      </c>
      <c r="D25" t="s">
        <v>616</v>
      </c>
      <c r="E25" t="s">
        <v>617</v>
      </c>
      <c r="F25" t="s">
        <v>618</v>
      </c>
      <c r="G25">
        <v>78702</v>
      </c>
      <c r="I25">
        <v>3</v>
      </c>
      <c r="J25" t="s">
        <v>66</v>
      </c>
      <c r="K25">
        <v>208</v>
      </c>
      <c r="L25">
        <v>21</v>
      </c>
      <c r="M25" t="s">
        <v>78</v>
      </c>
      <c r="N25" t="s">
        <v>103</v>
      </c>
      <c r="O25" t="s">
        <v>52</v>
      </c>
      <c r="P25" t="s">
        <v>112</v>
      </c>
      <c r="S25">
        <v>40</v>
      </c>
      <c r="U25" t="s">
        <v>54</v>
      </c>
      <c r="W25">
        <v>0</v>
      </c>
      <c r="X25">
        <v>0</v>
      </c>
      <c r="Y25">
        <v>0</v>
      </c>
      <c r="Z25">
        <v>0</v>
      </c>
      <c r="AA25">
        <v>0</v>
      </c>
      <c r="AB25">
        <v>21</v>
      </c>
      <c r="AC25">
        <v>187</v>
      </c>
      <c r="AD25" t="s">
        <v>99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 t="s">
        <v>56</v>
      </c>
      <c r="AM25" t="s">
        <v>56</v>
      </c>
      <c r="AN25" t="s">
        <v>56</v>
      </c>
      <c r="AO25" t="s">
        <v>69</v>
      </c>
      <c r="AP25" t="s">
        <v>56</v>
      </c>
      <c r="AQ25" t="s">
        <v>56</v>
      </c>
      <c r="AR25" t="s">
        <v>619</v>
      </c>
      <c r="AS25" t="s">
        <v>620</v>
      </c>
      <c r="AT25" t="s">
        <v>621</v>
      </c>
      <c r="AU25" t="s">
        <v>622</v>
      </c>
    </row>
    <row r="26" spans="1:47">
      <c r="A26">
        <v>201</v>
      </c>
      <c r="B26">
        <v>3582</v>
      </c>
      <c r="C26" t="s">
        <v>294</v>
      </c>
      <c r="D26" t="s">
        <v>295</v>
      </c>
      <c r="E26" t="s">
        <v>295</v>
      </c>
      <c r="F26" t="s">
        <v>296</v>
      </c>
      <c r="G26">
        <v>78705</v>
      </c>
      <c r="H26">
        <v>206676</v>
      </c>
      <c r="I26">
        <v>9</v>
      </c>
      <c r="J26" t="s">
        <v>49</v>
      </c>
      <c r="K26">
        <v>304</v>
      </c>
      <c r="L26">
        <v>31</v>
      </c>
      <c r="M26" t="s">
        <v>71</v>
      </c>
      <c r="N26" t="s">
        <v>103</v>
      </c>
      <c r="O26" t="s">
        <v>52</v>
      </c>
      <c r="P26" t="s">
        <v>53</v>
      </c>
      <c r="Q26">
        <v>2013</v>
      </c>
      <c r="R26">
        <v>2028</v>
      </c>
      <c r="S26">
        <v>15</v>
      </c>
      <c r="T26" s="3">
        <v>39966</v>
      </c>
      <c r="U26" t="s">
        <v>275</v>
      </c>
      <c r="V26" s="2">
        <v>127525</v>
      </c>
      <c r="W26">
        <v>0</v>
      </c>
      <c r="X26">
        <v>0</v>
      </c>
      <c r="Y26">
        <v>0</v>
      </c>
      <c r="Z26">
        <v>0</v>
      </c>
      <c r="AA26">
        <v>0</v>
      </c>
      <c r="AB26">
        <v>31</v>
      </c>
      <c r="AC26">
        <v>273</v>
      </c>
      <c r="AD26" t="s">
        <v>99</v>
      </c>
      <c r="AE26" t="s">
        <v>56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69</v>
      </c>
      <c r="AM26" t="s">
        <v>56</v>
      </c>
      <c r="AN26" t="s">
        <v>69</v>
      </c>
      <c r="AO26" t="s">
        <v>56</v>
      </c>
      <c r="AP26" t="s">
        <v>56</v>
      </c>
      <c r="AQ26" t="s">
        <v>56</v>
      </c>
      <c r="AR26" t="s">
        <v>297</v>
      </c>
      <c r="AS26" t="s">
        <v>298</v>
      </c>
      <c r="AT26" t="s">
        <v>299</v>
      </c>
      <c r="AU26" t="s">
        <v>300</v>
      </c>
    </row>
    <row r="27" spans="1:47">
      <c r="A27">
        <v>284</v>
      </c>
      <c r="B27">
        <v>3753</v>
      </c>
      <c r="C27" t="s">
        <v>573</v>
      </c>
      <c r="D27" t="s">
        <v>574</v>
      </c>
      <c r="E27" t="s">
        <v>574</v>
      </c>
      <c r="F27" t="s">
        <v>575</v>
      </c>
      <c r="G27">
        <v>78705</v>
      </c>
      <c r="H27">
        <v>203609</v>
      </c>
      <c r="I27">
        <v>9</v>
      </c>
      <c r="J27" t="s">
        <v>87</v>
      </c>
      <c r="K27">
        <v>19</v>
      </c>
      <c r="L27">
        <v>2</v>
      </c>
      <c r="M27" t="s">
        <v>78</v>
      </c>
      <c r="N27" t="s">
        <v>103</v>
      </c>
      <c r="O27" t="s">
        <v>52</v>
      </c>
      <c r="P27" t="s">
        <v>118</v>
      </c>
      <c r="S27">
        <v>40</v>
      </c>
      <c r="U27" t="s">
        <v>243</v>
      </c>
      <c r="W27">
        <v>0</v>
      </c>
      <c r="X27">
        <v>0</v>
      </c>
      <c r="Y27">
        <v>0</v>
      </c>
      <c r="Z27">
        <v>2</v>
      </c>
      <c r="AA27">
        <v>0</v>
      </c>
      <c r="AB27">
        <v>0</v>
      </c>
      <c r="AC27">
        <v>17</v>
      </c>
      <c r="AD27" t="s">
        <v>99</v>
      </c>
      <c r="AE27" t="s">
        <v>56</v>
      </c>
      <c r="AF27" t="s">
        <v>56</v>
      </c>
      <c r="AG27" t="s">
        <v>56</v>
      </c>
      <c r="AH27" t="s">
        <v>56</v>
      </c>
      <c r="AI27" t="s">
        <v>56</v>
      </c>
      <c r="AJ27" t="s">
        <v>56</v>
      </c>
      <c r="AK27" t="s">
        <v>56</v>
      </c>
      <c r="AL27" t="s">
        <v>69</v>
      </c>
      <c r="AM27" t="s">
        <v>56</v>
      </c>
      <c r="AN27" t="s">
        <v>69</v>
      </c>
      <c r="AO27" t="s">
        <v>56</v>
      </c>
      <c r="AP27" t="s">
        <v>56</v>
      </c>
      <c r="AQ27" t="s">
        <v>56</v>
      </c>
      <c r="AR27" t="s">
        <v>576</v>
      </c>
    </row>
    <row r="28" spans="1:47">
      <c r="A28">
        <v>164</v>
      </c>
      <c r="B28">
        <v>3545</v>
      </c>
      <c r="C28" t="s">
        <v>122</v>
      </c>
      <c r="D28" t="s">
        <v>73</v>
      </c>
      <c r="E28" t="s">
        <v>114</v>
      </c>
      <c r="F28" t="s">
        <v>64</v>
      </c>
      <c r="G28">
        <v>78702</v>
      </c>
      <c r="I28">
        <v>3</v>
      </c>
      <c r="J28" t="s">
        <v>66</v>
      </c>
      <c r="K28">
        <v>1</v>
      </c>
      <c r="L28">
        <v>1</v>
      </c>
      <c r="M28" t="s">
        <v>71</v>
      </c>
      <c r="N28" t="s">
        <v>61</v>
      </c>
      <c r="O28" t="s">
        <v>67</v>
      </c>
      <c r="P28" t="s">
        <v>112</v>
      </c>
      <c r="S28">
        <v>5</v>
      </c>
      <c r="U28" t="s">
        <v>54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 t="s">
        <v>99</v>
      </c>
      <c r="AE28" t="s">
        <v>56</v>
      </c>
      <c r="AF28" t="s">
        <v>56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s">
        <v>69</v>
      </c>
      <c r="AM28" t="s">
        <v>56</v>
      </c>
      <c r="AN28" t="s">
        <v>56</v>
      </c>
      <c r="AO28" t="s">
        <v>56</v>
      </c>
      <c r="AP28" t="s">
        <v>56</v>
      </c>
      <c r="AQ28" t="s">
        <v>56</v>
      </c>
      <c r="AR28" t="s">
        <v>75</v>
      </c>
    </row>
    <row r="29" spans="1:47">
      <c r="A29">
        <v>246</v>
      </c>
      <c r="B29">
        <v>3641</v>
      </c>
      <c r="C29" t="s">
        <v>113</v>
      </c>
      <c r="D29" t="s">
        <v>64</v>
      </c>
      <c r="E29" t="s">
        <v>114</v>
      </c>
      <c r="F29" t="s">
        <v>64</v>
      </c>
      <c r="G29">
        <v>78741</v>
      </c>
      <c r="I29">
        <v>3</v>
      </c>
      <c r="J29" t="s">
        <v>87</v>
      </c>
      <c r="K29">
        <v>1</v>
      </c>
      <c r="L29">
        <v>1</v>
      </c>
      <c r="M29" t="s">
        <v>50</v>
      </c>
      <c r="N29" t="s">
        <v>61</v>
      </c>
      <c r="O29" t="s">
        <v>67</v>
      </c>
      <c r="P29" t="s">
        <v>90</v>
      </c>
      <c r="Q29">
        <v>2008</v>
      </c>
      <c r="R29">
        <v>2018</v>
      </c>
      <c r="S29">
        <v>10</v>
      </c>
      <c r="U29" t="s">
        <v>54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 t="s">
        <v>68</v>
      </c>
      <c r="AE29" t="s">
        <v>56</v>
      </c>
      <c r="AF29" t="s">
        <v>56</v>
      </c>
      <c r="AG29" t="s">
        <v>56</v>
      </c>
      <c r="AH29" t="s">
        <v>56</v>
      </c>
      <c r="AI29" t="s">
        <v>56</v>
      </c>
      <c r="AJ29" t="s">
        <v>56</v>
      </c>
      <c r="AK29" t="s">
        <v>56</v>
      </c>
      <c r="AL29" t="s">
        <v>69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 t="s">
        <v>115</v>
      </c>
    </row>
    <row r="30" spans="1:47">
      <c r="A30">
        <v>246</v>
      </c>
      <c r="B30">
        <v>3638</v>
      </c>
      <c r="C30" t="s">
        <v>113</v>
      </c>
      <c r="D30" t="s">
        <v>64</v>
      </c>
      <c r="E30" t="s">
        <v>114</v>
      </c>
      <c r="F30" t="s">
        <v>64</v>
      </c>
      <c r="G30">
        <v>78741</v>
      </c>
      <c r="I30">
        <v>3</v>
      </c>
      <c r="J30" t="s">
        <v>87</v>
      </c>
      <c r="K30">
        <v>1</v>
      </c>
      <c r="L30">
        <v>1</v>
      </c>
      <c r="M30" t="s">
        <v>50</v>
      </c>
      <c r="N30" t="s">
        <v>61</v>
      </c>
      <c r="O30" t="s">
        <v>67</v>
      </c>
      <c r="P30" t="s">
        <v>53</v>
      </c>
      <c r="Q30">
        <v>2009</v>
      </c>
      <c r="R30">
        <v>2019</v>
      </c>
      <c r="S30">
        <v>10</v>
      </c>
      <c r="U30" t="s">
        <v>54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 t="s">
        <v>68</v>
      </c>
      <c r="AE30" t="s">
        <v>56</v>
      </c>
      <c r="AF30" t="s">
        <v>56</v>
      </c>
      <c r="AG30" t="s">
        <v>56</v>
      </c>
      <c r="AH30" t="s">
        <v>56</v>
      </c>
      <c r="AI30" t="s">
        <v>56</v>
      </c>
      <c r="AJ30" t="s">
        <v>56</v>
      </c>
      <c r="AK30" t="s">
        <v>56</v>
      </c>
      <c r="AL30" t="s">
        <v>69</v>
      </c>
      <c r="AM30" t="s">
        <v>56</v>
      </c>
      <c r="AN30" t="s">
        <v>56</v>
      </c>
      <c r="AO30" t="s">
        <v>56</v>
      </c>
      <c r="AP30" t="s">
        <v>56</v>
      </c>
      <c r="AQ30" t="s">
        <v>56</v>
      </c>
      <c r="AR30" t="s">
        <v>115</v>
      </c>
    </row>
    <row r="31" spans="1:47">
      <c r="A31">
        <v>246</v>
      </c>
      <c r="B31">
        <v>3640</v>
      </c>
      <c r="C31" t="s">
        <v>113</v>
      </c>
      <c r="D31" t="s">
        <v>64</v>
      </c>
      <c r="E31" t="s">
        <v>114</v>
      </c>
      <c r="F31" t="s">
        <v>64</v>
      </c>
      <c r="G31">
        <v>78741</v>
      </c>
      <c r="I31">
        <v>3</v>
      </c>
      <c r="J31" t="s">
        <v>87</v>
      </c>
      <c r="K31">
        <v>1</v>
      </c>
      <c r="L31">
        <v>1</v>
      </c>
      <c r="M31" t="s">
        <v>50</v>
      </c>
      <c r="N31" t="s">
        <v>61</v>
      </c>
      <c r="O31" t="s">
        <v>67</v>
      </c>
      <c r="P31" t="s">
        <v>53</v>
      </c>
      <c r="Q31">
        <v>2009</v>
      </c>
      <c r="R31">
        <v>2019</v>
      </c>
      <c r="S31">
        <v>10</v>
      </c>
      <c r="U31" t="s">
        <v>54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 t="s">
        <v>68</v>
      </c>
      <c r="AE31" t="s">
        <v>56</v>
      </c>
      <c r="AF31" t="s">
        <v>56</v>
      </c>
      <c r="AG31" t="s">
        <v>56</v>
      </c>
      <c r="AH31" t="s">
        <v>56</v>
      </c>
      <c r="AI31" t="s">
        <v>56</v>
      </c>
      <c r="AJ31" t="s">
        <v>56</v>
      </c>
      <c r="AK31" t="s">
        <v>56</v>
      </c>
      <c r="AL31" t="s">
        <v>69</v>
      </c>
      <c r="AM31" t="s">
        <v>56</v>
      </c>
      <c r="AN31" t="s">
        <v>56</v>
      </c>
      <c r="AO31" t="s">
        <v>56</v>
      </c>
      <c r="AP31" t="s">
        <v>56</v>
      </c>
      <c r="AQ31" t="s">
        <v>56</v>
      </c>
      <c r="AR31" t="s">
        <v>115</v>
      </c>
    </row>
    <row r="32" spans="1:47">
      <c r="A32">
        <v>246</v>
      </c>
      <c r="B32">
        <v>3639</v>
      </c>
      <c r="C32" t="s">
        <v>113</v>
      </c>
      <c r="D32" t="s">
        <v>64</v>
      </c>
      <c r="E32" t="s">
        <v>114</v>
      </c>
      <c r="F32" t="s">
        <v>64</v>
      </c>
      <c r="G32">
        <v>78741</v>
      </c>
      <c r="I32">
        <v>3</v>
      </c>
      <c r="J32" t="s">
        <v>87</v>
      </c>
      <c r="K32">
        <v>1</v>
      </c>
      <c r="L32">
        <v>1</v>
      </c>
      <c r="M32" t="s">
        <v>50</v>
      </c>
      <c r="N32" t="s">
        <v>61</v>
      </c>
      <c r="O32" t="s">
        <v>67</v>
      </c>
      <c r="P32" t="s">
        <v>53</v>
      </c>
      <c r="Q32">
        <v>2010</v>
      </c>
      <c r="R32">
        <v>2020</v>
      </c>
      <c r="S32">
        <v>10</v>
      </c>
      <c r="U32" t="s">
        <v>54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 t="s">
        <v>68</v>
      </c>
      <c r="AE32" t="s">
        <v>56</v>
      </c>
      <c r="AF32" t="s">
        <v>56</v>
      </c>
      <c r="AG32" t="s">
        <v>56</v>
      </c>
      <c r="AH32" t="s">
        <v>56</v>
      </c>
      <c r="AI32" t="s">
        <v>56</v>
      </c>
      <c r="AJ32" t="s">
        <v>56</v>
      </c>
      <c r="AK32" t="s">
        <v>56</v>
      </c>
      <c r="AL32" t="s">
        <v>69</v>
      </c>
      <c r="AM32" t="s">
        <v>56</v>
      </c>
      <c r="AN32" t="s">
        <v>56</v>
      </c>
      <c r="AO32" t="s">
        <v>56</v>
      </c>
      <c r="AP32" t="s">
        <v>56</v>
      </c>
      <c r="AQ32" t="s">
        <v>56</v>
      </c>
      <c r="AR32" t="s">
        <v>115</v>
      </c>
    </row>
    <row r="33" spans="1:47">
      <c r="A33">
        <v>246</v>
      </c>
      <c r="B33">
        <v>3637</v>
      </c>
      <c r="C33" t="s">
        <v>113</v>
      </c>
      <c r="D33" t="s">
        <v>64</v>
      </c>
      <c r="E33" t="s">
        <v>114</v>
      </c>
      <c r="F33" t="s">
        <v>64</v>
      </c>
      <c r="G33">
        <v>78741</v>
      </c>
      <c r="I33">
        <v>3</v>
      </c>
      <c r="J33" t="s">
        <v>87</v>
      </c>
      <c r="K33">
        <v>1</v>
      </c>
      <c r="L33">
        <v>1</v>
      </c>
      <c r="M33" t="s">
        <v>50</v>
      </c>
      <c r="N33" t="s">
        <v>61</v>
      </c>
      <c r="O33" t="s">
        <v>67</v>
      </c>
      <c r="P33" t="s">
        <v>53</v>
      </c>
      <c r="Q33">
        <v>2011</v>
      </c>
      <c r="R33">
        <v>2021</v>
      </c>
      <c r="S33">
        <v>10</v>
      </c>
      <c r="U33" t="s">
        <v>54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 t="s">
        <v>68</v>
      </c>
      <c r="AE33" t="s">
        <v>56</v>
      </c>
      <c r="AF33" t="s">
        <v>56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s">
        <v>69</v>
      </c>
      <c r="AM33" t="s">
        <v>56</v>
      </c>
      <c r="AN33" t="s">
        <v>56</v>
      </c>
      <c r="AO33" t="s">
        <v>56</v>
      </c>
      <c r="AP33" t="s">
        <v>56</v>
      </c>
      <c r="AQ33" t="s">
        <v>56</v>
      </c>
      <c r="AR33" t="s">
        <v>115</v>
      </c>
    </row>
    <row r="34" spans="1:47">
      <c r="A34">
        <v>371</v>
      </c>
      <c r="B34">
        <v>3958</v>
      </c>
      <c r="C34" t="s">
        <v>988</v>
      </c>
      <c r="D34" t="s">
        <v>989</v>
      </c>
      <c r="E34" t="s">
        <v>677</v>
      </c>
      <c r="F34" t="s">
        <v>990</v>
      </c>
      <c r="G34">
        <v>78741</v>
      </c>
      <c r="I34">
        <v>9</v>
      </c>
      <c r="J34" t="s">
        <v>77</v>
      </c>
      <c r="K34">
        <v>375</v>
      </c>
      <c r="L34">
        <v>19</v>
      </c>
      <c r="M34" t="s">
        <v>71</v>
      </c>
      <c r="N34" t="s">
        <v>103</v>
      </c>
      <c r="O34" t="s">
        <v>52</v>
      </c>
      <c r="P34" t="s">
        <v>53</v>
      </c>
      <c r="Q34">
        <v>2010</v>
      </c>
      <c r="R34">
        <v>2050</v>
      </c>
      <c r="S34">
        <v>40</v>
      </c>
      <c r="U34" t="s">
        <v>54</v>
      </c>
      <c r="V34" s="2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19</v>
      </c>
      <c r="AC34">
        <v>356</v>
      </c>
      <c r="AD34" t="s">
        <v>99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56</v>
      </c>
      <c r="AK34" t="s">
        <v>56</v>
      </c>
      <c r="AL34" t="s">
        <v>56</v>
      </c>
      <c r="AM34" t="s">
        <v>56</v>
      </c>
      <c r="AN34" t="s">
        <v>56</v>
      </c>
      <c r="AO34" t="s">
        <v>69</v>
      </c>
      <c r="AP34" t="s">
        <v>56</v>
      </c>
      <c r="AQ34" t="s">
        <v>56</v>
      </c>
      <c r="AR34" t="s">
        <v>991</v>
      </c>
      <c r="AS34" t="s">
        <v>677</v>
      </c>
      <c r="AT34" t="s">
        <v>992</v>
      </c>
      <c r="AU34" t="s">
        <v>993</v>
      </c>
    </row>
    <row r="35" spans="1:47">
      <c r="A35">
        <v>371</v>
      </c>
      <c r="B35">
        <v>4046</v>
      </c>
      <c r="C35" t="s">
        <v>1377</v>
      </c>
      <c r="D35" t="s">
        <v>989</v>
      </c>
      <c r="E35" t="s">
        <v>677</v>
      </c>
      <c r="F35" t="s">
        <v>990</v>
      </c>
      <c r="G35">
        <v>78741</v>
      </c>
      <c r="I35">
        <v>9</v>
      </c>
      <c r="J35" t="s">
        <v>77</v>
      </c>
      <c r="K35">
        <v>75</v>
      </c>
      <c r="L35">
        <v>4</v>
      </c>
      <c r="M35" t="s">
        <v>71</v>
      </c>
      <c r="N35" t="s">
        <v>103</v>
      </c>
      <c r="O35" t="s">
        <v>52</v>
      </c>
      <c r="P35" t="s">
        <v>90</v>
      </c>
      <c r="S35">
        <v>40</v>
      </c>
      <c r="U35" t="s">
        <v>54</v>
      </c>
      <c r="V35" s="2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</v>
      </c>
      <c r="AC35">
        <v>71</v>
      </c>
      <c r="AD35" t="s">
        <v>99</v>
      </c>
      <c r="AE35" t="s">
        <v>56</v>
      </c>
      <c r="AF35" t="s">
        <v>56</v>
      </c>
      <c r="AG35" t="s">
        <v>56</v>
      </c>
      <c r="AH35" t="s">
        <v>56</v>
      </c>
      <c r="AI35" t="s">
        <v>56</v>
      </c>
      <c r="AJ35" t="s">
        <v>56</v>
      </c>
      <c r="AK35" t="s">
        <v>56</v>
      </c>
      <c r="AL35" t="s">
        <v>56</v>
      </c>
      <c r="AM35" t="s">
        <v>56</v>
      </c>
      <c r="AN35" t="s">
        <v>56</v>
      </c>
      <c r="AO35" t="s">
        <v>69</v>
      </c>
      <c r="AP35" t="s">
        <v>56</v>
      </c>
      <c r="AQ35" t="s">
        <v>56</v>
      </c>
      <c r="AR35" t="s">
        <v>991</v>
      </c>
      <c r="AS35" t="s">
        <v>677</v>
      </c>
      <c r="AT35" t="s">
        <v>992</v>
      </c>
      <c r="AU35" t="s">
        <v>993</v>
      </c>
    </row>
    <row r="36" spans="1:47">
      <c r="A36">
        <v>404</v>
      </c>
      <c r="B36">
        <v>4408</v>
      </c>
      <c r="C36" t="s">
        <v>1259</v>
      </c>
      <c r="D36" t="s">
        <v>1260</v>
      </c>
      <c r="E36" t="s">
        <v>677</v>
      </c>
      <c r="F36" t="s">
        <v>1261</v>
      </c>
      <c r="G36">
        <v>78701</v>
      </c>
      <c r="I36">
        <v>9</v>
      </c>
      <c r="J36" t="s">
        <v>77</v>
      </c>
      <c r="K36">
        <v>231</v>
      </c>
      <c r="L36">
        <v>12</v>
      </c>
      <c r="M36" t="s">
        <v>71</v>
      </c>
      <c r="N36" t="s">
        <v>103</v>
      </c>
      <c r="O36" t="s">
        <v>52</v>
      </c>
      <c r="P36" t="s">
        <v>53</v>
      </c>
      <c r="Q36">
        <v>2007</v>
      </c>
      <c r="R36">
        <v>2022</v>
      </c>
      <c r="S36">
        <v>15</v>
      </c>
      <c r="U36" t="s">
        <v>54</v>
      </c>
      <c r="V36" s="2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12</v>
      </c>
      <c r="AC36">
        <v>219</v>
      </c>
      <c r="AD36" t="s">
        <v>99</v>
      </c>
      <c r="AE36" t="s">
        <v>56</v>
      </c>
      <c r="AF36" t="s">
        <v>56</v>
      </c>
      <c r="AG36" t="s">
        <v>56</v>
      </c>
      <c r="AH36" t="s">
        <v>56</v>
      </c>
      <c r="AI36" t="s">
        <v>56</v>
      </c>
      <c r="AJ36" t="s">
        <v>56</v>
      </c>
      <c r="AK36" t="s">
        <v>56</v>
      </c>
      <c r="AL36" t="s">
        <v>56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 t="s">
        <v>1262</v>
      </c>
      <c r="AS36" t="s">
        <v>677</v>
      </c>
      <c r="AT36" t="s">
        <v>1263</v>
      </c>
      <c r="AU36" t="s">
        <v>1264</v>
      </c>
    </row>
    <row r="37" spans="1:47">
      <c r="A37">
        <v>146</v>
      </c>
      <c r="B37">
        <v>3528</v>
      </c>
      <c r="C37" t="s">
        <v>825</v>
      </c>
      <c r="D37" t="s">
        <v>826</v>
      </c>
      <c r="E37" t="s">
        <v>826</v>
      </c>
      <c r="F37" t="s">
        <v>827</v>
      </c>
      <c r="G37">
        <v>78660</v>
      </c>
      <c r="H37">
        <v>506097</v>
      </c>
      <c r="I37">
        <v>7</v>
      </c>
      <c r="J37" t="s">
        <v>77</v>
      </c>
      <c r="K37">
        <v>240</v>
      </c>
      <c r="L37">
        <v>240</v>
      </c>
      <c r="M37" t="s">
        <v>50</v>
      </c>
      <c r="N37" t="s">
        <v>103</v>
      </c>
      <c r="O37" t="s">
        <v>52</v>
      </c>
      <c r="P37" t="s">
        <v>90</v>
      </c>
      <c r="S37">
        <v>5</v>
      </c>
      <c r="U37" t="s">
        <v>54</v>
      </c>
      <c r="W37">
        <v>0</v>
      </c>
      <c r="X37">
        <v>0</v>
      </c>
      <c r="Y37">
        <v>58</v>
      </c>
      <c r="Z37">
        <v>0</v>
      </c>
      <c r="AA37">
        <v>0</v>
      </c>
      <c r="AB37">
        <v>182</v>
      </c>
      <c r="AC37">
        <v>0</v>
      </c>
      <c r="AD37" t="s">
        <v>99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 t="s">
        <v>69</v>
      </c>
      <c r="AM37" t="s">
        <v>56</v>
      </c>
      <c r="AN37" t="s">
        <v>56</v>
      </c>
      <c r="AO37" t="s">
        <v>56</v>
      </c>
      <c r="AP37" t="s">
        <v>56</v>
      </c>
      <c r="AQ37" t="s">
        <v>56</v>
      </c>
      <c r="AR37" t="s">
        <v>828</v>
      </c>
    </row>
    <row r="38" spans="1:47">
      <c r="A38">
        <v>63</v>
      </c>
      <c r="B38">
        <v>3378</v>
      </c>
      <c r="C38" t="s">
        <v>72</v>
      </c>
      <c r="D38" t="s">
        <v>73</v>
      </c>
      <c r="E38" t="s">
        <v>74</v>
      </c>
      <c r="F38" t="s">
        <v>64</v>
      </c>
      <c r="G38">
        <v>78702</v>
      </c>
      <c r="I38">
        <v>1</v>
      </c>
      <c r="J38" t="s">
        <v>66</v>
      </c>
      <c r="K38">
        <v>1</v>
      </c>
      <c r="L38">
        <v>1</v>
      </c>
      <c r="M38" t="s">
        <v>50</v>
      </c>
      <c r="N38" t="s">
        <v>61</v>
      </c>
      <c r="O38" t="s">
        <v>67</v>
      </c>
      <c r="P38" t="s">
        <v>53</v>
      </c>
      <c r="Q38">
        <v>2015</v>
      </c>
      <c r="R38">
        <v>2114</v>
      </c>
      <c r="S38">
        <v>99</v>
      </c>
      <c r="U38" t="s">
        <v>54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 t="s">
        <v>68</v>
      </c>
      <c r="AE38" t="s">
        <v>56</v>
      </c>
      <c r="AF38" t="s">
        <v>56</v>
      </c>
      <c r="AG38" t="s">
        <v>56</v>
      </c>
      <c r="AH38" t="s">
        <v>56</v>
      </c>
      <c r="AI38" t="s">
        <v>56</v>
      </c>
      <c r="AJ38" t="s">
        <v>56</v>
      </c>
      <c r="AK38" t="s">
        <v>56</v>
      </c>
      <c r="AL38" t="s">
        <v>69</v>
      </c>
      <c r="AM38" t="s">
        <v>56</v>
      </c>
      <c r="AN38" t="s">
        <v>56</v>
      </c>
      <c r="AO38" t="s">
        <v>56</v>
      </c>
      <c r="AP38" t="s">
        <v>56</v>
      </c>
      <c r="AQ38" t="s">
        <v>56</v>
      </c>
      <c r="AR38" t="s">
        <v>75</v>
      </c>
    </row>
    <row r="39" spans="1:47">
      <c r="A39">
        <v>410</v>
      </c>
      <c r="B39">
        <v>4434</v>
      </c>
      <c r="C39" t="s">
        <v>1617</v>
      </c>
      <c r="D39" t="s">
        <v>1618</v>
      </c>
      <c r="E39" t="s">
        <v>1618</v>
      </c>
      <c r="F39" t="s">
        <v>1619</v>
      </c>
      <c r="G39">
        <v>78702</v>
      </c>
      <c r="I39">
        <v>3</v>
      </c>
      <c r="J39" t="s">
        <v>66</v>
      </c>
      <c r="K39">
        <v>14</v>
      </c>
      <c r="L39">
        <v>3</v>
      </c>
      <c r="M39" t="s">
        <v>50</v>
      </c>
      <c r="N39" t="s">
        <v>103</v>
      </c>
      <c r="O39" t="s">
        <v>52</v>
      </c>
      <c r="P39" t="s">
        <v>90</v>
      </c>
      <c r="S39">
        <v>5</v>
      </c>
      <c r="U39" t="s">
        <v>54</v>
      </c>
      <c r="V39" s="2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0</v>
      </c>
      <c r="AC39">
        <v>11</v>
      </c>
      <c r="AD39" t="s">
        <v>99</v>
      </c>
      <c r="AE39" t="s">
        <v>56</v>
      </c>
      <c r="AF39" t="s">
        <v>56</v>
      </c>
      <c r="AG39" t="s">
        <v>56</v>
      </c>
      <c r="AH39" t="s">
        <v>56</v>
      </c>
      <c r="AI39" t="s">
        <v>56</v>
      </c>
      <c r="AJ39" t="s">
        <v>56</v>
      </c>
      <c r="AK39" t="s">
        <v>56</v>
      </c>
      <c r="AL39" t="s">
        <v>69</v>
      </c>
      <c r="AM39" t="s">
        <v>56</v>
      </c>
      <c r="AN39" t="s">
        <v>56</v>
      </c>
      <c r="AO39" t="s">
        <v>56</v>
      </c>
      <c r="AP39" t="s">
        <v>56</v>
      </c>
      <c r="AQ39" t="s">
        <v>56</v>
      </c>
      <c r="AR39" t="s">
        <v>1620</v>
      </c>
    </row>
    <row r="40" spans="1:47">
      <c r="A40">
        <v>219</v>
      </c>
      <c r="B40">
        <v>3600</v>
      </c>
      <c r="C40" t="s">
        <v>1142</v>
      </c>
      <c r="D40" t="s">
        <v>1045</v>
      </c>
      <c r="E40" t="s">
        <v>1045</v>
      </c>
      <c r="F40" t="s">
        <v>1143</v>
      </c>
      <c r="G40">
        <v>78756</v>
      </c>
      <c r="I40">
        <v>7</v>
      </c>
      <c r="J40" t="s">
        <v>49</v>
      </c>
      <c r="K40">
        <v>174</v>
      </c>
      <c r="L40">
        <v>17</v>
      </c>
      <c r="M40" t="s">
        <v>71</v>
      </c>
      <c r="N40" t="s">
        <v>103</v>
      </c>
      <c r="O40" t="s">
        <v>52</v>
      </c>
      <c r="P40" t="s">
        <v>53</v>
      </c>
      <c r="Q40">
        <v>2010</v>
      </c>
      <c r="R40">
        <v>2050</v>
      </c>
      <c r="S40">
        <v>40</v>
      </c>
      <c r="U40" t="s">
        <v>54</v>
      </c>
      <c r="W40">
        <v>0</v>
      </c>
      <c r="X40">
        <v>0</v>
      </c>
      <c r="Y40">
        <v>0</v>
      </c>
      <c r="Z40">
        <v>0</v>
      </c>
      <c r="AA40">
        <v>0</v>
      </c>
      <c r="AB40">
        <v>17</v>
      </c>
      <c r="AC40">
        <v>157</v>
      </c>
      <c r="AD40" t="s">
        <v>99</v>
      </c>
      <c r="AE40" t="s">
        <v>56</v>
      </c>
      <c r="AF40" t="s">
        <v>56</v>
      </c>
      <c r="AG40" t="s">
        <v>56</v>
      </c>
      <c r="AH40" t="s">
        <v>56</v>
      </c>
      <c r="AI40" t="s">
        <v>56</v>
      </c>
      <c r="AJ40" t="s">
        <v>56</v>
      </c>
      <c r="AK40" t="s">
        <v>56</v>
      </c>
      <c r="AL40" t="s">
        <v>56</v>
      </c>
      <c r="AM40" t="s">
        <v>56</v>
      </c>
      <c r="AN40" t="s">
        <v>56</v>
      </c>
      <c r="AO40" t="s">
        <v>69</v>
      </c>
      <c r="AP40" t="s">
        <v>56</v>
      </c>
      <c r="AQ40" t="s">
        <v>56</v>
      </c>
      <c r="AR40" t="s">
        <v>1144</v>
      </c>
      <c r="AS40" t="s">
        <v>677</v>
      </c>
      <c r="AT40" t="s">
        <v>1145</v>
      </c>
      <c r="AU40" t="s">
        <v>1146</v>
      </c>
    </row>
    <row r="41" spans="1:47">
      <c r="A41">
        <v>226</v>
      </c>
      <c r="B41">
        <v>3607</v>
      </c>
      <c r="C41" t="s">
        <v>1044</v>
      </c>
      <c r="D41" t="s">
        <v>1045</v>
      </c>
      <c r="E41" t="s">
        <v>1045</v>
      </c>
      <c r="F41" t="s">
        <v>1046</v>
      </c>
      <c r="G41">
        <v>78704</v>
      </c>
      <c r="H41">
        <v>100012</v>
      </c>
      <c r="I41">
        <v>5</v>
      </c>
      <c r="J41" t="s">
        <v>49</v>
      </c>
      <c r="K41">
        <v>95</v>
      </c>
      <c r="L41">
        <v>10</v>
      </c>
      <c r="M41" t="s">
        <v>71</v>
      </c>
      <c r="N41" t="s">
        <v>103</v>
      </c>
      <c r="O41" t="s">
        <v>52</v>
      </c>
      <c r="P41" t="s">
        <v>53</v>
      </c>
      <c r="Q41">
        <v>2014</v>
      </c>
      <c r="R41">
        <v>2054</v>
      </c>
      <c r="S41">
        <v>40</v>
      </c>
      <c r="U41" t="s">
        <v>54</v>
      </c>
      <c r="W41">
        <v>0</v>
      </c>
      <c r="X41">
        <v>0</v>
      </c>
      <c r="Y41">
        <v>0</v>
      </c>
      <c r="Z41">
        <v>10</v>
      </c>
      <c r="AA41">
        <v>0</v>
      </c>
      <c r="AB41">
        <v>0</v>
      </c>
      <c r="AC41">
        <v>85</v>
      </c>
      <c r="AD41" t="s">
        <v>99</v>
      </c>
      <c r="AE41" t="s">
        <v>56</v>
      </c>
      <c r="AF41" t="s">
        <v>56</v>
      </c>
      <c r="AG41" t="s">
        <v>56</v>
      </c>
      <c r="AH41" t="s">
        <v>56</v>
      </c>
      <c r="AI41" t="s">
        <v>56</v>
      </c>
      <c r="AJ41" t="s">
        <v>56</v>
      </c>
      <c r="AK41" t="s">
        <v>56</v>
      </c>
      <c r="AL41" t="s">
        <v>56</v>
      </c>
      <c r="AM41" t="s">
        <v>56</v>
      </c>
      <c r="AN41" t="s">
        <v>56</v>
      </c>
      <c r="AO41" t="s">
        <v>69</v>
      </c>
      <c r="AP41" t="s">
        <v>56</v>
      </c>
      <c r="AQ41" t="s">
        <v>56</v>
      </c>
      <c r="AR41" t="s">
        <v>1047</v>
      </c>
      <c r="AS41" t="s">
        <v>162</v>
      </c>
      <c r="AT41" t="s">
        <v>1048</v>
      </c>
      <c r="AU41" t="s">
        <v>1049</v>
      </c>
    </row>
    <row r="42" spans="1:47">
      <c r="A42">
        <v>227</v>
      </c>
      <c r="B42">
        <v>3608</v>
      </c>
      <c r="C42" t="s">
        <v>1220</v>
      </c>
      <c r="D42" t="s">
        <v>1045</v>
      </c>
      <c r="E42" t="s">
        <v>1045</v>
      </c>
      <c r="F42" t="s">
        <v>1221</v>
      </c>
      <c r="G42">
        <v>78756</v>
      </c>
      <c r="H42">
        <v>229557</v>
      </c>
      <c r="I42">
        <v>7</v>
      </c>
      <c r="J42" t="s">
        <v>49</v>
      </c>
      <c r="K42">
        <v>103</v>
      </c>
      <c r="L42">
        <v>10</v>
      </c>
      <c r="M42" t="s">
        <v>71</v>
      </c>
      <c r="N42" t="s">
        <v>103</v>
      </c>
      <c r="O42" t="s">
        <v>52</v>
      </c>
      <c r="P42" t="s">
        <v>53</v>
      </c>
      <c r="Q42">
        <v>2014</v>
      </c>
      <c r="R42">
        <v>2054</v>
      </c>
      <c r="S42">
        <v>40</v>
      </c>
      <c r="U42" t="s">
        <v>54</v>
      </c>
      <c r="W42">
        <v>0</v>
      </c>
      <c r="X42">
        <v>0</v>
      </c>
      <c r="Y42">
        <v>0</v>
      </c>
      <c r="Z42">
        <v>10</v>
      </c>
      <c r="AA42">
        <v>0</v>
      </c>
      <c r="AB42">
        <v>0</v>
      </c>
      <c r="AC42">
        <v>93</v>
      </c>
      <c r="AD42" t="s">
        <v>99</v>
      </c>
      <c r="AE42" t="s">
        <v>56</v>
      </c>
      <c r="AF42" t="s">
        <v>56</v>
      </c>
      <c r="AG42" t="s">
        <v>56</v>
      </c>
      <c r="AH42" t="s">
        <v>56</v>
      </c>
      <c r="AI42" t="s">
        <v>56</v>
      </c>
      <c r="AJ42" t="s">
        <v>56</v>
      </c>
      <c r="AK42" t="s">
        <v>56</v>
      </c>
      <c r="AL42" t="s">
        <v>56</v>
      </c>
      <c r="AM42" t="s">
        <v>56</v>
      </c>
      <c r="AN42" t="s">
        <v>56</v>
      </c>
      <c r="AO42" t="s">
        <v>69</v>
      </c>
      <c r="AP42" t="s">
        <v>56</v>
      </c>
      <c r="AQ42" t="s">
        <v>56</v>
      </c>
      <c r="AR42" t="s">
        <v>1222</v>
      </c>
      <c r="AS42" t="s">
        <v>162</v>
      </c>
      <c r="AT42" t="s">
        <v>1223</v>
      </c>
      <c r="AU42" t="s">
        <v>1224</v>
      </c>
    </row>
    <row r="43" spans="1:47">
      <c r="A43">
        <v>377</v>
      </c>
      <c r="B43">
        <v>3969</v>
      </c>
      <c r="C43" t="s">
        <v>245</v>
      </c>
      <c r="D43" t="s">
        <v>246</v>
      </c>
      <c r="E43" t="s">
        <v>246</v>
      </c>
      <c r="F43" t="s">
        <v>247</v>
      </c>
      <c r="G43">
        <v>78731</v>
      </c>
      <c r="I43">
        <v>10</v>
      </c>
      <c r="J43" t="s">
        <v>49</v>
      </c>
      <c r="K43">
        <v>654</v>
      </c>
      <c r="L43">
        <v>87</v>
      </c>
      <c r="M43" t="s">
        <v>50</v>
      </c>
      <c r="N43" t="s">
        <v>103</v>
      </c>
      <c r="O43" t="s">
        <v>52</v>
      </c>
      <c r="P43" t="s">
        <v>90</v>
      </c>
      <c r="S43">
        <v>40</v>
      </c>
      <c r="U43" t="s">
        <v>54</v>
      </c>
      <c r="V43" s="2">
        <v>0</v>
      </c>
      <c r="W43">
        <v>0</v>
      </c>
      <c r="X43">
        <v>0</v>
      </c>
      <c r="Y43">
        <v>0</v>
      </c>
      <c r="Z43">
        <v>77</v>
      </c>
      <c r="AA43">
        <v>0</v>
      </c>
      <c r="AB43">
        <v>10</v>
      </c>
      <c r="AC43">
        <v>0</v>
      </c>
      <c r="AD43" t="s">
        <v>99</v>
      </c>
      <c r="AE43" t="s">
        <v>56</v>
      </c>
      <c r="AF43" t="s">
        <v>56</v>
      </c>
      <c r="AG43" t="s">
        <v>56</v>
      </c>
      <c r="AH43" t="s">
        <v>56</v>
      </c>
      <c r="AI43" t="s">
        <v>56</v>
      </c>
      <c r="AJ43" t="s">
        <v>69</v>
      </c>
      <c r="AK43" t="s">
        <v>56</v>
      </c>
      <c r="AL43" t="s">
        <v>69</v>
      </c>
      <c r="AM43" t="s">
        <v>56</v>
      </c>
      <c r="AN43" t="s">
        <v>56</v>
      </c>
      <c r="AO43" t="s">
        <v>56</v>
      </c>
      <c r="AP43" t="s">
        <v>56</v>
      </c>
      <c r="AQ43" t="s">
        <v>56</v>
      </c>
      <c r="AR43" t="s">
        <v>248</v>
      </c>
    </row>
    <row r="44" spans="1:47">
      <c r="A44">
        <v>377</v>
      </c>
      <c r="B44">
        <v>3970</v>
      </c>
      <c r="C44" t="s">
        <v>245</v>
      </c>
      <c r="D44" t="s">
        <v>246</v>
      </c>
      <c r="E44" t="s">
        <v>246</v>
      </c>
      <c r="F44" t="s">
        <v>64</v>
      </c>
      <c r="G44">
        <v>78731</v>
      </c>
      <c r="I44">
        <v>10</v>
      </c>
      <c r="J44" t="s">
        <v>49</v>
      </c>
      <c r="K44">
        <v>726</v>
      </c>
      <c r="L44">
        <v>57</v>
      </c>
      <c r="M44" t="s">
        <v>50</v>
      </c>
      <c r="N44" t="s">
        <v>61</v>
      </c>
      <c r="O44" t="s">
        <v>67</v>
      </c>
      <c r="P44" t="s">
        <v>90</v>
      </c>
      <c r="S44">
        <v>99</v>
      </c>
      <c r="U44" t="s">
        <v>54</v>
      </c>
      <c r="V44" s="2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57</v>
      </c>
      <c r="AC44">
        <v>669</v>
      </c>
      <c r="AD44" t="s">
        <v>99</v>
      </c>
      <c r="AE44" t="s">
        <v>56</v>
      </c>
      <c r="AF44" t="s">
        <v>56</v>
      </c>
      <c r="AG44" t="s">
        <v>56</v>
      </c>
      <c r="AH44" t="s">
        <v>56</v>
      </c>
      <c r="AI44" t="s">
        <v>56</v>
      </c>
      <c r="AJ44" t="s">
        <v>69</v>
      </c>
      <c r="AK44" t="s">
        <v>56</v>
      </c>
      <c r="AL44" t="s">
        <v>69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 t="s">
        <v>249</v>
      </c>
    </row>
    <row r="45" spans="1:47">
      <c r="A45">
        <v>278</v>
      </c>
      <c r="B45">
        <v>3755</v>
      </c>
      <c r="C45" t="s">
        <v>1280</v>
      </c>
      <c r="D45" t="s">
        <v>945</v>
      </c>
      <c r="E45" t="s">
        <v>945</v>
      </c>
      <c r="F45" t="s">
        <v>1281</v>
      </c>
      <c r="G45">
        <v>78705</v>
      </c>
      <c r="H45">
        <v>203789</v>
      </c>
      <c r="I45">
        <v>9</v>
      </c>
      <c r="J45" t="s">
        <v>49</v>
      </c>
      <c r="K45">
        <v>464</v>
      </c>
      <c r="L45">
        <v>47</v>
      </c>
      <c r="M45" t="s">
        <v>71</v>
      </c>
      <c r="N45" t="s">
        <v>103</v>
      </c>
      <c r="O45" t="s">
        <v>52</v>
      </c>
      <c r="P45" t="s">
        <v>112</v>
      </c>
      <c r="S45">
        <v>40</v>
      </c>
      <c r="U45" t="s">
        <v>243</v>
      </c>
      <c r="W45">
        <v>0</v>
      </c>
      <c r="X45">
        <v>0</v>
      </c>
      <c r="Y45">
        <v>0</v>
      </c>
      <c r="Z45">
        <v>47</v>
      </c>
      <c r="AA45">
        <v>0</v>
      </c>
      <c r="AB45">
        <v>0</v>
      </c>
      <c r="AC45">
        <v>417</v>
      </c>
      <c r="AD45" t="s">
        <v>99</v>
      </c>
      <c r="AE45" t="s">
        <v>56</v>
      </c>
      <c r="AF45" t="s">
        <v>56</v>
      </c>
      <c r="AG45" t="s">
        <v>56</v>
      </c>
      <c r="AH45" t="s">
        <v>56</v>
      </c>
      <c r="AI45" t="s">
        <v>56</v>
      </c>
      <c r="AJ45" t="s">
        <v>56</v>
      </c>
      <c r="AK45" t="s">
        <v>56</v>
      </c>
      <c r="AL45" t="s">
        <v>69</v>
      </c>
      <c r="AM45" t="s">
        <v>56</v>
      </c>
      <c r="AN45" t="s">
        <v>69</v>
      </c>
      <c r="AO45" t="s">
        <v>56</v>
      </c>
      <c r="AP45" t="s">
        <v>56</v>
      </c>
      <c r="AQ45" t="s">
        <v>56</v>
      </c>
      <c r="AR45" t="s">
        <v>1282</v>
      </c>
      <c r="AS45" t="s">
        <v>945</v>
      </c>
      <c r="AT45" t="s">
        <v>1283</v>
      </c>
      <c r="AU45" t="s">
        <v>1284</v>
      </c>
    </row>
    <row r="46" spans="1:47">
      <c r="A46">
        <v>374</v>
      </c>
      <c r="B46">
        <v>3962</v>
      </c>
      <c r="C46" t="s">
        <v>945</v>
      </c>
      <c r="D46" t="s">
        <v>945</v>
      </c>
      <c r="E46" t="s">
        <v>945</v>
      </c>
      <c r="F46" t="s">
        <v>946</v>
      </c>
      <c r="G46">
        <v>78701</v>
      </c>
      <c r="H46">
        <v>196726</v>
      </c>
      <c r="I46">
        <v>9</v>
      </c>
      <c r="J46" t="s">
        <v>77</v>
      </c>
      <c r="K46">
        <v>196</v>
      </c>
      <c r="L46">
        <v>0</v>
      </c>
      <c r="M46" t="s">
        <v>71</v>
      </c>
      <c r="N46" t="s">
        <v>103</v>
      </c>
      <c r="O46" t="s">
        <v>52</v>
      </c>
      <c r="P46" t="s">
        <v>53</v>
      </c>
      <c r="S46">
        <v>0</v>
      </c>
      <c r="T46" s="3">
        <v>41276</v>
      </c>
      <c r="U46" t="s">
        <v>275</v>
      </c>
      <c r="V46" s="2">
        <v>868240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196</v>
      </c>
      <c r="AD46" t="s">
        <v>99</v>
      </c>
      <c r="AE46" t="s">
        <v>69</v>
      </c>
      <c r="AF46" t="s">
        <v>56</v>
      </c>
      <c r="AG46" t="s">
        <v>56</v>
      </c>
      <c r="AH46" t="s">
        <v>56</v>
      </c>
      <c r="AI46" t="s">
        <v>56</v>
      </c>
      <c r="AJ46" t="s">
        <v>56</v>
      </c>
      <c r="AK46" t="s">
        <v>56</v>
      </c>
      <c r="AL46" t="s">
        <v>56</v>
      </c>
      <c r="AM46" t="s">
        <v>56</v>
      </c>
      <c r="AN46" t="s">
        <v>56</v>
      </c>
      <c r="AO46" t="s">
        <v>56</v>
      </c>
      <c r="AP46" t="s">
        <v>56</v>
      </c>
      <c r="AQ46" t="s">
        <v>56</v>
      </c>
      <c r="AR46" t="s">
        <v>947</v>
      </c>
    </row>
    <row r="47" spans="1:47">
      <c r="A47">
        <v>351</v>
      </c>
      <c r="B47">
        <v>3899</v>
      </c>
      <c r="C47" t="s">
        <v>1610</v>
      </c>
      <c r="D47" t="s">
        <v>1611</v>
      </c>
      <c r="E47" t="s">
        <v>1611</v>
      </c>
      <c r="F47" t="s">
        <v>1612</v>
      </c>
      <c r="G47">
        <v>78754</v>
      </c>
      <c r="H47">
        <v>503617</v>
      </c>
      <c r="I47">
        <v>7</v>
      </c>
      <c r="J47" t="s">
        <v>77</v>
      </c>
      <c r="K47">
        <v>240</v>
      </c>
      <c r="L47">
        <v>192</v>
      </c>
      <c r="M47" t="s">
        <v>50</v>
      </c>
      <c r="N47" t="s">
        <v>103</v>
      </c>
      <c r="O47" t="s">
        <v>52</v>
      </c>
      <c r="P47" t="s">
        <v>90</v>
      </c>
      <c r="S47">
        <v>5</v>
      </c>
      <c r="U47" t="s">
        <v>54</v>
      </c>
      <c r="W47">
        <v>0</v>
      </c>
      <c r="X47">
        <v>8</v>
      </c>
      <c r="Y47">
        <v>0</v>
      </c>
      <c r="Z47">
        <v>184</v>
      </c>
      <c r="AA47">
        <v>0</v>
      </c>
      <c r="AB47">
        <v>0</v>
      </c>
      <c r="AC47">
        <v>48</v>
      </c>
      <c r="AD47" t="s">
        <v>99</v>
      </c>
      <c r="AE47" t="s">
        <v>56</v>
      </c>
      <c r="AF47" t="s">
        <v>56</v>
      </c>
      <c r="AG47" t="s">
        <v>56</v>
      </c>
      <c r="AH47" t="s">
        <v>56</v>
      </c>
      <c r="AI47" t="s">
        <v>56</v>
      </c>
      <c r="AJ47" t="s">
        <v>56</v>
      </c>
      <c r="AK47" t="s">
        <v>56</v>
      </c>
      <c r="AL47" t="s">
        <v>69</v>
      </c>
      <c r="AM47" t="s">
        <v>56</v>
      </c>
      <c r="AN47" t="s">
        <v>56</v>
      </c>
      <c r="AO47" t="s">
        <v>56</v>
      </c>
      <c r="AP47" t="s">
        <v>56</v>
      </c>
      <c r="AQ47" t="s">
        <v>56</v>
      </c>
      <c r="AR47" t="s">
        <v>1613</v>
      </c>
    </row>
    <row r="48" spans="1:47">
      <c r="A48">
        <v>406</v>
      </c>
      <c r="B48">
        <v>4411</v>
      </c>
      <c r="C48" t="s">
        <v>349</v>
      </c>
      <c r="D48" t="s">
        <v>350</v>
      </c>
      <c r="E48" t="s">
        <v>350</v>
      </c>
      <c r="F48" t="s">
        <v>351</v>
      </c>
      <c r="G48">
        <v>78705</v>
      </c>
      <c r="I48">
        <v>9</v>
      </c>
      <c r="J48" t="s">
        <v>49</v>
      </c>
      <c r="K48">
        <v>0</v>
      </c>
      <c r="L48">
        <v>0</v>
      </c>
      <c r="M48" t="s">
        <v>50</v>
      </c>
      <c r="N48" t="s">
        <v>103</v>
      </c>
      <c r="O48" t="s">
        <v>52</v>
      </c>
      <c r="P48" t="s">
        <v>53</v>
      </c>
      <c r="S48">
        <v>0</v>
      </c>
      <c r="T48" s="3">
        <v>41558</v>
      </c>
      <c r="U48" t="s">
        <v>275</v>
      </c>
      <c r="V48" s="2">
        <v>99846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t="s">
        <v>99</v>
      </c>
      <c r="AE48" t="s">
        <v>56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56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 t="s">
        <v>352</v>
      </c>
    </row>
    <row r="49" spans="1:47">
      <c r="A49">
        <v>402</v>
      </c>
      <c r="B49">
        <v>4406</v>
      </c>
      <c r="C49" t="s">
        <v>941</v>
      </c>
      <c r="D49" t="s">
        <v>942</v>
      </c>
      <c r="E49" t="s">
        <v>942</v>
      </c>
      <c r="F49" t="s">
        <v>943</v>
      </c>
      <c r="G49">
        <v>78701</v>
      </c>
      <c r="I49">
        <v>9</v>
      </c>
      <c r="J49" t="s">
        <v>77</v>
      </c>
      <c r="K49">
        <v>315</v>
      </c>
      <c r="L49">
        <v>0</v>
      </c>
      <c r="M49" t="s">
        <v>50</v>
      </c>
      <c r="N49" t="s">
        <v>103</v>
      </c>
      <c r="O49" t="s">
        <v>52</v>
      </c>
      <c r="P49" t="s">
        <v>90</v>
      </c>
      <c r="S49">
        <v>0</v>
      </c>
      <c r="U49" t="s">
        <v>243</v>
      </c>
      <c r="V49" s="2">
        <v>2875410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315</v>
      </c>
      <c r="AD49" t="s">
        <v>99</v>
      </c>
      <c r="AE49" t="s">
        <v>69</v>
      </c>
      <c r="AF49" t="s">
        <v>56</v>
      </c>
      <c r="AG49" t="s">
        <v>56</v>
      </c>
      <c r="AH49" t="s">
        <v>56</v>
      </c>
      <c r="AI49" t="s">
        <v>56</v>
      </c>
      <c r="AJ49" t="s">
        <v>56</v>
      </c>
      <c r="AK49" t="s">
        <v>56</v>
      </c>
      <c r="AL49" t="s">
        <v>56</v>
      </c>
      <c r="AM49" t="s">
        <v>56</v>
      </c>
      <c r="AN49" t="s">
        <v>56</v>
      </c>
      <c r="AO49" t="s">
        <v>56</v>
      </c>
      <c r="AP49" t="s">
        <v>56</v>
      </c>
      <c r="AQ49" t="s">
        <v>56</v>
      </c>
      <c r="AR49" t="s">
        <v>944</v>
      </c>
    </row>
    <row r="50" spans="1:47">
      <c r="A50">
        <v>36</v>
      </c>
      <c r="B50">
        <v>3293</v>
      </c>
      <c r="C50" t="s">
        <v>1591</v>
      </c>
      <c r="D50" t="s">
        <v>1591</v>
      </c>
      <c r="E50" t="s">
        <v>1591</v>
      </c>
      <c r="F50" t="s">
        <v>1592</v>
      </c>
      <c r="G50">
        <v>78723</v>
      </c>
      <c r="H50">
        <v>800820</v>
      </c>
      <c r="I50">
        <v>9</v>
      </c>
      <c r="J50" t="s">
        <v>66</v>
      </c>
      <c r="K50">
        <v>28</v>
      </c>
      <c r="L50">
        <v>28</v>
      </c>
      <c r="M50" t="s">
        <v>50</v>
      </c>
      <c r="N50" t="s">
        <v>103</v>
      </c>
      <c r="O50" t="s">
        <v>52</v>
      </c>
      <c r="P50" t="s">
        <v>53</v>
      </c>
      <c r="Q50">
        <v>2008</v>
      </c>
      <c r="R50">
        <v>2107</v>
      </c>
      <c r="S50">
        <v>99</v>
      </c>
      <c r="U50" t="s">
        <v>54</v>
      </c>
      <c r="W50">
        <v>0</v>
      </c>
      <c r="X50">
        <v>0</v>
      </c>
      <c r="Y50">
        <v>28</v>
      </c>
      <c r="Z50">
        <v>0</v>
      </c>
      <c r="AA50">
        <v>0</v>
      </c>
      <c r="AB50">
        <v>0</v>
      </c>
      <c r="AC50">
        <v>0</v>
      </c>
      <c r="AD50" t="s">
        <v>55</v>
      </c>
      <c r="AE50" t="s">
        <v>56</v>
      </c>
      <c r="AF50" t="s">
        <v>56</v>
      </c>
      <c r="AG50" t="s">
        <v>56</v>
      </c>
      <c r="AH50" t="s">
        <v>56</v>
      </c>
      <c r="AI50" t="s">
        <v>56</v>
      </c>
      <c r="AJ50" t="s">
        <v>56</v>
      </c>
      <c r="AK50" t="s">
        <v>56</v>
      </c>
      <c r="AL50" t="s">
        <v>56</v>
      </c>
      <c r="AM50" t="s">
        <v>56</v>
      </c>
      <c r="AN50" t="s">
        <v>56</v>
      </c>
      <c r="AO50" t="s">
        <v>56</v>
      </c>
      <c r="AP50" t="s">
        <v>69</v>
      </c>
      <c r="AQ50" t="s">
        <v>56</v>
      </c>
      <c r="AR50" t="s">
        <v>1593</v>
      </c>
      <c r="AS50" t="s">
        <v>1594</v>
      </c>
      <c r="AT50" t="s">
        <v>524</v>
      </c>
      <c r="AU50" t="s">
        <v>1595</v>
      </c>
    </row>
    <row r="51" spans="1:47">
      <c r="A51">
        <v>391</v>
      </c>
      <c r="B51">
        <v>4184</v>
      </c>
      <c r="C51" t="s">
        <v>1519</v>
      </c>
      <c r="D51" t="s">
        <v>1520</v>
      </c>
      <c r="E51" t="s">
        <v>1521</v>
      </c>
      <c r="F51" t="s">
        <v>1522</v>
      </c>
      <c r="G51">
        <v>78722</v>
      </c>
      <c r="I51">
        <v>9</v>
      </c>
      <c r="J51" t="s">
        <v>87</v>
      </c>
      <c r="K51">
        <v>1</v>
      </c>
      <c r="L51">
        <v>1</v>
      </c>
      <c r="M51" t="s">
        <v>50</v>
      </c>
      <c r="N51" t="s">
        <v>61</v>
      </c>
      <c r="O51" t="s">
        <v>52</v>
      </c>
      <c r="P51" t="s">
        <v>118</v>
      </c>
      <c r="S51">
        <v>5</v>
      </c>
      <c r="U51" t="s">
        <v>54</v>
      </c>
      <c r="V51" s="2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 t="s">
        <v>99</v>
      </c>
      <c r="AE51" t="s">
        <v>56</v>
      </c>
      <c r="AF51" t="s">
        <v>56</v>
      </c>
      <c r="AG51" t="s">
        <v>56</v>
      </c>
      <c r="AH51" t="s">
        <v>56</v>
      </c>
      <c r="AI51" t="s">
        <v>56</v>
      </c>
      <c r="AJ51" t="s">
        <v>56</v>
      </c>
      <c r="AK51" t="s">
        <v>56</v>
      </c>
      <c r="AL51" t="s">
        <v>69</v>
      </c>
      <c r="AM51" t="s">
        <v>56</v>
      </c>
      <c r="AN51" t="s">
        <v>56</v>
      </c>
      <c r="AO51" t="s">
        <v>56</v>
      </c>
      <c r="AP51" t="s">
        <v>56</v>
      </c>
      <c r="AQ51" t="s">
        <v>56</v>
      </c>
      <c r="AR51" t="s">
        <v>1523</v>
      </c>
    </row>
    <row r="52" spans="1:47">
      <c r="A52">
        <v>254</v>
      </c>
      <c r="B52">
        <v>3680</v>
      </c>
      <c r="C52" t="s">
        <v>121</v>
      </c>
      <c r="D52" t="s">
        <v>411</v>
      </c>
      <c r="E52" t="s">
        <v>411</v>
      </c>
      <c r="F52" t="s">
        <v>412</v>
      </c>
      <c r="G52">
        <v>78751</v>
      </c>
      <c r="H52">
        <v>225352</v>
      </c>
      <c r="I52">
        <v>9</v>
      </c>
      <c r="J52" t="s">
        <v>87</v>
      </c>
      <c r="K52">
        <v>1</v>
      </c>
      <c r="L52">
        <v>1</v>
      </c>
      <c r="M52" t="s">
        <v>71</v>
      </c>
      <c r="N52" t="s">
        <v>121</v>
      </c>
      <c r="O52" t="s">
        <v>52</v>
      </c>
      <c r="P52" t="s">
        <v>53</v>
      </c>
      <c r="Q52">
        <v>2016</v>
      </c>
      <c r="R52">
        <v>2021</v>
      </c>
      <c r="S52">
        <v>5</v>
      </c>
      <c r="U52" t="s">
        <v>54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 t="s">
        <v>99</v>
      </c>
      <c r="AE52" t="s">
        <v>56</v>
      </c>
      <c r="AF52" t="s">
        <v>56</v>
      </c>
      <c r="AG52" t="s">
        <v>56</v>
      </c>
      <c r="AH52" t="s">
        <v>56</v>
      </c>
      <c r="AI52" t="s">
        <v>56</v>
      </c>
      <c r="AJ52" t="s">
        <v>56</v>
      </c>
      <c r="AK52" t="s">
        <v>56</v>
      </c>
      <c r="AL52" t="s">
        <v>69</v>
      </c>
      <c r="AM52" t="s">
        <v>56</v>
      </c>
      <c r="AN52" t="s">
        <v>56</v>
      </c>
      <c r="AO52" t="s">
        <v>56</v>
      </c>
      <c r="AP52" t="s">
        <v>56</v>
      </c>
      <c r="AQ52" t="s">
        <v>56</v>
      </c>
      <c r="AR52" t="s">
        <v>413</v>
      </c>
    </row>
    <row r="53" spans="1:47">
      <c r="A53">
        <v>359</v>
      </c>
      <c r="B53">
        <v>3930</v>
      </c>
      <c r="C53" t="s">
        <v>734</v>
      </c>
      <c r="D53" t="s">
        <v>735</v>
      </c>
      <c r="E53" t="s">
        <v>411</v>
      </c>
      <c r="F53" t="s">
        <v>736</v>
      </c>
      <c r="G53">
        <v>78757</v>
      </c>
      <c r="I53">
        <v>7</v>
      </c>
      <c r="J53" t="s">
        <v>49</v>
      </c>
      <c r="K53">
        <v>1</v>
      </c>
      <c r="L53">
        <v>1</v>
      </c>
      <c r="M53" t="s">
        <v>50</v>
      </c>
      <c r="N53" t="s">
        <v>61</v>
      </c>
      <c r="O53" t="s">
        <v>52</v>
      </c>
      <c r="P53" t="s">
        <v>90</v>
      </c>
      <c r="S53">
        <v>5</v>
      </c>
      <c r="U53" t="s">
        <v>54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 t="s">
        <v>55</v>
      </c>
      <c r="AE53" t="s">
        <v>56</v>
      </c>
      <c r="AF53" t="s">
        <v>56</v>
      </c>
      <c r="AG53" t="s">
        <v>56</v>
      </c>
      <c r="AH53" t="s">
        <v>56</v>
      </c>
      <c r="AI53" t="s">
        <v>56</v>
      </c>
      <c r="AJ53" t="s">
        <v>56</v>
      </c>
      <c r="AK53" t="s">
        <v>56</v>
      </c>
      <c r="AL53" t="s">
        <v>69</v>
      </c>
      <c r="AM53" t="s">
        <v>56</v>
      </c>
      <c r="AN53" t="s">
        <v>56</v>
      </c>
      <c r="AO53" t="s">
        <v>56</v>
      </c>
      <c r="AP53" t="s">
        <v>56</v>
      </c>
      <c r="AQ53" t="s">
        <v>56</v>
      </c>
      <c r="AR53" t="s">
        <v>737</v>
      </c>
    </row>
    <row r="54" spans="1:47">
      <c r="A54">
        <v>163</v>
      </c>
      <c r="B54">
        <v>3544</v>
      </c>
      <c r="C54" t="s">
        <v>1623</v>
      </c>
      <c r="D54" t="s">
        <v>1624</v>
      </c>
      <c r="E54" t="s">
        <v>1625</v>
      </c>
      <c r="F54" t="s">
        <v>1626</v>
      </c>
      <c r="G54">
        <v>78726</v>
      </c>
      <c r="I54">
        <v>6</v>
      </c>
      <c r="J54" t="s">
        <v>49</v>
      </c>
      <c r="K54">
        <v>120</v>
      </c>
      <c r="L54">
        <v>110</v>
      </c>
      <c r="M54" t="s">
        <v>50</v>
      </c>
      <c r="N54" t="s">
        <v>103</v>
      </c>
      <c r="O54" t="s">
        <v>52</v>
      </c>
      <c r="P54" t="s">
        <v>90</v>
      </c>
      <c r="S54">
        <v>5</v>
      </c>
      <c r="U54" t="s">
        <v>54</v>
      </c>
      <c r="W54">
        <v>11</v>
      </c>
      <c r="X54">
        <v>0</v>
      </c>
      <c r="Y54">
        <v>44</v>
      </c>
      <c r="Z54">
        <v>55</v>
      </c>
      <c r="AA54">
        <v>0</v>
      </c>
      <c r="AB54">
        <v>0</v>
      </c>
      <c r="AC54">
        <v>10</v>
      </c>
      <c r="AD54" t="s">
        <v>99</v>
      </c>
      <c r="AE54" t="s">
        <v>56</v>
      </c>
      <c r="AF54" t="s">
        <v>56</v>
      </c>
      <c r="AG54" t="s">
        <v>56</v>
      </c>
      <c r="AH54" t="s">
        <v>56</v>
      </c>
      <c r="AI54" t="s">
        <v>56</v>
      </c>
      <c r="AJ54" t="s">
        <v>56</v>
      </c>
      <c r="AK54" t="s">
        <v>56</v>
      </c>
      <c r="AL54" t="s">
        <v>69</v>
      </c>
      <c r="AM54" t="s">
        <v>56</v>
      </c>
      <c r="AN54" t="s">
        <v>56</v>
      </c>
      <c r="AO54" t="s">
        <v>56</v>
      </c>
      <c r="AP54" t="s">
        <v>56</v>
      </c>
      <c r="AQ54" t="s">
        <v>56</v>
      </c>
      <c r="AR54" t="s">
        <v>1627</v>
      </c>
    </row>
    <row r="55" spans="1:47">
      <c r="A55">
        <v>90</v>
      </c>
      <c r="B55">
        <v>3409</v>
      </c>
      <c r="C55" t="s">
        <v>93</v>
      </c>
      <c r="D55" t="s">
        <v>94</v>
      </c>
      <c r="E55" t="s">
        <v>94</v>
      </c>
      <c r="F55" t="s">
        <v>64</v>
      </c>
      <c r="G55">
        <v>78744</v>
      </c>
      <c r="I55">
        <v>2</v>
      </c>
      <c r="J55" t="s">
        <v>77</v>
      </c>
      <c r="K55">
        <v>60</v>
      </c>
      <c r="L55">
        <v>60</v>
      </c>
      <c r="M55" t="s">
        <v>78</v>
      </c>
      <c r="N55" t="s">
        <v>61</v>
      </c>
      <c r="O55" t="s">
        <v>67</v>
      </c>
      <c r="P55" t="s">
        <v>90</v>
      </c>
      <c r="S55">
        <v>5</v>
      </c>
      <c r="U55" t="s">
        <v>54</v>
      </c>
      <c r="W55">
        <v>0</v>
      </c>
      <c r="X55">
        <v>0</v>
      </c>
      <c r="Y55">
        <v>0</v>
      </c>
      <c r="Z55">
        <v>0</v>
      </c>
      <c r="AA55">
        <v>0</v>
      </c>
      <c r="AB55">
        <v>60</v>
      </c>
      <c r="AC55">
        <v>0</v>
      </c>
      <c r="AD55" t="s">
        <v>68</v>
      </c>
      <c r="AE55" t="s">
        <v>56</v>
      </c>
      <c r="AF55" t="s">
        <v>56</v>
      </c>
      <c r="AG55" t="s">
        <v>56</v>
      </c>
      <c r="AH55" t="s">
        <v>56</v>
      </c>
      <c r="AI55" t="s">
        <v>56</v>
      </c>
      <c r="AJ55" t="s">
        <v>56</v>
      </c>
      <c r="AK55" t="s">
        <v>56</v>
      </c>
      <c r="AL55" t="s">
        <v>69</v>
      </c>
      <c r="AM55" t="s">
        <v>56</v>
      </c>
      <c r="AN55" t="s">
        <v>56</v>
      </c>
      <c r="AO55" t="s">
        <v>56</v>
      </c>
      <c r="AP55" t="s">
        <v>56</v>
      </c>
      <c r="AQ55" t="s">
        <v>56</v>
      </c>
      <c r="AR55" t="s">
        <v>95</v>
      </c>
    </row>
    <row r="56" spans="1:47">
      <c r="A56">
        <v>144</v>
      </c>
      <c r="B56">
        <v>3526</v>
      </c>
      <c r="C56" t="s">
        <v>116</v>
      </c>
      <c r="D56" t="s">
        <v>117</v>
      </c>
      <c r="E56" t="s">
        <v>94</v>
      </c>
      <c r="F56" t="s">
        <v>64</v>
      </c>
      <c r="G56">
        <v>78724</v>
      </c>
      <c r="H56">
        <v>223085</v>
      </c>
      <c r="I56">
        <v>1</v>
      </c>
      <c r="J56" t="s">
        <v>66</v>
      </c>
      <c r="K56">
        <v>67</v>
      </c>
      <c r="L56">
        <v>67</v>
      </c>
      <c r="M56" t="s">
        <v>50</v>
      </c>
      <c r="N56" t="s">
        <v>61</v>
      </c>
      <c r="O56" t="s">
        <v>67</v>
      </c>
      <c r="P56" t="s">
        <v>118</v>
      </c>
      <c r="S56">
        <v>1</v>
      </c>
      <c r="U56" t="s">
        <v>54</v>
      </c>
      <c r="W56">
        <v>0</v>
      </c>
      <c r="X56">
        <v>0</v>
      </c>
      <c r="Y56">
        <v>0</v>
      </c>
      <c r="Z56">
        <v>0</v>
      </c>
      <c r="AA56">
        <v>0</v>
      </c>
      <c r="AB56">
        <v>67</v>
      </c>
      <c r="AC56">
        <v>0</v>
      </c>
      <c r="AD56" t="s">
        <v>68</v>
      </c>
      <c r="AE56" t="s">
        <v>56</v>
      </c>
      <c r="AF56" t="s">
        <v>56</v>
      </c>
      <c r="AG56" t="s">
        <v>56</v>
      </c>
      <c r="AH56" t="s">
        <v>56</v>
      </c>
      <c r="AI56" t="s">
        <v>56</v>
      </c>
      <c r="AJ56" t="s">
        <v>56</v>
      </c>
      <c r="AK56" t="s">
        <v>56</v>
      </c>
      <c r="AL56" t="s">
        <v>69</v>
      </c>
      <c r="AM56" t="s">
        <v>56</v>
      </c>
      <c r="AN56" t="s">
        <v>56</v>
      </c>
      <c r="AO56" t="s">
        <v>56</v>
      </c>
      <c r="AP56" t="s">
        <v>56</v>
      </c>
      <c r="AQ56" t="s">
        <v>56</v>
      </c>
      <c r="AR56" t="s">
        <v>70</v>
      </c>
    </row>
    <row r="57" spans="1:47">
      <c r="A57">
        <v>280</v>
      </c>
      <c r="B57">
        <v>3745</v>
      </c>
      <c r="C57" t="s">
        <v>996</v>
      </c>
      <c r="D57" t="s">
        <v>94</v>
      </c>
      <c r="E57" t="s">
        <v>94</v>
      </c>
      <c r="F57" t="s">
        <v>997</v>
      </c>
      <c r="G57">
        <v>78702</v>
      </c>
      <c r="I57">
        <v>3</v>
      </c>
      <c r="J57" t="s">
        <v>66</v>
      </c>
      <c r="K57">
        <v>30</v>
      </c>
      <c r="L57">
        <v>21</v>
      </c>
      <c r="M57" t="s">
        <v>50</v>
      </c>
      <c r="N57" t="s">
        <v>103</v>
      </c>
      <c r="O57" t="s">
        <v>67</v>
      </c>
      <c r="P57" t="s">
        <v>90</v>
      </c>
      <c r="S57">
        <v>1</v>
      </c>
      <c r="U57" t="s">
        <v>54</v>
      </c>
      <c r="W57">
        <v>0</v>
      </c>
      <c r="X57">
        <v>0</v>
      </c>
      <c r="Y57">
        <v>0</v>
      </c>
      <c r="Z57">
        <v>0</v>
      </c>
      <c r="AA57">
        <v>0</v>
      </c>
      <c r="AB57">
        <v>21</v>
      </c>
      <c r="AC57">
        <v>9</v>
      </c>
      <c r="AD57" t="s">
        <v>99</v>
      </c>
      <c r="AE57" t="s">
        <v>56</v>
      </c>
      <c r="AF57" t="s">
        <v>56</v>
      </c>
      <c r="AG57" t="s">
        <v>56</v>
      </c>
      <c r="AH57" t="s">
        <v>56</v>
      </c>
      <c r="AI57" t="s">
        <v>56</v>
      </c>
      <c r="AJ57" t="s">
        <v>56</v>
      </c>
      <c r="AK57" t="s">
        <v>56</v>
      </c>
      <c r="AL57" t="s">
        <v>69</v>
      </c>
      <c r="AM57" t="s">
        <v>56</v>
      </c>
      <c r="AN57" t="s">
        <v>56</v>
      </c>
      <c r="AO57" t="s">
        <v>56</v>
      </c>
      <c r="AP57" t="s">
        <v>56</v>
      </c>
      <c r="AQ57" t="s">
        <v>56</v>
      </c>
      <c r="AR57" t="s">
        <v>998</v>
      </c>
    </row>
    <row r="58" spans="1:47">
      <c r="A58">
        <v>286</v>
      </c>
      <c r="B58">
        <v>3767</v>
      </c>
      <c r="C58" t="s">
        <v>155</v>
      </c>
      <c r="D58" t="s">
        <v>94</v>
      </c>
      <c r="E58" t="s">
        <v>94</v>
      </c>
      <c r="F58" t="s">
        <v>64</v>
      </c>
      <c r="G58">
        <v>78741</v>
      </c>
      <c r="I58">
        <v>3</v>
      </c>
      <c r="J58" t="s">
        <v>66</v>
      </c>
      <c r="K58">
        <v>6</v>
      </c>
      <c r="L58">
        <v>6</v>
      </c>
      <c r="M58" t="s">
        <v>78</v>
      </c>
      <c r="N58" t="s">
        <v>103</v>
      </c>
      <c r="O58" t="s">
        <v>67</v>
      </c>
      <c r="P58" t="s">
        <v>90</v>
      </c>
      <c r="S58">
        <v>1</v>
      </c>
      <c r="U58" t="s">
        <v>54</v>
      </c>
      <c r="W58">
        <v>0</v>
      </c>
      <c r="X58">
        <v>0</v>
      </c>
      <c r="Y58">
        <v>0</v>
      </c>
      <c r="Z58">
        <v>0</v>
      </c>
      <c r="AA58">
        <v>0</v>
      </c>
      <c r="AB58">
        <v>6</v>
      </c>
      <c r="AC58">
        <v>0</v>
      </c>
      <c r="AD58" t="s">
        <v>99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69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 t="s">
        <v>115</v>
      </c>
    </row>
    <row r="59" spans="1:47">
      <c r="A59">
        <v>340</v>
      </c>
      <c r="B59">
        <v>3885</v>
      </c>
      <c r="C59" t="s">
        <v>199</v>
      </c>
      <c r="D59" t="s">
        <v>94</v>
      </c>
      <c r="E59" t="s">
        <v>94</v>
      </c>
      <c r="F59" t="s">
        <v>64</v>
      </c>
      <c r="G59">
        <v>78744</v>
      </c>
      <c r="H59">
        <v>711339</v>
      </c>
      <c r="I59">
        <v>2</v>
      </c>
      <c r="J59" t="s">
        <v>66</v>
      </c>
      <c r="K59">
        <v>1</v>
      </c>
      <c r="L59">
        <v>1</v>
      </c>
      <c r="M59" t="s">
        <v>78</v>
      </c>
      <c r="N59" t="s">
        <v>61</v>
      </c>
      <c r="O59" t="s">
        <v>67</v>
      </c>
      <c r="P59" t="s">
        <v>53</v>
      </c>
      <c r="Q59">
        <v>2017</v>
      </c>
      <c r="R59">
        <v>2018</v>
      </c>
      <c r="S59">
        <v>1</v>
      </c>
      <c r="U59" t="s">
        <v>54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 t="s">
        <v>99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69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 t="s">
        <v>95</v>
      </c>
    </row>
    <row r="60" spans="1:47">
      <c r="A60">
        <v>340</v>
      </c>
      <c r="B60">
        <v>4413</v>
      </c>
      <c r="C60" t="s">
        <v>199</v>
      </c>
      <c r="D60" t="s">
        <v>94</v>
      </c>
      <c r="E60" t="s">
        <v>94</v>
      </c>
      <c r="F60" t="s">
        <v>64</v>
      </c>
      <c r="G60">
        <v>78744</v>
      </c>
      <c r="I60">
        <v>2</v>
      </c>
      <c r="J60" t="s">
        <v>66</v>
      </c>
      <c r="K60">
        <v>1</v>
      </c>
      <c r="L60">
        <v>1</v>
      </c>
      <c r="M60" t="s">
        <v>78</v>
      </c>
      <c r="N60" t="s">
        <v>61</v>
      </c>
      <c r="O60" t="s">
        <v>67</v>
      </c>
      <c r="P60" t="s">
        <v>53</v>
      </c>
      <c r="Q60">
        <v>2017</v>
      </c>
      <c r="R60">
        <v>2018</v>
      </c>
      <c r="S60">
        <v>1</v>
      </c>
      <c r="U60" t="s">
        <v>54</v>
      </c>
      <c r="V60" s="2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 t="s">
        <v>99</v>
      </c>
      <c r="AE60" t="s">
        <v>56</v>
      </c>
      <c r="AF60" t="s">
        <v>56</v>
      </c>
      <c r="AG60" t="s">
        <v>56</v>
      </c>
      <c r="AH60" t="s">
        <v>56</v>
      </c>
      <c r="AI60" t="s">
        <v>56</v>
      </c>
      <c r="AJ60" t="s">
        <v>56</v>
      </c>
      <c r="AK60" t="s">
        <v>56</v>
      </c>
      <c r="AL60" t="s">
        <v>69</v>
      </c>
      <c r="AM60" t="s">
        <v>56</v>
      </c>
      <c r="AN60" t="s">
        <v>56</v>
      </c>
      <c r="AO60" t="s">
        <v>56</v>
      </c>
      <c r="AP60" t="s">
        <v>56</v>
      </c>
      <c r="AQ60" t="s">
        <v>56</v>
      </c>
      <c r="AR60" t="s">
        <v>95</v>
      </c>
    </row>
    <row r="61" spans="1:47">
      <c r="A61">
        <v>340</v>
      </c>
      <c r="B61">
        <v>4416</v>
      </c>
      <c r="C61" t="s">
        <v>199</v>
      </c>
      <c r="D61" t="s">
        <v>94</v>
      </c>
      <c r="E61" t="s">
        <v>94</v>
      </c>
      <c r="F61" t="s">
        <v>64</v>
      </c>
      <c r="G61">
        <v>78744</v>
      </c>
      <c r="I61">
        <v>2</v>
      </c>
      <c r="J61" t="s">
        <v>66</v>
      </c>
      <c r="K61">
        <v>1</v>
      </c>
      <c r="L61">
        <v>1</v>
      </c>
      <c r="M61" t="s">
        <v>78</v>
      </c>
      <c r="N61" t="s">
        <v>61</v>
      </c>
      <c r="O61" t="s">
        <v>67</v>
      </c>
      <c r="P61" t="s">
        <v>53</v>
      </c>
      <c r="Q61">
        <v>2017</v>
      </c>
      <c r="R61">
        <v>2018</v>
      </c>
      <c r="S61">
        <v>1</v>
      </c>
      <c r="U61" t="s">
        <v>54</v>
      </c>
      <c r="V61" s="2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 t="s">
        <v>99</v>
      </c>
      <c r="AE61" t="s">
        <v>56</v>
      </c>
      <c r="AF61" t="s">
        <v>56</v>
      </c>
      <c r="AG61" t="s">
        <v>56</v>
      </c>
      <c r="AH61" t="s">
        <v>56</v>
      </c>
      <c r="AI61" t="s">
        <v>56</v>
      </c>
      <c r="AJ61" t="s">
        <v>56</v>
      </c>
      <c r="AK61" t="s">
        <v>56</v>
      </c>
      <c r="AL61" t="s">
        <v>69</v>
      </c>
      <c r="AM61" t="s">
        <v>56</v>
      </c>
      <c r="AN61" t="s">
        <v>56</v>
      </c>
      <c r="AO61" t="s">
        <v>56</v>
      </c>
      <c r="AP61" t="s">
        <v>56</v>
      </c>
      <c r="AQ61" t="s">
        <v>56</v>
      </c>
      <c r="AR61" t="s">
        <v>95</v>
      </c>
    </row>
    <row r="62" spans="1:47">
      <c r="A62">
        <v>340</v>
      </c>
      <c r="B62">
        <v>4419</v>
      </c>
      <c r="C62" t="s">
        <v>199</v>
      </c>
      <c r="D62" t="s">
        <v>94</v>
      </c>
      <c r="E62" t="s">
        <v>94</v>
      </c>
      <c r="F62" t="s">
        <v>64</v>
      </c>
      <c r="G62">
        <v>78744</v>
      </c>
      <c r="I62">
        <v>2</v>
      </c>
      <c r="J62" t="s">
        <v>66</v>
      </c>
      <c r="K62">
        <v>1</v>
      </c>
      <c r="L62">
        <v>1</v>
      </c>
      <c r="M62" t="s">
        <v>78</v>
      </c>
      <c r="N62" t="s">
        <v>61</v>
      </c>
      <c r="O62" t="s">
        <v>67</v>
      </c>
      <c r="P62" t="s">
        <v>53</v>
      </c>
      <c r="Q62">
        <v>2017</v>
      </c>
      <c r="R62">
        <v>2018</v>
      </c>
      <c r="S62">
        <v>1</v>
      </c>
      <c r="U62" t="s">
        <v>54</v>
      </c>
      <c r="V62" s="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 t="s">
        <v>99</v>
      </c>
      <c r="AE62" t="s">
        <v>56</v>
      </c>
      <c r="AF62" t="s">
        <v>56</v>
      </c>
      <c r="AG62" t="s">
        <v>56</v>
      </c>
      <c r="AH62" t="s">
        <v>56</v>
      </c>
      <c r="AI62" t="s">
        <v>56</v>
      </c>
      <c r="AJ62" t="s">
        <v>56</v>
      </c>
      <c r="AK62" t="s">
        <v>56</v>
      </c>
      <c r="AL62" t="s">
        <v>69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 t="s">
        <v>95</v>
      </c>
    </row>
    <row r="63" spans="1:47">
      <c r="A63">
        <v>340</v>
      </c>
      <c r="B63">
        <v>4422</v>
      </c>
      <c r="C63" t="s">
        <v>199</v>
      </c>
      <c r="D63" t="s">
        <v>94</v>
      </c>
      <c r="E63" t="s">
        <v>94</v>
      </c>
      <c r="F63" t="s">
        <v>64</v>
      </c>
      <c r="G63">
        <v>78744</v>
      </c>
      <c r="I63">
        <v>2</v>
      </c>
      <c r="J63" t="s">
        <v>66</v>
      </c>
      <c r="K63">
        <v>1</v>
      </c>
      <c r="L63">
        <v>1</v>
      </c>
      <c r="M63" t="s">
        <v>78</v>
      </c>
      <c r="N63" t="s">
        <v>61</v>
      </c>
      <c r="O63" t="s">
        <v>67</v>
      </c>
      <c r="P63" t="s">
        <v>53</v>
      </c>
      <c r="Q63">
        <v>2017</v>
      </c>
      <c r="R63">
        <v>2018</v>
      </c>
      <c r="S63">
        <v>1</v>
      </c>
      <c r="U63" t="s">
        <v>54</v>
      </c>
      <c r="V63" s="2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 t="s">
        <v>99</v>
      </c>
      <c r="AE63" t="s">
        <v>56</v>
      </c>
      <c r="AF63" t="s">
        <v>56</v>
      </c>
      <c r="AG63" t="s">
        <v>56</v>
      </c>
      <c r="AH63" t="s">
        <v>56</v>
      </c>
      <c r="AI63" t="s">
        <v>56</v>
      </c>
      <c r="AJ63" t="s">
        <v>56</v>
      </c>
      <c r="AK63" t="s">
        <v>56</v>
      </c>
      <c r="AL63" t="s">
        <v>69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 t="s">
        <v>95</v>
      </c>
    </row>
    <row r="64" spans="1:47">
      <c r="A64">
        <v>340</v>
      </c>
      <c r="B64">
        <v>4423</v>
      </c>
      <c r="C64" t="s">
        <v>199</v>
      </c>
      <c r="D64" t="s">
        <v>94</v>
      </c>
      <c r="E64" t="s">
        <v>94</v>
      </c>
      <c r="F64" t="s">
        <v>64</v>
      </c>
      <c r="G64">
        <v>78744</v>
      </c>
      <c r="I64">
        <v>2</v>
      </c>
      <c r="J64" t="s">
        <v>66</v>
      </c>
      <c r="K64">
        <v>1</v>
      </c>
      <c r="L64">
        <v>1</v>
      </c>
      <c r="M64" t="s">
        <v>78</v>
      </c>
      <c r="N64" t="s">
        <v>61</v>
      </c>
      <c r="O64" t="s">
        <v>67</v>
      </c>
      <c r="P64" t="s">
        <v>53</v>
      </c>
      <c r="Q64">
        <v>2017</v>
      </c>
      <c r="R64">
        <v>2018</v>
      </c>
      <c r="S64">
        <v>1</v>
      </c>
      <c r="U64" t="s">
        <v>54</v>
      </c>
      <c r="V64" s="2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 t="s">
        <v>99</v>
      </c>
      <c r="AE64" t="s">
        <v>56</v>
      </c>
      <c r="AF64" t="s">
        <v>56</v>
      </c>
      <c r="AG64" t="s">
        <v>56</v>
      </c>
      <c r="AH64" t="s">
        <v>56</v>
      </c>
      <c r="AI64" t="s">
        <v>56</v>
      </c>
      <c r="AJ64" t="s">
        <v>56</v>
      </c>
      <c r="AK64" t="s">
        <v>56</v>
      </c>
      <c r="AL64" t="s">
        <v>69</v>
      </c>
      <c r="AM64" t="s">
        <v>56</v>
      </c>
      <c r="AN64" t="s">
        <v>56</v>
      </c>
      <c r="AO64" t="s">
        <v>56</v>
      </c>
      <c r="AP64" t="s">
        <v>56</v>
      </c>
      <c r="AQ64" t="s">
        <v>56</v>
      </c>
      <c r="AR64" t="s">
        <v>95</v>
      </c>
    </row>
    <row r="65" spans="1:47">
      <c r="A65">
        <v>340</v>
      </c>
      <c r="B65">
        <v>4424</v>
      </c>
      <c r="C65" t="s">
        <v>199</v>
      </c>
      <c r="D65" t="s">
        <v>94</v>
      </c>
      <c r="E65" t="s">
        <v>94</v>
      </c>
      <c r="F65" t="s">
        <v>64</v>
      </c>
      <c r="G65">
        <v>78744</v>
      </c>
      <c r="I65">
        <v>2</v>
      </c>
      <c r="J65" t="s">
        <v>66</v>
      </c>
      <c r="K65">
        <v>1</v>
      </c>
      <c r="L65">
        <v>1</v>
      </c>
      <c r="M65" t="s">
        <v>78</v>
      </c>
      <c r="N65" t="s">
        <v>61</v>
      </c>
      <c r="O65" t="s">
        <v>67</v>
      </c>
      <c r="P65" t="s">
        <v>53</v>
      </c>
      <c r="Q65">
        <v>2017</v>
      </c>
      <c r="R65">
        <v>2018</v>
      </c>
      <c r="S65">
        <v>1</v>
      </c>
      <c r="U65" t="s">
        <v>54</v>
      </c>
      <c r="V65" s="2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 t="s">
        <v>99</v>
      </c>
      <c r="AE65" t="s">
        <v>56</v>
      </c>
      <c r="AF65" t="s">
        <v>56</v>
      </c>
      <c r="AG65" t="s">
        <v>56</v>
      </c>
      <c r="AH65" t="s">
        <v>56</v>
      </c>
      <c r="AI65" t="s">
        <v>56</v>
      </c>
      <c r="AJ65" t="s">
        <v>56</v>
      </c>
      <c r="AK65" t="s">
        <v>56</v>
      </c>
      <c r="AL65" t="s">
        <v>69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 t="s">
        <v>95</v>
      </c>
    </row>
    <row r="66" spans="1:47">
      <c r="A66">
        <v>340</v>
      </c>
      <c r="B66">
        <v>4425</v>
      </c>
      <c r="C66" t="s">
        <v>199</v>
      </c>
      <c r="D66" t="s">
        <v>94</v>
      </c>
      <c r="E66" t="s">
        <v>94</v>
      </c>
      <c r="F66" t="s">
        <v>64</v>
      </c>
      <c r="G66">
        <v>78744</v>
      </c>
      <c r="I66">
        <v>2</v>
      </c>
      <c r="J66" t="s">
        <v>66</v>
      </c>
      <c r="K66">
        <v>1</v>
      </c>
      <c r="L66">
        <v>1</v>
      </c>
      <c r="M66" t="s">
        <v>78</v>
      </c>
      <c r="N66" t="s">
        <v>61</v>
      </c>
      <c r="O66" t="s">
        <v>67</v>
      </c>
      <c r="P66" t="s">
        <v>53</v>
      </c>
      <c r="Q66">
        <v>2017</v>
      </c>
      <c r="R66">
        <v>2018</v>
      </c>
      <c r="S66">
        <v>1</v>
      </c>
      <c r="U66" t="s">
        <v>54</v>
      </c>
      <c r="V66" s="2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 t="s">
        <v>99</v>
      </c>
      <c r="AE66" t="s">
        <v>56</v>
      </c>
      <c r="AF66" t="s">
        <v>56</v>
      </c>
      <c r="AG66" t="s">
        <v>56</v>
      </c>
      <c r="AH66" t="s">
        <v>56</v>
      </c>
      <c r="AI66" t="s">
        <v>56</v>
      </c>
      <c r="AJ66" t="s">
        <v>56</v>
      </c>
      <c r="AK66" t="s">
        <v>56</v>
      </c>
      <c r="AL66" t="s">
        <v>69</v>
      </c>
      <c r="AM66" t="s">
        <v>56</v>
      </c>
      <c r="AN66" t="s">
        <v>56</v>
      </c>
      <c r="AO66" t="s">
        <v>56</v>
      </c>
      <c r="AP66" t="s">
        <v>56</v>
      </c>
      <c r="AQ66" t="s">
        <v>56</v>
      </c>
      <c r="AR66" t="s">
        <v>95</v>
      </c>
    </row>
    <row r="67" spans="1:47">
      <c r="A67">
        <v>340</v>
      </c>
      <c r="B67">
        <v>4426</v>
      </c>
      <c r="C67" t="s">
        <v>199</v>
      </c>
      <c r="D67" t="s">
        <v>94</v>
      </c>
      <c r="E67" t="s">
        <v>94</v>
      </c>
      <c r="F67" t="s">
        <v>64</v>
      </c>
      <c r="G67">
        <v>78744</v>
      </c>
      <c r="I67">
        <v>2</v>
      </c>
      <c r="J67" t="s">
        <v>66</v>
      </c>
      <c r="K67">
        <v>1</v>
      </c>
      <c r="L67">
        <v>1</v>
      </c>
      <c r="M67" t="s">
        <v>78</v>
      </c>
      <c r="N67" t="s">
        <v>61</v>
      </c>
      <c r="O67" t="s">
        <v>67</v>
      </c>
      <c r="P67" t="s">
        <v>53</v>
      </c>
      <c r="Q67">
        <v>2017</v>
      </c>
      <c r="R67">
        <v>2018</v>
      </c>
      <c r="S67">
        <v>1</v>
      </c>
      <c r="U67" t="s">
        <v>54</v>
      </c>
      <c r="V67" s="2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 t="s">
        <v>99</v>
      </c>
      <c r="AE67" t="s">
        <v>56</v>
      </c>
      <c r="AF67" t="s">
        <v>56</v>
      </c>
      <c r="AG67" t="s">
        <v>56</v>
      </c>
      <c r="AH67" t="s">
        <v>56</v>
      </c>
      <c r="AI67" t="s">
        <v>56</v>
      </c>
      <c r="AJ67" t="s">
        <v>56</v>
      </c>
      <c r="AK67" t="s">
        <v>56</v>
      </c>
      <c r="AL67" t="s">
        <v>69</v>
      </c>
      <c r="AM67" t="s">
        <v>56</v>
      </c>
      <c r="AN67" t="s">
        <v>56</v>
      </c>
      <c r="AO67" t="s">
        <v>56</v>
      </c>
      <c r="AP67" t="s">
        <v>56</v>
      </c>
      <c r="AQ67" t="s">
        <v>56</v>
      </c>
      <c r="AR67" t="s">
        <v>95</v>
      </c>
    </row>
    <row r="68" spans="1:47">
      <c r="A68">
        <v>388</v>
      </c>
      <c r="B68">
        <v>4048</v>
      </c>
      <c r="C68" t="s">
        <v>155</v>
      </c>
      <c r="D68" t="s">
        <v>94</v>
      </c>
      <c r="E68" t="s">
        <v>94</v>
      </c>
      <c r="F68" t="s">
        <v>64</v>
      </c>
      <c r="G68">
        <v>78724</v>
      </c>
      <c r="I68">
        <v>1</v>
      </c>
      <c r="J68" t="s">
        <v>77</v>
      </c>
      <c r="K68">
        <v>1</v>
      </c>
      <c r="L68">
        <v>1</v>
      </c>
      <c r="M68" t="s">
        <v>50</v>
      </c>
      <c r="N68" t="s">
        <v>61</v>
      </c>
      <c r="O68" t="s">
        <v>67</v>
      </c>
      <c r="P68" t="s">
        <v>112</v>
      </c>
      <c r="S68">
        <v>1</v>
      </c>
      <c r="U68" t="s">
        <v>54</v>
      </c>
      <c r="V68" s="2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 t="s">
        <v>99</v>
      </c>
      <c r="AE68" t="s">
        <v>56</v>
      </c>
      <c r="AF68" t="s">
        <v>56</v>
      </c>
      <c r="AG68" t="s">
        <v>56</v>
      </c>
      <c r="AH68" t="s">
        <v>56</v>
      </c>
      <c r="AI68" t="s">
        <v>56</v>
      </c>
      <c r="AJ68" t="s">
        <v>56</v>
      </c>
      <c r="AK68" t="s">
        <v>56</v>
      </c>
      <c r="AL68" t="s">
        <v>69</v>
      </c>
      <c r="AM68" t="s">
        <v>56</v>
      </c>
      <c r="AN68" t="s">
        <v>56</v>
      </c>
      <c r="AO68" t="s">
        <v>56</v>
      </c>
      <c r="AP68" t="s">
        <v>56</v>
      </c>
      <c r="AQ68" t="s">
        <v>56</v>
      </c>
      <c r="AR68" t="s">
        <v>70</v>
      </c>
    </row>
    <row r="69" spans="1:47">
      <c r="A69">
        <v>62</v>
      </c>
      <c r="B69">
        <v>3377</v>
      </c>
      <c r="C69" t="s">
        <v>606</v>
      </c>
      <c r="D69" t="s">
        <v>607</v>
      </c>
      <c r="E69" t="s">
        <v>73</v>
      </c>
      <c r="F69" t="s">
        <v>608</v>
      </c>
      <c r="G69">
        <v>78745</v>
      </c>
      <c r="I69">
        <v>2</v>
      </c>
      <c r="J69" t="s">
        <v>66</v>
      </c>
      <c r="K69">
        <v>240</v>
      </c>
      <c r="L69">
        <v>240</v>
      </c>
      <c r="M69" t="s">
        <v>71</v>
      </c>
      <c r="N69" t="s">
        <v>103</v>
      </c>
      <c r="O69" t="s">
        <v>52</v>
      </c>
      <c r="P69" t="s">
        <v>53</v>
      </c>
      <c r="Q69">
        <v>2009</v>
      </c>
      <c r="R69">
        <v>2108</v>
      </c>
      <c r="S69">
        <v>99</v>
      </c>
      <c r="U69" t="s">
        <v>54</v>
      </c>
      <c r="W69">
        <v>24</v>
      </c>
      <c r="X69">
        <v>0</v>
      </c>
      <c r="Y69">
        <v>26</v>
      </c>
      <c r="Z69">
        <v>0</v>
      </c>
      <c r="AA69">
        <v>0</v>
      </c>
      <c r="AB69">
        <v>190</v>
      </c>
      <c r="AC69">
        <v>0</v>
      </c>
      <c r="AD69" t="s">
        <v>55</v>
      </c>
      <c r="AE69" t="s">
        <v>56</v>
      </c>
      <c r="AF69" t="s">
        <v>56</v>
      </c>
      <c r="AG69" t="s">
        <v>56</v>
      </c>
      <c r="AH69" t="s">
        <v>56</v>
      </c>
      <c r="AI69" t="s">
        <v>56</v>
      </c>
      <c r="AJ69" t="s">
        <v>56</v>
      </c>
      <c r="AK69" t="s">
        <v>56</v>
      </c>
      <c r="AL69" t="s">
        <v>69</v>
      </c>
      <c r="AM69" t="s">
        <v>56</v>
      </c>
      <c r="AN69" t="s">
        <v>56</v>
      </c>
      <c r="AO69" t="s">
        <v>56</v>
      </c>
      <c r="AP69" t="s">
        <v>69</v>
      </c>
      <c r="AQ69" t="s">
        <v>56</v>
      </c>
      <c r="AR69" t="s">
        <v>609</v>
      </c>
      <c r="AS69" t="s">
        <v>610</v>
      </c>
      <c r="AT69" t="s">
        <v>611</v>
      </c>
      <c r="AU69" t="s">
        <v>612</v>
      </c>
    </row>
    <row r="70" spans="1:47">
      <c r="A70">
        <v>109</v>
      </c>
      <c r="B70">
        <v>3496</v>
      </c>
      <c r="C70" t="s">
        <v>98</v>
      </c>
      <c r="D70" t="s">
        <v>73</v>
      </c>
      <c r="E70" t="s">
        <v>73</v>
      </c>
      <c r="F70" t="s">
        <v>64</v>
      </c>
      <c r="G70">
        <v>78702</v>
      </c>
      <c r="I70">
        <v>3</v>
      </c>
      <c r="J70" t="s">
        <v>66</v>
      </c>
      <c r="K70">
        <v>1</v>
      </c>
      <c r="L70">
        <v>1</v>
      </c>
      <c r="M70" t="s">
        <v>71</v>
      </c>
      <c r="N70" t="s">
        <v>61</v>
      </c>
      <c r="O70" t="s">
        <v>67</v>
      </c>
      <c r="P70" t="s">
        <v>53</v>
      </c>
      <c r="Q70">
        <v>2016</v>
      </c>
      <c r="R70">
        <v>2115</v>
      </c>
      <c r="S70">
        <v>99</v>
      </c>
      <c r="U70" t="s">
        <v>54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 t="s">
        <v>99</v>
      </c>
      <c r="AE70" t="s">
        <v>56</v>
      </c>
      <c r="AF70" t="s">
        <v>56</v>
      </c>
      <c r="AG70" t="s">
        <v>56</v>
      </c>
      <c r="AH70" t="s">
        <v>56</v>
      </c>
      <c r="AI70" t="s">
        <v>56</v>
      </c>
      <c r="AJ70" t="s">
        <v>56</v>
      </c>
      <c r="AK70" t="s">
        <v>56</v>
      </c>
      <c r="AL70" t="s">
        <v>69</v>
      </c>
      <c r="AM70" t="s">
        <v>56</v>
      </c>
      <c r="AN70" t="s">
        <v>56</v>
      </c>
      <c r="AO70" t="s">
        <v>56</v>
      </c>
      <c r="AP70" t="s">
        <v>56</v>
      </c>
      <c r="AQ70" t="s">
        <v>56</v>
      </c>
      <c r="AR70" t="s">
        <v>75</v>
      </c>
    </row>
    <row r="71" spans="1:47">
      <c r="A71">
        <v>109</v>
      </c>
      <c r="B71">
        <v>3809</v>
      </c>
      <c r="C71" t="s">
        <v>98</v>
      </c>
      <c r="D71" t="s">
        <v>73</v>
      </c>
      <c r="E71" t="s">
        <v>73</v>
      </c>
      <c r="F71" t="s">
        <v>64</v>
      </c>
      <c r="G71">
        <v>78702</v>
      </c>
      <c r="I71">
        <v>3</v>
      </c>
      <c r="J71" t="s">
        <v>66</v>
      </c>
      <c r="K71">
        <v>1</v>
      </c>
      <c r="L71">
        <v>1</v>
      </c>
      <c r="M71" t="s">
        <v>71</v>
      </c>
      <c r="N71" t="s">
        <v>61</v>
      </c>
      <c r="O71" t="s">
        <v>67</v>
      </c>
      <c r="P71" t="s">
        <v>53</v>
      </c>
      <c r="Q71">
        <v>2016</v>
      </c>
      <c r="R71">
        <v>2115</v>
      </c>
      <c r="S71">
        <v>99</v>
      </c>
      <c r="U71" t="s">
        <v>54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 t="s">
        <v>99</v>
      </c>
      <c r="AE71" t="s">
        <v>56</v>
      </c>
      <c r="AF71" t="s">
        <v>56</v>
      </c>
      <c r="AG71" t="s">
        <v>56</v>
      </c>
      <c r="AH71" t="s">
        <v>56</v>
      </c>
      <c r="AI71" t="s">
        <v>56</v>
      </c>
      <c r="AJ71" t="s">
        <v>56</v>
      </c>
      <c r="AK71" t="s">
        <v>56</v>
      </c>
      <c r="AL71" t="s">
        <v>69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 t="s">
        <v>75</v>
      </c>
    </row>
    <row r="72" spans="1:47">
      <c r="A72">
        <v>109</v>
      </c>
      <c r="B72">
        <v>3810</v>
      </c>
      <c r="C72" t="s">
        <v>98</v>
      </c>
      <c r="D72" t="s">
        <v>73</v>
      </c>
      <c r="E72" t="s">
        <v>73</v>
      </c>
      <c r="F72" t="s">
        <v>64</v>
      </c>
      <c r="G72">
        <v>78702</v>
      </c>
      <c r="I72">
        <v>3</v>
      </c>
      <c r="J72" t="s">
        <v>66</v>
      </c>
      <c r="K72">
        <v>1</v>
      </c>
      <c r="L72">
        <v>1</v>
      </c>
      <c r="M72" t="s">
        <v>71</v>
      </c>
      <c r="N72" t="s">
        <v>61</v>
      </c>
      <c r="O72" t="s">
        <v>67</v>
      </c>
      <c r="P72" t="s">
        <v>53</v>
      </c>
      <c r="Q72">
        <v>2016</v>
      </c>
      <c r="R72">
        <v>2115</v>
      </c>
      <c r="S72">
        <v>99</v>
      </c>
      <c r="U72" t="s">
        <v>54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 t="s">
        <v>99</v>
      </c>
      <c r="AE72" t="s">
        <v>56</v>
      </c>
      <c r="AF72" t="s">
        <v>56</v>
      </c>
      <c r="AG72" t="s">
        <v>56</v>
      </c>
      <c r="AH72" t="s">
        <v>56</v>
      </c>
      <c r="AI72" t="s">
        <v>56</v>
      </c>
      <c r="AJ72" t="s">
        <v>56</v>
      </c>
      <c r="AK72" t="s">
        <v>56</v>
      </c>
      <c r="AL72" t="s">
        <v>69</v>
      </c>
      <c r="AM72" t="s">
        <v>56</v>
      </c>
      <c r="AN72" t="s">
        <v>56</v>
      </c>
      <c r="AO72" t="s">
        <v>56</v>
      </c>
      <c r="AP72" t="s">
        <v>56</v>
      </c>
      <c r="AQ72" t="s">
        <v>56</v>
      </c>
      <c r="AR72" t="s">
        <v>75</v>
      </c>
    </row>
    <row r="73" spans="1:47">
      <c r="A73">
        <v>109</v>
      </c>
      <c r="B73">
        <v>3811</v>
      </c>
      <c r="C73" t="s">
        <v>98</v>
      </c>
      <c r="D73" t="s">
        <v>73</v>
      </c>
      <c r="E73" t="s">
        <v>73</v>
      </c>
      <c r="F73" t="s">
        <v>64</v>
      </c>
      <c r="G73">
        <v>78702</v>
      </c>
      <c r="I73">
        <v>3</v>
      </c>
      <c r="J73" t="s">
        <v>66</v>
      </c>
      <c r="K73">
        <v>1</v>
      </c>
      <c r="L73">
        <v>1</v>
      </c>
      <c r="M73" t="s">
        <v>71</v>
      </c>
      <c r="N73" t="s">
        <v>61</v>
      </c>
      <c r="O73" t="s">
        <v>67</v>
      </c>
      <c r="P73" t="s">
        <v>53</v>
      </c>
      <c r="Q73">
        <v>2016</v>
      </c>
      <c r="R73">
        <v>2115</v>
      </c>
      <c r="S73">
        <v>99</v>
      </c>
      <c r="U73" t="s">
        <v>54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 t="s">
        <v>99</v>
      </c>
      <c r="AE73" t="s">
        <v>56</v>
      </c>
      <c r="AF73" t="s">
        <v>56</v>
      </c>
      <c r="AG73" t="s">
        <v>56</v>
      </c>
      <c r="AH73" t="s">
        <v>56</v>
      </c>
      <c r="AI73" t="s">
        <v>56</v>
      </c>
      <c r="AJ73" t="s">
        <v>56</v>
      </c>
      <c r="AK73" t="s">
        <v>56</v>
      </c>
      <c r="AL73" t="s">
        <v>69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 t="s">
        <v>75</v>
      </c>
    </row>
    <row r="74" spans="1:47">
      <c r="A74">
        <v>256</v>
      </c>
      <c r="B74">
        <v>3682</v>
      </c>
      <c r="C74" t="s">
        <v>1502</v>
      </c>
      <c r="D74" t="s">
        <v>73</v>
      </c>
      <c r="E74" t="s">
        <v>73</v>
      </c>
      <c r="F74" t="s">
        <v>1503</v>
      </c>
      <c r="G74">
        <v>78702</v>
      </c>
      <c r="H74">
        <v>198901</v>
      </c>
      <c r="I74">
        <v>2</v>
      </c>
      <c r="J74" t="s">
        <v>87</v>
      </c>
      <c r="K74">
        <v>24</v>
      </c>
      <c r="L74">
        <v>24</v>
      </c>
      <c r="M74" t="s">
        <v>78</v>
      </c>
      <c r="N74" t="s">
        <v>103</v>
      </c>
      <c r="O74" t="s">
        <v>52</v>
      </c>
      <c r="P74" t="s">
        <v>53</v>
      </c>
      <c r="Q74">
        <v>2013</v>
      </c>
      <c r="R74">
        <v>2112</v>
      </c>
      <c r="S74">
        <v>99</v>
      </c>
      <c r="U74" t="s">
        <v>54</v>
      </c>
      <c r="W74">
        <v>0</v>
      </c>
      <c r="X74">
        <v>0</v>
      </c>
      <c r="Y74">
        <v>5</v>
      </c>
      <c r="Z74">
        <v>14</v>
      </c>
      <c r="AA74">
        <v>0</v>
      </c>
      <c r="AB74">
        <v>5</v>
      </c>
      <c r="AC74">
        <v>0</v>
      </c>
      <c r="AD74" t="s">
        <v>55</v>
      </c>
      <c r="AE74" t="s">
        <v>56</v>
      </c>
      <c r="AF74" t="s">
        <v>56</v>
      </c>
      <c r="AG74" t="s">
        <v>56</v>
      </c>
      <c r="AH74" t="s">
        <v>56</v>
      </c>
      <c r="AI74" t="s">
        <v>56</v>
      </c>
      <c r="AJ74" t="s">
        <v>56</v>
      </c>
      <c r="AK74" t="s">
        <v>56</v>
      </c>
      <c r="AL74" t="s">
        <v>69</v>
      </c>
      <c r="AM74" t="s">
        <v>56</v>
      </c>
      <c r="AN74" t="s">
        <v>56</v>
      </c>
      <c r="AO74" t="s">
        <v>56</v>
      </c>
      <c r="AP74" t="s">
        <v>56</v>
      </c>
      <c r="AQ74" t="s">
        <v>56</v>
      </c>
      <c r="AR74" t="s">
        <v>1504</v>
      </c>
      <c r="AS74" t="s">
        <v>373</v>
      </c>
      <c r="AT74" t="s">
        <v>1505</v>
      </c>
      <c r="AU74" t="s">
        <v>1506</v>
      </c>
    </row>
    <row r="75" spans="1:47">
      <c r="A75">
        <v>271</v>
      </c>
      <c r="B75">
        <v>3764</v>
      </c>
      <c r="C75" t="s">
        <v>72</v>
      </c>
      <c r="D75" t="s">
        <v>73</v>
      </c>
      <c r="E75" t="s">
        <v>73</v>
      </c>
      <c r="F75" t="s">
        <v>64</v>
      </c>
      <c r="I75">
        <v>3</v>
      </c>
      <c r="J75" t="s">
        <v>66</v>
      </c>
      <c r="K75">
        <v>1</v>
      </c>
      <c r="L75">
        <v>1</v>
      </c>
      <c r="M75" t="s">
        <v>78</v>
      </c>
      <c r="N75" t="s">
        <v>61</v>
      </c>
      <c r="O75" t="s">
        <v>67</v>
      </c>
      <c r="P75" t="s">
        <v>53</v>
      </c>
      <c r="Q75">
        <v>2016</v>
      </c>
      <c r="R75">
        <v>2017</v>
      </c>
      <c r="S75">
        <v>1</v>
      </c>
      <c r="U75" t="s">
        <v>54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 t="s">
        <v>99</v>
      </c>
      <c r="AE75" t="s">
        <v>56</v>
      </c>
      <c r="AF75" t="s">
        <v>56</v>
      </c>
      <c r="AG75" t="s">
        <v>56</v>
      </c>
      <c r="AH75" t="s">
        <v>56</v>
      </c>
      <c r="AI75" t="s">
        <v>56</v>
      </c>
      <c r="AJ75" t="s">
        <v>56</v>
      </c>
      <c r="AK75" t="s">
        <v>56</v>
      </c>
      <c r="AL75" t="s">
        <v>69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 t="s">
        <v>148</v>
      </c>
    </row>
    <row r="76" spans="1:47">
      <c r="A76">
        <v>271</v>
      </c>
      <c r="B76">
        <v>3762</v>
      </c>
      <c r="C76" t="s">
        <v>72</v>
      </c>
      <c r="D76" t="s">
        <v>73</v>
      </c>
      <c r="E76" t="s">
        <v>73</v>
      </c>
      <c r="F76" t="s">
        <v>64</v>
      </c>
      <c r="G76">
        <v>78724</v>
      </c>
      <c r="I76">
        <v>1</v>
      </c>
      <c r="J76" t="s">
        <v>66</v>
      </c>
      <c r="K76">
        <v>1</v>
      </c>
      <c r="L76">
        <v>1</v>
      </c>
      <c r="M76" t="s">
        <v>50</v>
      </c>
      <c r="N76" t="s">
        <v>61</v>
      </c>
      <c r="O76" t="s">
        <v>67</v>
      </c>
      <c r="P76" t="s">
        <v>53</v>
      </c>
      <c r="Q76">
        <v>2017</v>
      </c>
      <c r="R76">
        <v>2018</v>
      </c>
      <c r="S76">
        <v>1</v>
      </c>
      <c r="U76" t="s">
        <v>54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 t="s">
        <v>99</v>
      </c>
      <c r="AE76" t="s">
        <v>56</v>
      </c>
      <c r="AF76" t="s">
        <v>56</v>
      </c>
      <c r="AG76" t="s">
        <v>56</v>
      </c>
      <c r="AH76" t="s">
        <v>56</v>
      </c>
      <c r="AI76" t="s">
        <v>56</v>
      </c>
      <c r="AJ76" t="s">
        <v>56</v>
      </c>
      <c r="AK76" t="s">
        <v>56</v>
      </c>
      <c r="AL76" t="s">
        <v>69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 t="s">
        <v>70</v>
      </c>
    </row>
    <row r="77" spans="1:47">
      <c r="A77">
        <v>271</v>
      </c>
      <c r="B77">
        <v>3763</v>
      </c>
      <c r="C77" t="s">
        <v>72</v>
      </c>
      <c r="D77" t="s">
        <v>73</v>
      </c>
      <c r="E77" t="s">
        <v>73</v>
      </c>
      <c r="F77" t="s">
        <v>64</v>
      </c>
      <c r="G77">
        <v>78741</v>
      </c>
      <c r="I77">
        <v>3</v>
      </c>
      <c r="J77" t="s">
        <v>66</v>
      </c>
      <c r="K77">
        <v>1</v>
      </c>
      <c r="L77">
        <v>1</v>
      </c>
      <c r="M77" t="s">
        <v>78</v>
      </c>
      <c r="N77" t="s">
        <v>61</v>
      </c>
      <c r="O77" t="s">
        <v>67</v>
      </c>
      <c r="P77" t="s">
        <v>53</v>
      </c>
      <c r="Q77">
        <v>2017</v>
      </c>
      <c r="R77">
        <v>2018</v>
      </c>
      <c r="S77">
        <v>1</v>
      </c>
      <c r="U77" t="s">
        <v>54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 t="s">
        <v>99</v>
      </c>
      <c r="AE77" t="s">
        <v>56</v>
      </c>
      <c r="AF77" t="s">
        <v>56</v>
      </c>
      <c r="AG77" t="s">
        <v>56</v>
      </c>
      <c r="AH77" t="s">
        <v>56</v>
      </c>
      <c r="AI77" t="s">
        <v>56</v>
      </c>
      <c r="AJ77" t="s">
        <v>56</v>
      </c>
      <c r="AK77" t="s">
        <v>56</v>
      </c>
      <c r="AL77" t="s">
        <v>69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 t="s">
        <v>115</v>
      </c>
    </row>
    <row r="78" spans="1:47">
      <c r="A78">
        <v>297</v>
      </c>
      <c r="B78">
        <v>3796</v>
      </c>
      <c r="C78" t="s">
        <v>157</v>
      </c>
      <c r="D78" t="s">
        <v>73</v>
      </c>
      <c r="E78" t="s">
        <v>73</v>
      </c>
      <c r="F78" t="s">
        <v>64</v>
      </c>
      <c r="G78">
        <v>78702</v>
      </c>
      <c r="I78">
        <v>3</v>
      </c>
      <c r="J78" t="s">
        <v>66</v>
      </c>
      <c r="K78">
        <v>1</v>
      </c>
      <c r="L78">
        <v>1</v>
      </c>
      <c r="M78" t="s">
        <v>71</v>
      </c>
      <c r="N78" t="s">
        <v>61</v>
      </c>
      <c r="O78" t="s">
        <v>67</v>
      </c>
      <c r="P78" t="s">
        <v>53</v>
      </c>
      <c r="Q78">
        <v>2015</v>
      </c>
      <c r="R78">
        <v>2114</v>
      </c>
      <c r="S78">
        <v>99</v>
      </c>
      <c r="U78" t="s">
        <v>54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 t="s">
        <v>99</v>
      </c>
      <c r="AE78" t="s">
        <v>56</v>
      </c>
      <c r="AF78" t="s">
        <v>56</v>
      </c>
      <c r="AG78" t="s">
        <v>56</v>
      </c>
      <c r="AH78" t="s">
        <v>56</v>
      </c>
      <c r="AI78" t="s">
        <v>56</v>
      </c>
      <c r="AJ78" t="s">
        <v>56</v>
      </c>
      <c r="AK78" t="s">
        <v>56</v>
      </c>
      <c r="AL78" t="s">
        <v>69</v>
      </c>
      <c r="AM78" t="s">
        <v>56</v>
      </c>
      <c r="AN78" t="s">
        <v>56</v>
      </c>
      <c r="AO78" t="s">
        <v>56</v>
      </c>
      <c r="AP78" t="s">
        <v>56</v>
      </c>
      <c r="AQ78" t="s">
        <v>56</v>
      </c>
      <c r="AR78" t="s">
        <v>75</v>
      </c>
    </row>
    <row r="79" spans="1:47">
      <c r="A79">
        <v>297</v>
      </c>
      <c r="B79">
        <v>3797</v>
      </c>
      <c r="C79" t="s">
        <v>157</v>
      </c>
      <c r="D79" t="s">
        <v>73</v>
      </c>
      <c r="E79" t="s">
        <v>73</v>
      </c>
      <c r="F79" t="s">
        <v>64</v>
      </c>
      <c r="G79">
        <v>78702</v>
      </c>
      <c r="I79">
        <v>3</v>
      </c>
      <c r="J79" t="s">
        <v>66</v>
      </c>
      <c r="K79">
        <v>1</v>
      </c>
      <c r="L79">
        <v>1</v>
      </c>
      <c r="M79" t="s">
        <v>71</v>
      </c>
      <c r="N79" t="s">
        <v>61</v>
      </c>
      <c r="O79" t="s">
        <v>67</v>
      </c>
      <c r="P79" t="s">
        <v>53</v>
      </c>
      <c r="Q79">
        <v>2016</v>
      </c>
      <c r="R79">
        <v>2115</v>
      </c>
      <c r="S79">
        <v>99</v>
      </c>
      <c r="U79" t="s">
        <v>54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 t="s">
        <v>99</v>
      </c>
      <c r="AE79" t="s">
        <v>56</v>
      </c>
      <c r="AF79" t="s">
        <v>56</v>
      </c>
      <c r="AG79" t="s">
        <v>56</v>
      </c>
      <c r="AH79" t="s">
        <v>56</v>
      </c>
      <c r="AI79" t="s">
        <v>56</v>
      </c>
      <c r="AJ79" t="s">
        <v>56</v>
      </c>
      <c r="AK79" t="s">
        <v>56</v>
      </c>
      <c r="AL79" t="s">
        <v>69</v>
      </c>
      <c r="AM79" t="s">
        <v>56</v>
      </c>
      <c r="AN79" t="s">
        <v>56</v>
      </c>
      <c r="AO79" t="s">
        <v>56</v>
      </c>
      <c r="AP79" t="s">
        <v>56</v>
      </c>
      <c r="AQ79" t="s">
        <v>56</v>
      </c>
      <c r="AR79" t="s">
        <v>75</v>
      </c>
    </row>
    <row r="80" spans="1:47">
      <c r="A80">
        <v>297</v>
      </c>
      <c r="B80">
        <v>3798</v>
      </c>
      <c r="C80" t="s">
        <v>157</v>
      </c>
      <c r="D80" t="s">
        <v>73</v>
      </c>
      <c r="E80" t="s">
        <v>73</v>
      </c>
      <c r="F80" t="s">
        <v>64</v>
      </c>
      <c r="G80">
        <v>78702</v>
      </c>
      <c r="I80">
        <v>3</v>
      </c>
      <c r="J80" t="s">
        <v>66</v>
      </c>
      <c r="K80">
        <v>1</v>
      </c>
      <c r="L80">
        <v>1</v>
      </c>
      <c r="M80" t="s">
        <v>71</v>
      </c>
      <c r="N80" t="s">
        <v>61</v>
      </c>
      <c r="O80" t="s">
        <v>67</v>
      </c>
      <c r="P80" t="s">
        <v>53</v>
      </c>
      <c r="Q80">
        <v>2016</v>
      </c>
      <c r="R80">
        <v>2115</v>
      </c>
      <c r="S80">
        <v>99</v>
      </c>
      <c r="U80" t="s">
        <v>54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 t="s">
        <v>99</v>
      </c>
      <c r="AE80" t="s">
        <v>56</v>
      </c>
      <c r="AF80" t="s">
        <v>56</v>
      </c>
      <c r="AG80" t="s">
        <v>56</v>
      </c>
      <c r="AH80" t="s">
        <v>56</v>
      </c>
      <c r="AI80" t="s">
        <v>56</v>
      </c>
      <c r="AJ80" t="s">
        <v>56</v>
      </c>
      <c r="AK80" t="s">
        <v>56</v>
      </c>
      <c r="AL80" t="s">
        <v>69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 t="s">
        <v>75</v>
      </c>
    </row>
    <row r="81" spans="1:44">
      <c r="A81">
        <v>301</v>
      </c>
      <c r="B81">
        <v>3816</v>
      </c>
      <c r="C81" t="s">
        <v>158</v>
      </c>
      <c r="D81" t="s">
        <v>73</v>
      </c>
      <c r="E81" t="s">
        <v>73</v>
      </c>
      <c r="F81" t="s">
        <v>159</v>
      </c>
      <c r="G81">
        <v>78724</v>
      </c>
      <c r="I81">
        <v>1</v>
      </c>
      <c r="J81" t="s">
        <v>66</v>
      </c>
      <c r="K81" s="1">
        <v>2027</v>
      </c>
      <c r="L81">
        <v>405</v>
      </c>
      <c r="M81" t="s">
        <v>50</v>
      </c>
      <c r="N81" t="s">
        <v>103</v>
      </c>
      <c r="O81" t="s">
        <v>52</v>
      </c>
      <c r="P81" t="s">
        <v>90</v>
      </c>
      <c r="S81">
        <v>40</v>
      </c>
      <c r="U81" t="s">
        <v>54</v>
      </c>
      <c r="W81">
        <v>0</v>
      </c>
      <c r="X81">
        <v>0</v>
      </c>
      <c r="Y81">
        <v>0</v>
      </c>
      <c r="Z81">
        <v>405</v>
      </c>
      <c r="AA81">
        <v>0</v>
      </c>
      <c r="AB81">
        <v>0</v>
      </c>
      <c r="AC81" s="1">
        <v>1622</v>
      </c>
      <c r="AD81" t="s">
        <v>99</v>
      </c>
      <c r="AE81" t="s">
        <v>56</v>
      </c>
      <c r="AF81" t="s">
        <v>56</v>
      </c>
      <c r="AG81" t="s">
        <v>56</v>
      </c>
      <c r="AH81" t="s">
        <v>56</v>
      </c>
      <c r="AI81" t="s">
        <v>56</v>
      </c>
      <c r="AJ81" t="s">
        <v>69</v>
      </c>
      <c r="AK81" t="s">
        <v>56</v>
      </c>
      <c r="AL81" t="s">
        <v>69</v>
      </c>
      <c r="AM81" t="s">
        <v>56</v>
      </c>
      <c r="AN81" t="s">
        <v>56</v>
      </c>
      <c r="AO81" t="s">
        <v>56</v>
      </c>
      <c r="AP81" t="s">
        <v>56</v>
      </c>
      <c r="AQ81" t="s">
        <v>56</v>
      </c>
      <c r="AR81" t="s">
        <v>160</v>
      </c>
    </row>
    <row r="82" spans="1:44">
      <c r="A82">
        <v>301</v>
      </c>
      <c r="B82">
        <v>4412</v>
      </c>
      <c r="C82" t="s">
        <v>158</v>
      </c>
      <c r="D82" t="s">
        <v>73</v>
      </c>
      <c r="E82" t="s">
        <v>73</v>
      </c>
      <c r="F82" t="s">
        <v>64</v>
      </c>
      <c r="G82">
        <v>78724</v>
      </c>
      <c r="I82">
        <v>1</v>
      </c>
      <c r="J82" t="s">
        <v>66</v>
      </c>
      <c r="K82">
        <v>824</v>
      </c>
      <c r="L82">
        <v>165</v>
      </c>
      <c r="M82" t="s">
        <v>50</v>
      </c>
      <c r="N82" t="s">
        <v>61</v>
      </c>
      <c r="O82" t="s">
        <v>67</v>
      </c>
      <c r="P82" t="s">
        <v>90</v>
      </c>
      <c r="S82">
        <v>99</v>
      </c>
      <c r="U82" t="s">
        <v>54</v>
      </c>
      <c r="V82" s="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165</v>
      </c>
      <c r="AC82">
        <v>659</v>
      </c>
      <c r="AD82" t="s">
        <v>99</v>
      </c>
      <c r="AE82" t="s">
        <v>56</v>
      </c>
      <c r="AF82" t="s">
        <v>56</v>
      </c>
      <c r="AG82" t="s">
        <v>56</v>
      </c>
      <c r="AH82" t="s">
        <v>56</v>
      </c>
      <c r="AI82" t="s">
        <v>56</v>
      </c>
      <c r="AJ82" t="s">
        <v>69</v>
      </c>
      <c r="AK82" t="s">
        <v>56</v>
      </c>
      <c r="AL82" t="s">
        <v>69</v>
      </c>
      <c r="AM82" t="s">
        <v>56</v>
      </c>
      <c r="AN82" t="s">
        <v>56</v>
      </c>
      <c r="AO82" t="s">
        <v>56</v>
      </c>
      <c r="AP82" t="s">
        <v>56</v>
      </c>
      <c r="AQ82" t="s">
        <v>56</v>
      </c>
      <c r="AR82" t="s">
        <v>70</v>
      </c>
    </row>
    <row r="83" spans="1:44">
      <c r="A83">
        <v>332</v>
      </c>
      <c r="B83">
        <v>3874</v>
      </c>
      <c r="C83" t="s">
        <v>72</v>
      </c>
      <c r="D83" t="s">
        <v>64</v>
      </c>
      <c r="E83" t="s">
        <v>73</v>
      </c>
      <c r="F83" t="s">
        <v>64</v>
      </c>
      <c r="G83">
        <v>78721</v>
      </c>
      <c r="I83">
        <v>3</v>
      </c>
      <c r="J83" t="s">
        <v>66</v>
      </c>
      <c r="K83">
        <v>1</v>
      </c>
      <c r="L83">
        <v>1</v>
      </c>
      <c r="M83" t="s">
        <v>50</v>
      </c>
      <c r="N83" t="s">
        <v>61</v>
      </c>
      <c r="O83" t="s">
        <v>67</v>
      </c>
      <c r="P83" t="s">
        <v>112</v>
      </c>
      <c r="S83">
        <v>1</v>
      </c>
      <c r="U83" t="s">
        <v>54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 t="s">
        <v>99</v>
      </c>
      <c r="AE83" t="s">
        <v>56</v>
      </c>
      <c r="AF83" t="s">
        <v>56</v>
      </c>
      <c r="AG83" t="s">
        <v>56</v>
      </c>
      <c r="AH83" t="s">
        <v>56</v>
      </c>
      <c r="AI83" t="s">
        <v>56</v>
      </c>
      <c r="AJ83" t="s">
        <v>56</v>
      </c>
      <c r="AK83" t="s">
        <v>56</v>
      </c>
      <c r="AL83" t="s">
        <v>69</v>
      </c>
      <c r="AM83" t="s">
        <v>56</v>
      </c>
      <c r="AN83" t="s">
        <v>56</v>
      </c>
      <c r="AO83" t="s">
        <v>56</v>
      </c>
      <c r="AP83" t="s">
        <v>56</v>
      </c>
      <c r="AQ83" t="s">
        <v>56</v>
      </c>
      <c r="AR83" t="s">
        <v>97</v>
      </c>
    </row>
    <row r="84" spans="1:44">
      <c r="A84">
        <v>352</v>
      </c>
      <c r="B84">
        <v>3905</v>
      </c>
      <c r="C84" t="s">
        <v>236</v>
      </c>
      <c r="D84" t="s">
        <v>73</v>
      </c>
      <c r="E84" t="s">
        <v>73</v>
      </c>
      <c r="F84" t="s">
        <v>64</v>
      </c>
      <c r="G84">
        <v>78702</v>
      </c>
      <c r="I84">
        <v>1</v>
      </c>
      <c r="J84" t="s">
        <v>66</v>
      </c>
      <c r="K84">
        <v>1</v>
      </c>
      <c r="L84">
        <v>1</v>
      </c>
      <c r="M84" t="s">
        <v>78</v>
      </c>
      <c r="N84" t="s">
        <v>61</v>
      </c>
      <c r="O84" t="s">
        <v>67</v>
      </c>
      <c r="P84" t="s">
        <v>53</v>
      </c>
      <c r="Q84">
        <v>2015</v>
      </c>
      <c r="R84">
        <v>2114</v>
      </c>
      <c r="S84">
        <v>99</v>
      </c>
      <c r="U84" t="s">
        <v>54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 t="s">
        <v>68</v>
      </c>
      <c r="AE84" t="s">
        <v>56</v>
      </c>
      <c r="AF84" t="s">
        <v>56</v>
      </c>
      <c r="AG84" t="s">
        <v>56</v>
      </c>
      <c r="AH84" t="s">
        <v>56</v>
      </c>
      <c r="AI84" t="s">
        <v>56</v>
      </c>
      <c r="AJ84" t="s">
        <v>56</v>
      </c>
      <c r="AK84" t="s">
        <v>56</v>
      </c>
      <c r="AL84" t="s">
        <v>69</v>
      </c>
      <c r="AM84" t="s">
        <v>56</v>
      </c>
      <c r="AN84" t="s">
        <v>56</v>
      </c>
      <c r="AO84" t="s">
        <v>56</v>
      </c>
      <c r="AP84" t="s">
        <v>56</v>
      </c>
      <c r="AQ84" t="s">
        <v>56</v>
      </c>
      <c r="AR84" t="s">
        <v>75</v>
      </c>
    </row>
    <row r="85" spans="1:44">
      <c r="A85">
        <v>352</v>
      </c>
      <c r="B85">
        <v>3906</v>
      </c>
      <c r="C85" t="s">
        <v>236</v>
      </c>
      <c r="D85" t="s">
        <v>73</v>
      </c>
      <c r="E85" t="s">
        <v>73</v>
      </c>
      <c r="F85" t="s">
        <v>64</v>
      </c>
      <c r="G85">
        <v>78702</v>
      </c>
      <c r="I85">
        <v>1</v>
      </c>
      <c r="J85" t="s">
        <v>66</v>
      </c>
      <c r="K85">
        <v>1</v>
      </c>
      <c r="L85">
        <v>1</v>
      </c>
      <c r="M85" t="s">
        <v>78</v>
      </c>
      <c r="N85" t="s">
        <v>61</v>
      </c>
      <c r="O85" t="s">
        <v>67</v>
      </c>
      <c r="P85" t="s">
        <v>53</v>
      </c>
      <c r="Q85">
        <v>2015</v>
      </c>
      <c r="R85">
        <v>2114</v>
      </c>
      <c r="S85">
        <v>99</v>
      </c>
      <c r="U85" t="s">
        <v>54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 t="s">
        <v>68</v>
      </c>
      <c r="AE85" t="s">
        <v>56</v>
      </c>
      <c r="AF85" t="s">
        <v>56</v>
      </c>
      <c r="AG85" t="s">
        <v>56</v>
      </c>
      <c r="AH85" t="s">
        <v>56</v>
      </c>
      <c r="AI85" t="s">
        <v>56</v>
      </c>
      <c r="AJ85" t="s">
        <v>56</v>
      </c>
      <c r="AK85" t="s">
        <v>56</v>
      </c>
      <c r="AL85" t="s">
        <v>69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 t="s">
        <v>75</v>
      </c>
    </row>
    <row r="86" spans="1:44">
      <c r="A86">
        <v>352</v>
      </c>
      <c r="B86">
        <v>3910</v>
      </c>
      <c r="C86" t="s">
        <v>236</v>
      </c>
      <c r="D86" t="s">
        <v>73</v>
      </c>
      <c r="E86" t="s">
        <v>73</v>
      </c>
      <c r="F86" t="s">
        <v>64</v>
      </c>
      <c r="G86">
        <v>78702</v>
      </c>
      <c r="I86">
        <v>1</v>
      </c>
      <c r="J86" t="s">
        <v>66</v>
      </c>
      <c r="K86">
        <v>1</v>
      </c>
      <c r="L86">
        <v>1</v>
      </c>
      <c r="M86" t="s">
        <v>78</v>
      </c>
      <c r="N86" t="s">
        <v>61</v>
      </c>
      <c r="O86" t="s">
        <v>67</v>
      </c>
      <c r="P86" t="s">
        <v>53</v>
      </c>
      <c r="Q86">
        <v>2015</v>
      </c>
      <c r="R86">
        <v>2114</v>
      </c>
      <c r="S86">
        <v>99</v>
      </c>
      <c r="U86" t="s">
        <v>54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 t="s">
        <v>68</v>
      </c>
      <c r="AE86" t="s">
        <v>56</v>
      </c>
      <c r="AF86" t="s">
        <v>56</v>
      </c>
      <c r="AG86" t="s">
        <v>56</v>
      </c>
      <c r="AH86" t="s">
        <v>56</v>
      </c>
      <c r="AI86" t="s">
        <v>56</v>
      </c>
      <c r="AJ86" t="s">
        <v>56</v>
      </c>
      <c r="AK86" t="s">
        <v>56</v>
      </c>
      <c r="AL86" t="s">
        <v>69</v>
      </c>
      <c r="AM86" t="s">
        <v>56</v>
      </c>
      <c r="AN86" t="s">
        <v>56</v>
      </c>
      <c r="AO86" t="s">
        <v>56</v>
      </c>
      <c r="AP86" t="s">
        <v>56</v>
      </c>
      <c r="AQ86" t="s">
        <v>56</v>
      </c>
      <c r="AR86" t="s">
        <v>75</v>
      </c>
    </row>
    <row r="87" spans="1:44">
      <c r="A87">
        <v>352</v>
      </c>
      <c r="B87">
        <v>3911</v>
      </c>
      <c r="C87" t="s">
        <v>236</v>
      </c>
      <c r="D87" t="s">
        <v>73</v>
      </c>
      <c r="E87" t="s">
        <v>73</v>
      </c>
      <c r="F87" t="s">
        <v>64</v>
      </c>
      <c r="G87">
        <v>78702</v>
      </c>
      <c r="I87">
        <v>1</v>
      </c>
      <c r="J87" t="s">
        <v>66</v>
      </c>
      <c r="K87">
        <v>1</v>
      </c>
      <c r="L87">
        <v>1</v>
      </c>
      <c r="M87" t="s">
        <v>78</v>
      </c>
      <c r="N87" t="s">
        <v>61</v>
      </c>
      <c r="O87" t="s">
        <v>67</v>
      </c>
      <c r="P87" t="s">
        <v>53</v>
      </c>
      <c r="Q87">
        <v>2015</v>
      </c>
      <c r="R87">
        <v>2114</v>
      </c>
      <c r="S87">
        <v>99</v>
      </c>
      <c r="U87" t="s">
        <v>54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 t="s">
        <v>68</v>
      </c>
      <c r="AE87" t="s">
        <v>56</v>
      </c>
      <c r="AF87" t="s">
        <v>56</v>
      </c>
      <c r="AG87" t="s">
        <v>56</v>
      </c>
      <c r="AH87" t="s">
        <v>56</v>
      </c>
      <c r="AI87" t="s">
        <v>56</v>
      </c>
      <c r="AJ87" t="s">
        <v>56</v>
      </c>
      <c r="AK87" t="s">
        <v>56</v>
      </c>
      <c r="AL87" t="s">
        <v>69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 t="s">
        <v>75</v>
      </c>
    </row>
    <row r="88" spans="1:44">
      <c r="A88">
        <v>352</v>
      </c>
      <c r="B88">
        <v>3912</v>
      </c>
      <c r="C88" t="s">
        <v>236</v>
      </c>
      <c r="D88" t="s">
        <v>73</v>
      </c>
      <c r="E88" t="s">
        <v>73</v>
      </c>
      <c r="F88" t="s">
        <v>64</v>
      </c>
      <c r="G88">
        <v>78702</v>
      </c>
      <c r="I88">
        <v>1</v>
      </c>
      <c r="J88" t="s">
        <v>66</v>
      </c>
      <c r="K88">
        <v>1</v>
      </c>
      <c r="L88">
        <v>1</v>
      </c>
      <c r="M88" t="s">
        <v>50</v>
      </c>
      <c r="N88" t="s">
        <v>61</v>
      </c>
      <c r="O88" t="s">
        <v>67</v>
      </c>
      <c r="P88" t="s">
        <v>53</v>
      </c>
      <c r="Q88">
        <v>2015</v>
      </c>
      <c r="R88">
        <v>2114</v>
      </c>
      <c r="S88">
        <v>99</v>
      </c>
      <c r="U88" t="s">
        <v>54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 t="s">
        <v>68</v>
      </c>
      <c r="AE88" t="s">
        <v>56</v>
      </c>
      <c r="AF88" t="s">
        <v>56</v>
      </c>
      <c r="AG88" t="s">
        <v>56</v>
      </c>
      <c r="AH88" t="s">
        <v>56</v>
      </c>
      <c r="AI88" t="s">
        <v>56</v>
      </c>
      <c r="AJ88" t="s">
        <v>56</v>
      </c>
      <c r="AK88" t="s">
        <v>56</v>
      </c>
      <c r="AL88" t="s">
        <v>69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 t="s">
        <v>75</v>
      </c>
    </row>
    <row r="89" spans="1:44">
      <c r="A89">
        <v>352</v>
      </c>
      <c r="B89">
        <v>3913</v>
      </c>
      <c r="C89" t="s">
        <v>236</v>
      </c>
      <c r="D89" t="s">
        <v>73</v>
      </c>
      <c r="E89" t="s">
        <v>73</v>
      </c>
      <c r="F89" t="s">
        <v>64</v>
      </c>
      <c r="G89">
        <v>78702</v>
      </c>
      <c r="I89">
        <v>1</v>
      </c>
      <c r="J89" t="s">
        <v>66</v>
      </c>
      <c r="K89">
        <v>1</v>
      </c>
      <c r="L89">
        <v>1</v>
      </c>
      <c r="M89" t="s">
        <v>50</v>
      </c>
      <c r="N89" t="s">
        <v>61</v>
      </c>
      <c r="O89" t="s">
        <v>67</v>
      </c>
      <c r="P89" t="s">
        <v>53</v>
      </c>
      <c r="Q89">
        <v>2015</v>
      </c>
      <c r="R89">
        <v>2114</v>
      </c>
      <c r="S89">
        <v>99</v>
      </c>
      <c r="U89" t="s">
        <v>54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 t="s">
        <v>68</v>
      </c>
      <c r="AE89" t="s">
        <v>56</v>
      </c>
      <c r="AF89" t="s">
        <v>56</v>
      </c>
      <c r="AG89" t="s">
        <v>56</v>
      </c>
      <c r="AH89" t="s">
        <v>56</v>
      </c>
      <c r="AI89" t="s">
        <v>56</v>
      </c>
      <c r="AJ89" t="s">
        <v>56</v>
      </c>
      <c r="AK89" t="s">
        <v>56</v>
      </c>
      <c r="AL89" t="s">
        <v>69</v>
      </c>
      <c r="AM89" t="s">
        <v>56</v>
      </c>
      <c r="AN89" t="s">
        <v>56</v>
      </c>
      <c r="AO89" t="s">
        <v>56</v>
      </c>
      <c r="AP89" t="s">
        <v>56</v>
      </c>
      <c r="AQ89" t="s">
        <v>56</v>
      </c>
      <c r="AR89" t="s">
        <v>75</v>
      </c>
    </row>
    <row r="90" spans="1:44">
      <c r="A90">
        <v>352</v>
      </c>
      <c r="B90">
        <v>3914</v>
      </c>
      <c r="C90" t="s">
        <v>236</v>
      </c>
      <c r="D90" t="s">
        <v>73</v>
      </c>
      <c r="E90" t="s">
        <v>73</v>
      </c>
      <c r="F90" t="s">
        <v>64</v>
      </c>
      <c r="G90">
        <v>78702</v>
      </c>
      <c r="I90">
        <v>1</v>
      </c>
      <c r="J90" t="s">
        <v>66</v>
      </c>
      <c r="K90">
        <v>1</v>
      </c>
      <c r="L90">
        <v>1</v>
      </c>
      <c r="M90" t="s">
        <v>50</v>
      </c>
      <c r="N90" t="s">
        <v>61</v>
      </c>
      <c r="O90" t="s">
        <v>67</v>
      </c>
      <c r="P90" t="s">
        <v>53</v>
      </c>
      <c r="Q90">
        <v>2015</v>
      </c>
      <c r="R90">
        <v>2114</v>
      </c>
      <c r="S90">
        <v>99</v>
      </c>
      <c r="U90" t="s">
        <v>54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 t="s">
        <v>68</v>
      </c>
      <c r="AE90" t="s">
        <v>56</v>
      </c>
      <c r="AF90" t="s">
        <v>56</v>
      </c>
      <c r="AG90" t="s">
        <v>56</v>
      </c>
      <c r="AH90" t="s">
        <v>56</v>
      </c>
      <c r="AI90" t="s">
        <v>56</v>
      </c>
      <c r="AJ90" t="s">
        <v>56</v>
      </c>
      <c r="AK90" t="s">
        <v>56</v>
      </c>
      <c r="AL90" t="s">
        <v>69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 t="s">
        <v>75</v>
      </c>
    </row>
    <row r="91" spans="1:44">
      <c r="A91">
        <v>353</v>
      </c>
      <c r="B91">
        <v>3915</v>
      </c>
      <c r="C91" t="s">
        <v>237</v>
      </c>
      <c r="D91" t="s">
        <v>73</v>
      </c>
      <c r="E91" t="s">
        <v>73</v>
      </c>
      <c r="F91" t="s">
        <v>64</v>
      </c>
      <c r="G91">
        <v>78702</v>
      </c>
      <c r="I91">
        <v>3</v>
      </c>
      <c r="J91" t="s">
        <v>66</v>
      </c>
      <c r="K91">
        <v>100</v>
      </c>
      <c r="L91">
        <v>40</v>
      </c>
      <c r="M91" t="s">
        <v>50</v>
      </c>
      <c r="N91" t="s">
        <v>61</v>
      </c>
      <c r="O91" t="s">
        <v>67</v>
      </c>
      <c r="P91" t="s">
        <v>90</v>
      </c>
      <c r="S91">
        <v>99</v>
      </c>
      <c r="U91" t="s">
        <v>54</v>
      </c>
      <c r="W91">
        <v>0</v>
      </c>
      <c r="X91">
        <v>0</v>
      </c>
      <c r="Y91">
        <v>0</v>
      </c>
      <c r="Z91">
        <v>40</v>
      </c>
      <c r="AA91">
        <v>0</v>
      </c>
      <c r="AB91">
        <v>0</v>
      </c>
      <c r="AC91">
        <v>60</v>
      </c>
      <c r="AD91" t="s">
        <v>99</v>
      </c>
      <c r="AE91" t="s">
        <v>56</v>
      </c>
      <c r="AF91" t="s">
        <v>56</v>
      </c>
      <c r="AG91" t="s">
        <v>56</v>
      </c>
      <c r="AH91" t="s">
        <v>56</v>
      </c>
      <c r="AI91" t="s">
        <v>56</v>
      </c>
      <c r="AJ91" t="s">
        <v>56</v>
      </c>
      <c r="AK91" t="s">
        <v>56</v>
      </c>
      <c r="AL91" t="s">
        <v>69</v>
      </c>
      <c r="AM91" t="s">
        <v>56</v>
      </c>
      <c r="AN91" t="s">
        <v>56</v>
      </c>
      <c r="AO91" t="s">
        <v>56</v>
      </c>
      <c r="AP91" t="s">
        <v>56</v>
      </c>
      <c r="AQ91" t="s">
        <v>56</v>
      </c>
      <c r="AR91" t="s">
        <v>75</v>
      </c>
    </row>
    <row r="92" spans="1:44">
      <c r="A92">
        <v>61</v>
      </c>
      <c r="B92">
        <v>3328</v>
      </c>
      <c r="C92" t="s">
        <v>63</v>
      </c>
      <c r="D92" t="s">
        <v>64</v>
      </c>
      <c r="E92" t="s">
        <v>65</v>
      </c>
      <c r="F92" t="s">
        <v>64</v>
      </c>
      <c r="G92">
        <v>78724</v>
      </c>
      <c r="I92">
        <v>1</v>
      </c>
      <c r="J92" t="s">
        <v>66</v>
      </c>
      <c r="K92">
        <v>1</v>
      </c>
      <c r="L92">
        <v>1</v>
      </c>
      <c r="M92" t="s">
        <v>50</v>
      </c>
      <c r="N92" t="s">
        <v>61</v>
      </c>
      <c r="O92" t="s">
        <v>67</v>
      </c>
      <c r="P92" t="s">
        <v>53</v>
      </c>
      <c r="Q92">
        <v>2011</v>
      </c>
      <c r="R92">
        <v>2021</v>
      </c>
      <c r="S92">
        <v>10</v>
      </c>
      <c r="U92" t="s">
        <v>54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 t="s">
        <v>68</v>
      </c>
      <c r="AE92" t="s">
        <v>56</v>
      </c>
      <c r="AF92" t="s">
        <v>56</v>
      </c>
      <c r="AG92" t="s">
        <v>56</v>
      </c>
      <c r="AH92" t="s">
        <v>56</v>
      </c>
      <c r="AI92" t="s">
        <v>56</v>
      </c>
      <c r="AJ92" t="s">
        <v>56</v>
      </c>
      <c r="AK92" t="s">
        <v>56</v>
      </c>
      <c r="AL92" t="s">
        <v>69</v>
      </c>
      <c r="AM92" t="s">
        <v>56</v>
      </c>
      <c r="AN92" t="s">
        <v>56</v>
      </c>
      <c r="AO92" t="s">
        <v>56</v>
      </c>
      <c r="AP92" t="s">
        <v>69</v>
      </c>
      <c r="AQ92" t="s">
        <v>56</v>
      </c>
      <c r="AR92" t="s">
        <v>70</v>
      </c>
    </row>
    <row r="93" spans="1:44">
      <c r="A93">
        <v>61</v>
      </c>
      <c r="B93">
        <v>3329</v>
      </c>
      <c r="C93" t="s">
        <v>63</v>
      </c>
      <c r="D93" t="s">
        <v>64</v>
      </c>
      <c r="E93" t="s">
        <v>65</v>
      </c>
      <c r="F93" t="s">
        <v>64</v>
      </c>
      <c r="G93">
        <v>78724</v>
      </c>
      <c r="I93">
        <v>1</v>
      </c>
      <c r="J93" t="s">
        <v>66</v>
      </c>
      <c r="K93">
        <v>1</v>
      </c>
      <c r="L93">
        <v>1</v>
      </c>
      <c r="M93" t="s">
        <v>50</v>
      </c>
      <c r="N93" t="s">
        <v>61</v>
      </c>
      <c r="O93" t="s">
        <v>67</v>
      </c>
      <c r="P93" t="s">
        <v>53</v>
      </c>
      <c r="Q93">
        <v>2011</v>
      </c>
      <c r="R93">
        <v>2021</v>
      </c>
      <c r="S93">
        <v>10</v>
      </c>
      <c r="U93" t="s">
        <v>54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 t="s">
        <v>68</v>
      </c>
      <c r="AE93" t="s">
        <v>56</v>
      </c>
      <c r="AF93" t="s">
        <v>56</v>
      </c>
      <c r="AG93" t="s">
        <v>56</v>
      </c>
      <c r="AH93" t="s">
        <v>56</v>
      </c>
      <c r="AI93" t="s">
        <v>56</v>
      </c>
      <c r="AJ93" t="s">
        <v>56</v>
      </c>
      <c r="AK93" t="s">
        <v>56</v>
      </c>
      <c r="AL93" t="s">
        <v>69</v>
      </c>
      <c r="AM93" t="s">
        <v>56</v>
      </c>
      <c r="AN93" t="s">
        <v>56</v>
      </c>
      <c r="AO93" t="s">
        <v>56</v>
      </c>
      <c r="AP93" t="s">
        <v>69</v>
      </c>
      <c r="AQ93" t="s">
        <v>56</v>
      </c>
      <c r="AR93" t="s">
        <v>70</v>
      </c>
    </row>
    <row r="94" spans="1:44">
      <c r="A94">
        <v>61</v>
      </c>
      <c r="B94">
        <v>3330</v>
      </c>
      <c r="C94" t="s">
        <v>63</v>
      </c>
      <c r="D94" t="s">
        <v>64</v>
      </c>
      <c r="E94" t="s">
        <v>65</v>
      </c>
      <c r="F94" t="s">
        <v>64</v>
      </c>
      <c r="G94">
        <v>78724</v>
      </c>
      <c r="I94">
        <v>1</v>
      </c>
      <c r="J94" t="s">
        <v>66</v>
      </c>
      <c r="K94">
        <v>1</v>
      </c>
      <c r="L94">
        <v>1</v>
      </c>
      <c r="M94" t="s">
        <v>50</v>
      </c>
      <c r="N94" t="s">
        <v>61</v>
      </c>
      <c r="O94" t="s">
        <v>67</v>
      </c>
      <c r="P94" t="s">
        <v>53</v>
      </c>
      <c r="Q94">
        <v>2012</v>
      </c>
      <c r="R94">
        <v>2022</v>
      </c>
      <c r="S94">
        <v>10</v>
      </c>
      <c r="U94" t="s">
        <v>54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 t="s">
        <v>68</v>
      </c>
      <c r="AE94" t="s">
        <v>56</v>
      </c>
      <c r="AF94" t="s">
        <v>56</v>
      </c>
      <c r="AG94" t="s">
        <v>56</v>
      </c>
      <c r="AH94" t="s">
        <v>56</v>
      </c>
      <c r="AI94" t="s">
        <v>56</v>
      </c>
      <c r="AJ94" t="s">
        <v>56</v>
      </c>
      <c r="AK94" t="s">
        <v>56</v>
      </c>
      <c r="AL94" t="s">
        <v>69</v>
      </c>
      <c r="AM94" t="s">
        <v>56</v>
      </c>
      <c r="AN94" t="s">
        <v>56</v>
      </c>
      <c r="AO94" t="s">
        <v>56</v>
      </c>
      <c r="AP94" t="s">
        <v>69</v>
      </c>
      <c r="AQ94" t="s">
        <v>56</v>
      </c>
      <c r="AR94" t="s">
        <v>70</v>
      </c>
    </row>
    <row r="95" spans="1:44">
      <c r="A95">
        <v>61</v>
      </c>
      <c r="B95">
        <v>3350</v>
      </c>
      <c r="C95" t="s">
        <v>63</v>
      </c>
      <c r="D95" t="s">
        <v>64</v>
      </c>
      <c r="E95" t="s">
        <v>65</v>
      </c>
      <c r="F95" t="s">
        <v>64</v>
      </c>
      <c r="G95">
        <v>78724</v>
      </c>
      <c r="I95">
        <v>1</v>
      </c>
      <c r="J95" t="s">
        <v>66</v>
      </c>
      <c r="K95">
        <v>1</v>
      </c>
      <c r="L95">
        <v>1</v>
      </c>
      <c r="M95" t="s">
        <v>50</v>
      </c>
      <c r="N95" t="s">
        <v>61</v>
      </c>
      <c r="O95" t="s">
        <v>67</v>
      </c>
      <c r="P95" t="s">
        <v>53</v>
      </c>
      <c r="Q95">
        <v>2012</v>
      </c>
      <c r="R95">
        <v>2022</v>
      </c>
      <c r="S95">
        <v>10</v>
      </c>
      <c r="U95" t="s">
        <v>54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 t="s">
        <v>68</v>
      </c>
      <c r="AE95" t="s">
        <v>56</v>
      </c>
      <c r="AF95" t="s">
        <v>56</v>
      </c>
      <c r="AG95" t="s">
        <v>56</v>
      </c>
      <c r="AH95" t="s">
        <v>56</v>
      </c>
      <c r="AI95" t="s">
        <v>56</v>
      </c>
      <c r="AJ95" t="s">
        <v>56</v>
      </c>
      <c r="AK95" t="s">
        <v>56</v>
      </c>
      <c r="AL95" t="s">
        <v>69</v>
      </c>
      <c r="AM95" t="s">
        <v>56</v>
      </c>
      <c r="AN95" t="s">
        <v>56</v>
      </c>
      <c r="AO95" t="s">
        <v>56</v>
      </c>
      <c r="AP95" t="s">
        <v>69</v>
      </c>
      <c r="AQ95" t="s">
        <v>56</v>
      </c>
      <c r="AR95" t="s">
        <v>70</v>
      </c>
    </row>
    <row r="96" spans="1:44">
      <c r="A96">
        <v>61</v>
      </c>
      <c r="B96">
        <v>3351</v>
      </c>
      <c r="C96" t="s">
        <v>63</v>
      </c>
      <c r="D96" t="s">
        <v>64</v>
      </c>
      <c r="E96" t="s">
        <v>65</v>
      </c>
      <c r="F96" t="s">
        <v>64</v>
      </c>
      <c r="G96">
        <v>78724</v>
      </c>
      <c r="I96">
        <v>1</v>
      </c>
      <c r="J96" t="s">
        <v>66</v>
      </c>
      <c r="K96">
        <v>1</v>
      </c>
      <c r="L96">
        <v>1</v>
      </c>
      <c r="M96" t="s">
        <v>50</v>
      </c>
      <c r="N96" t="s">
        <v>61</v>
      </c>
      <c r="O96" t="s">
        <v>67</v>
      </c>
      <c r="P96" t="s">
        <v>53</v>
      </c>
      <c r="Q96">
        <v>2012</v>
      </c>
      <c r="R96">
        <v>2022</v>
      </c>
      <c r="S96">
        <v>10</v>
      </c>
      <c r="U96" t="s">
        <v>54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 t="s">
        <v>68</v>
      </c>
      <c r="AE96" t="s">
        <v>56</v>
      </c>
      <c r="AF96" t="s">
        <v>56</v>
      </c>
      <c r="AG96" t="s">
        <v>56</v>
      </c>
      <c r="AH96" t="s">
        <v>56</v>
      </c>
      <c r="AI96" t="s">
        <v>56</v>
      </c>
      <c r="AJ96" t="s">
        <v>56</v>
      </c>
      <c r="AK96" t="s">
        <v>56</v>
      </c>
      <c r="AL96" t="s">
        <v>69</v>
      </c>
      <c r="AM96" t="s">
        <v>56</v>
      </c>
      <c r="AN96" t="s">
        <v>56</v>
      </c>
      <c r="AO96" t="s">
        <v>56</v>
      </c>
      <c r="AP96" t="s">
        <v>69</v>
      </c>
      <c r="AQ96" t="s">
        <v>56</v>
      </c>
      <c r="AR96" t="s">
        <v>70</v>
      </c>
    </row>
    <row r="97" spans="1:44">
      <c r="A97">
        <v>61</v>
      </c>
      <c r="B97">
        <v>3352</v>
      </c>
      <c r="C97" t="s">
        <v>63</v>
      </c>
      <c r="D97" t="s">
        <v>64</v>
      </c>
      <c r="E97" t="s">
        <v>65</v>
      </c>
      <c r="F97" t="s">
        <v>64</v>
      </c>
      <c r="G97">
        <v>78724</v>
      </c>
      <c r="I97">
        <v>1</v>
      </c>
      <c r="J97" t="s">
        <v>66</v>
      </c>
      <c r="K97">
        <v>1</v>
      </c>
      <c r="L97">
        <v>1</v>
      </c>
      <c r="M97" t="s">
        <v>50</v>
      </c>
      <c r="N97" t="s">
        <v>61</v>
      </c>
      <c r="O97" t="s">
        <v>67</v>
      </c>
      <c r="P97" t="s">
        <v>53</v>
      </c>
      <c r="Q97">
        <v>2012</v>
      </c>
      <c r="R97">
        <v>2022</v>
      </c>
      <c r="S97">
        <v>10</v>
      </c>
      <c r="U97" t="s">
        <v>54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 t="s">
        <v>68</v>
      </c>
      <c r="AE97" t="s">
        <v>56</v>
      </c>
      <c r="AF97" t="s">
        <v>56</v>
      </c>
      <c r="AG97" t="s">
        <v>56</v>
      </c>
      <c r="AH97" t="s">
        <v>56</v>
      </c>
      <c r="AI97" t="s">
        <v>56</v>
      </c>
      <c r="AJ97" t="s">
        <v>56</v>
      </c>
      <c r="AK97" t="s">
        <v>56</v>
      </c>
      <c r="AL97" t="s">
        <v>69</v>
      </c>
      <c r="AM97" t="s">
        <v>56</v>
      </c>
      <c r="AN97" t="s">
        <v>56</v>
      </c>
      <c r="AO97" t="s">
        <v>56</v>
      </c>
      <c r="AP97" t="s">
        <v>69</v>
      </c>
      <c r="AQ97" t="s">
        <v>56</v>
      </c>
      <c r="AR97" t="s">
        <v>70</v>
      </c>
    </row>
    <row r="98" spans="1:44">
      <c r="A98">
        <v>61</v>
      </c>
      <c r="B98">
        <v>3353</v>
      </c>
      <c r="C98" t="s">
        <v>63</v>
      </c>
      <c r="D98" t="s">
        <v>64</v>
      </c>
      <c r="E98" t="s">
        <v>65</v>
      </c>
      <c r="F98" t="s">
        <v>64</v>
      </c>
      <c r="G98">
        <v>78724</v>
      </c>
      <c r="I98">
        <v>1</v>
      </c>
      <c r="J98" t="s">
        <v>66</v>
      </c>
      <c r="K98">
        <v>1</v>
      </c>
      <c r="L98">
        <v>1</v>
      </c>
      <c r="M98" t="s">
        <v>50</v>
      </c>
      <c r="N98" t="s">
        <v>61</v>
      </c>
      <c r="O98" t="s">
        <v>67</v>
      </c>
      <c r="P98" t="s">
        <v>53</v>
      </c>
      <c r="Q98">
        <v>2012</v>
      </c>
      <c r="R98">
        <v>2022</v>
      </c>
      <c r="S98">
        <v>10</v>
      </c>
      <c r="U98" t="s">
        <v>54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 t="s">
        <v>68</v>
      </c>
      <c r="AE98" t="s">
        <v>56</v>
      </c>
      <c r="AF98" t="s">
        <v>56</v>
      </c>
      <c r="AG98" t="s">
        <v>56</v>
      </c>
      <c r="AH98" t="s">
        <v>56</v>
      </c>
      <c r="AI98" t="s">
        <v>56</v>
      </c>
      <c r="AJ98" t="s">
        <v>56</v>
      </c>
      <c r="AK98" t="s">
        <v>56</v>
      </c>
      <c r="AL98" t="s">
        <v>69</v>
      </c>
      <c r="AM98" t="s">
        <v>56</v>
      </c>
      <c r="AN98" t="s">
        <v>56</v>
      </c>
      <c r="AO98" t="s">
        <v>56</v>
      </c>
      <c r="AP98" t="s">
        <v>69</v>
      </c>
      <c r="AQ98" t="s">
        <v>56</v>
      </c>
      <c r="AR98" t="s">
        <v>70</v>
      </c>
    </row>
    <row r="99" spans="1:44">
      <c r="A99">
        <v>61</v>
      </c>
      <c r="B99">
        <v>3354</v>
      </c>
      <c r="C99" t="s">
        <v>63</v>
      </c>
      <c r="D99" t="s">
        <v>64</v>
      </c>
      <c r="E99" t="s">
        <v>65</v>
      </c>
      <c r="F99" t="s">
        <v>64</v>
      </c>
      <c r="G99">
        <v>78724</v>
      </c>
      <c r="I99">
        <v>1</v>
      </c>
      <c r="J99" t="s">
        <v>66</v>
      </c>
      <c r="K99">
        <v>1</v>
      </c>
      <c r="L99">
        <v>1</v>
      </c>
      <c r="M99" t="s">
        <v>50</v>
      </c>
      <c r="N99" t="s">
        <v>61</v>
      </c>
      <c r="O99" t="s">
        <v>67</v>
      </c>
      <c r="P99" t="s">
        <v>53</v>
      </c>
      <c r="Q99">
        <v>2012</v>
      </c>
      <c r="R99">
        <v>2022</v>
      </c>
      <c r="S99">
        <v>10</v>
      </c>
      <c r="U99" t="s">
        <v>54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 t="s">
        <v>68</v>
      </c>
      <c r="AE99" t="s">
        <v>56</v>
      </c>
      <c r="AF99" t="s">
        <v>56</v>
      </c>
      <c r="AG99" t="s">
        <v>56</v>
      </c>
      <c r="AH99" t="s">
        <v>56</v>
      </c>
      <c r="AI99" t="s">
        <v>56</v>
      </c>
      <c r="AJ99" t="s">
        <v>56</v>
      </c>
      <c r="AK99" t="s">
        <v>56</v>
      </c>
      <c r="AL99" t="s">
        <v>69</v>
      </c>
      <c r="AM99" t="s">
        <v>56</v>
      </c>
      <c r="AN99" t="s">
        <v>56</v>
      </c>
      <c r="AO99" t="s">
        <v>56</v>
      </c>
      <c r="AP99" t="s">
        <v>69</v>
      </c>
      <c r="AQ99" t="s">
        <v>56</v>
      </c>
      <c r="AR99" t="s">
        <v>70</v>
      </c>
    </row>
    <row r="100" spans="1:44">
      <c r="A100">
        <v>61</v>
      </c>
      <c r="B100">
        <v>3355</v>
      </c>
      <c r="C100" t="s">
        <v>63</v>
      </c>
      <c r="D100" t="s">
        <v>64</v>
      </c>
      <c r="E100" t="s">
        <v>65</v>
      </c>
      <c r="F100" t="s">
        <v>64</v>
      </c>
      <c r="G100">
        <v>78724</v>
      </c>
      <c r="I100">
        <v>1</v>
      </c>
      <c r="J100" t="s">
        <v>66</v>
      </c>
      <c r="K100">
        <v>1</v>
      </c>
      <c r="L100">
        <v>1</v>
      </c>
      <c r="M100" t="s">
        <v>71</v>
      </c>
      <c r="N100" t="s">
        <v>61</v>
      </c>
      <c r="O100" t="s">
        <v>67</v>
      </c>
      <c r="P100" t="s">
        <v>53</v>
      </c>
      <c r="Q100">
        <v>2012</v>
      </c>
      <c r="R100">
        <v>2022</v>
      </c>
      <c r="S100">
        <v>10</v>
      </c>
      <c r="U100" t="s">
        <v>54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 t="s">
        <v>68</v>
      </c>
      <c r="AE100" t="s">
        <v>56</v>
      </c>
      <c r="AF100" t="s">
        <v>56</v>
      </c>
      <c r="AG100" t="s">
        <v>56</v>
      </c>
      <c r="AH100" t="s">
        <v>56</v>
      </c>
      <c r="AI100" t="s">
        <v>56</v>
      </c>
      <c r="AJ100" t="s">
        <v>56</v>
      </c>
      <c r="AK100" t="s">
        <v>56</v>
      </c>
      <c r="AL100" t="s">
        <v>69</v>
      </c>
      <c r="AM100" t="s">
        <v>56</v>
      </c>
      <c r="AN100" t="s">
        <v>56</v>
      </c>
      <c r="AO100" t="s">
        <v>56</v>
      </c>
      <c r="AP100" t="s">
        <v>69</v>
      </c>
      <c r="AQ100" t="s">
        <v>56</v>
      </c>
      <c r="AR100" t="s">
        <v>70</v>
      </c>
    </row>
    <row r="101" spans="1:44">
      <c r="A101">
        <v>61</v>
      </c>
      <c r="B101">
        <v>3356</v>
      </c>
      <c r="C101" t="s">
        <v>63</v>
      </c>
      <c r="D101" t="s">
        <v>64</v>
      </c>
      <c r="E101" t="s">
        <v>65</v>
      </c>
      <c r="F101" t="s">
        <v>64</v>
      </c>
      <c r="G101">
        <v>78724</v>
      </c>
      <c r="I101">
        <v>1</v>
      </c>
      <c r="J101" t="s">
        <v>66</v>
      </c>
      <c r="K101">
        <v>1</v>
      </c>
      <c r="L101">
        <v>1</v>
      </c>
      <c r="M101" t="s">
        <v>50</v>
      </c>
      <c r="N101" t="s">
        <v>61</v>
      </c>
      <c r="O101" t="s">
        <v>67</v>
      </c>
      <c r="P101" t="s">
        <v>53</v>
      </c>
      <c r="Q101">
        <v>2012</v>
      </c>
      <c r="R101">
        <v>2022</v>
      </c>
      <c r="S101">
        <v>10</v>
      </c>
      <c r="U101" t="s">
        <v>54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 t="s">
        <v>68</v>
      </c>
      <c r="AE101" t="s">
        <v>56</v>
      </c>
      <c r="AF101" t="s">
        <v>56</v>
      </c>
      <c r="AG101" t="s">
        <v>56</v>
      </c>
      <c r="AH101" t="s">
        <v>56</v>
      </c>
      <c r="AI101" t="s">
        <v>56</v>
      </c>
      <c r="AJ101" t="s">
        <v>56</v>
      </c>
      <c r="AK101" t="s">
        <v>56</v>
      </c>
      <c r="AL101" t="s">
        <v>69</v>
      </c>
      <c r="AM101" t="s">
        <v>56</v>
      </c>
      <c r="AN101" t="s">
        <v>56</v>
      </c>
      <c r="AO101" t="s">
        <v>56</v>
      </c>
      <c r="AP101" t="s">
        <v>69</v>
      </c>
      <c r="AQ101" t="s">
        <v>56</v>
      </c>
      <c r="AR101" t="s">
        <v>70</v>
      </c>
    </row>
    <row r="102" spans="1:44">
      <c r="A102">
        <v>61</v>
      </c>
      <c r="B102">
        <v>3357</v>
      </c>
      <c r="C102" t="s">
        <v>63</v>
      </c>
      <c r="D102" t="s">
        <v>64</v>
      </c>
      <c r="E102" t="s">
        <v>65</v>
      </c>
      <c r="F102" t="s">
        <v>64</v>
      </c>
      <c r="G102">
        <v>78724</v>
      </c>
      <c r="I102">
        <v>1</v>
      </c>
      <c r="J102" t="s">
        <v>66</v>
      </c>
      <c r="K102">
        <v>1</v>
      </c>
      <c r="L102">
        <v>1</v>
      </c>
      <c r="M102" t="s">
        <v>50</v>
      </c>
      <c r="N102" t="s">
        <v>61</v>
      </c>
      <c r="O102" t="s">
        <v>67</v>
      </c>
      <c r="P102" t="s">
        <v>53</v>
      </c>
      <c r="Q102">
        <v>2012</v>
      </c>
      <c r="R102">
        <v>2022</v>
      </c>
      <c r="S102">
        <v>10</v>
      </c>
      <c r="U102" t="s">
        <v>54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 t="s">
        <v>68</v>
      </c>
      <c r="AE102" t="s">
        <v>56</v>
      </c>
      <c r="AF102" t="s">
        <v>56</v>
      </c>
      <c r="AG102" t="s">
        <v>56</v>
      </c>
      <c r="AH102" t="s">
        <v>56</v>
      </c>
      <c r="AI102" t="s">
        <v>56</v>
      </c>
      <c r="AJ102" t="s">
        <v>56</v>
      </c>
      <c r="AK102" t="s">
        <v>56</v>
      </c>
      <c r="AL102" t="s">
        <v>69</v>
      </c>
      <c r="AM102" t="s">
        <v>56</v>
      </c>
      <c r="AN102" t="s">
        <v>56</v>
      </c>
      <c r="AO102" t="s">
        <v>56</v>
      </c>
      <c r="AP102" t="s">
        <v>69</v>
      </c>
      <c r="AQ102" t="s">
        <v>56</v>
      </c>
      <c r="AR102" t="s">
        <v>70</v>
      </c>
    </row>
    <row r="103" spans="1:44">
      <c r="A103">
        <v>61</v>
      </c>
      <c r="B103">
        <v>3358</v>
      </c>
      <c r="C103" t="s">
        <v>63</v>
      </c>
      <c r="D103" t="s">
        <v>64</v>
      </c>
      <c r="E103" t="s">
        <v>65</v>
      </c>
      <c r="F103" t="s">
        <v>64</v>
      </c>
      <c r="G103">
        <v>78724</v>
      </c>
      <c r="I103">
        <v>1</v>
      </c>
      <c r="J103" t="s">
        <v>66</v>
      </c>
      <c r="K103">
        <v>1</v>
      </c>
      <c r="L103">
        <v>1</v>
      </c>
      <c r="M103" t="s">
        <v>50</v>
      </c>
      <c r="N103" t="s">
        <v>61</v>
      </c>
      <c r="O103" t="s">
        <v>67</v>
      </c>
      <c r="P103" t="s">
        <v>53</v>
      </c>
      <c r="Q103">
        <v>2012</v>
      </c>
      <c r="R103">
        <v>2022</v>
      </c>
      <c r="S103">
        <v>10</v>
      </c>
      <c r="U103" t="s">
        <v>54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 t="s">
        <v>68</v>
      </c>
      <c r="AE103" t="s">
        <v>56</v>
      </c>
      <c r="AF103" t="s">
        <v>56</v>
      </c>
      <c r="AG103" t="s">
        <v>56</v>
      </c>
      <c r="AH103" t="s">
        <v>56</v>
      </c>
      <c r="AI103" t="s">
        <v>56</v>
      </c>
      <c r="AJ103" t="s">
        <v>56</v>
      </c>
      <c r="AK103" t="s">
        <v>56</v>
      </c>
      <c r="AL103" t="s">
        <v>69</v>
      </c>
      <c r="AM103" t="s">
        <v>56</v>
      </c>
      <c r="AN103" t="s">
        <v>56</v>
      </c>
      <c r="AO103" t="s">
        <v>56</v>
      </c>
      <c r="AP103" t="s">
        <v>69</v>
      </c>
      <c r="AQ103" t="s">
        <v>56</v>
      </c>
      <c r="AR103" t="s">
        <v>70</v>
      </c>
    </row>
    <row r="104" spans="1:44">
      <c r="A104">
        <v>61</v>
      </c>
      <c r="B104">
        <v>3359</v>
      </c>
      <c r="C104" t="s">
        <v>63</v>
      </c>
      <c r="D104" t="s">
        <v>64</v>
      </c>
      <c r="E104" t="s">
        <v>65</v>
      </c>
      <c r="F104" t="s">
        <v>64</v>
      </c>
      <c r="G104">
        <v>78724</v>
      </c>
      <c r="I104">
        <v>1</v>
      </c>
      <c r="J104" t="s">
        <v>66</v>
      </c>
      <c r="K104">
        <v>1</v>
      </c>
      <c r="L104">
        <v>1</v>
      </c>
      <c r="M104" t="s">
        <v>50</v>
      </c>
      <c r="N104" t="s">
        <v>61</v>
      </c>
      <c r="O104" t="s">
        <v>67</v>
      </c>
      <c r="P104" t="s">
        <v>53</v>
      </c>
      <c r="Q104">
        <v>2012</v>
      </c>
      <c r="R104">
        <v>2022</v>
      </c>
      <c r="S104">
        <v>10</v>
      </c>
      <c r="U104" t="s">
        <v>54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 t="s">
        <v>68</v>
      </c>
      <c r="AE104" t="s">
        <v>56</v>
      </c>
      <c r="AF104" t="s">
        <v>56</v>
      </c>
      <c r="AG104" t="s">
        <v>56</v>
      </c>
      <c r="AH104" t="s">
        <v>56</v>
      </c>
      <c r="AI104" t="s">
        <v>56</v>
      </c>
      <c r="AJ104" t="s">
        <v>56</v>
      </c>
      <c r="AK104" t="s">
        <v>56</v>
      </c>
      <c r="AL104" t="s">
        <v>69</v>
      </c>
      <c r="AM104" t="s">
        <v>56</v>
      </c>
      <c r="AN104" t="s">
        <v>56</v>
      </c>
      <c r="AO104" t="s">
        <v>56</v>
      </c>
      <c r="AP104" t="s">
        <v>69</v>
      </c>
      <c r="AQ104" t="s">
        <v>56</v>
      </c>
      <c r="AR104" t="s">
        <v>70</v>
      </c>
    </row>
    <row r="105" spans="1:44">
      <c r="A105">
        <v>61</v>
      </c>
      <c r="B105">
        <v>3360</v>
      </c>
      <c r="C105" t="s">
        <v>63</v>
      </c>
      <c r="D105" t="s">
        <v>64</v>
      </c>
      <c r="E105" t="s">
        <v>65</v>
      </c>
      <c r="F105" t="s">
        <v>64</v>
      </c>
      <c r="G105">
        <v>78724</v>
      </c>
      <c r="I105">
        <v>1</v>
      </c>
      <c r="J105" t="s">
        <v>66</v>
      </c>
      <c r="K105">
        <v>1</v>
      </c>
      <c r="L105">
        <v>1</v>
      </c>
      <c r="M105" t="s">
        <v>50</v>
      </c>
      <c r="N105" t="s">
        <v>61</v>
      </c>
      <c r="O105" t="s">
        <v>67</v>
      </c>
      <c r="P105" t="s">
        <v>53</v>
      </c>
      <c r="Q105">
        <v>2012</v>
      </c>
      <c r="R105">
        <v>2022</v>
      </c>
      <c r="S105">
        <v>10</v>
      </c>
      <c r="U105" t="s">
        <v>54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 t="s">
        <v>68</v>
      </c>
      <c r="AE105" t="s">
        <v>56</v>
      </c>
      <c r="AF105" t="s">
        <v>56</v>
      </c>
      <c r="AG105" t="s">
        <v>56</v>
      </c>
      <c r="AH105" t="s">
        <v>56</v>
      </c>
      <c r="AI105" t="s">
        <v>56</v>
      </c>
      <c r="AJ105" t="s">
        <v>56</v>
      </c>
      <c r="AK105" t="s">
        <v>56</v>
      </c>
      <c r="AL105" t="s">
        <v>69</v>
      </c>
      <c r="AM105" t="s">
        <v>56</v>
      </c>
      <c r="AN105" t="s">
        <v>56</v>
      </c>
      <c r="AO105" t="s">
        <v>56</v>
      </c>
      <c r="AP105" t="s">
        <v>69</v>
      </c>
      <c r="AQ105" t="s">
        <v>56</v>
      </c>
      <c r="AR105" t="s">
        <v>70</v>
      </c>
    </row>
    <row r="106" spans="1:44">
      <c r="A106">
        <v>61</v>
      </c>
      <c r="B106">
        <v>3361</v>
      </c>
      <c r="C106" t="s">
        <v>63</v>
      </c>
      <c r="D106" t="s">
        <v>64</v>
      </c>
      <c r="E106" t="s">
        <v>65</v>
      </c>
      <c r="F106" t="s">
        <v>64</v>
      </c>
      <c r="G106">
        <v>78724</v>
      </c>
      <c r="I106">
        <v>1</v>
      </c>
      <c r="J106" t="s">
        <v>66</v>
      </c>
      <c r="K106">
        <v>1</v>
      </c>
      <c r="L106">
        <v>1</v>
      </c>
      <c r="M106" t="s">
        <v>50</v>
      </c>
      <c r="N106" t="s">
        <v>61</v>
      </c>
      <c r="O106" t="s">
        <v>67</v>
      </c>
      <c r="P106" t="s">
        <v>53</v>
      </c>
      <c r="Q106">
        <v>2012</v>
      </c>
      <c r="R106">
        <v>2022</v>
      </c>
      <c r="S106">
        <v>10</v>
      </c>
      <c r="U106" t="s">
        <v>54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 t="s">
        <v>68</v>
      </c>
      <c r="AE106" t="s">
        <v>56</v>
      </c>
      <c r="AF106" t="s">
        <v>56</v>
      </c>
      <c r="AG106" t="s">
        <v>56</v>
      </c>
      <c r="AH106" t="s">
        <v>56</v>
      </c>
      <c r="AI106" t="s">
        <v>56</v>
      </c>
      <c r="AJ106" t="s">
        <v>56</v>
      </c>
      <c r="AK106" t="s">
        <v>56</v>
      </c>
      <c r="AL106" t="s">
        <v>69</v>
      </c>
      <c r="AM106" t="s">
        <v>56</v>
      </c>
      <c r="AN106" t="s">
        <v>56</v>
      </c>
      <c r="AO106" t="s">
        <v>56</v>
      </c>
      <c r="AP106" t="s">
        <v>69</v>
      </c>
      <c r="AQ106" t="s">
        <v>56</v>
      </c>
      <c r="AR106" t="s">
        <v>70</v>
      </c>
    </row>
    <row r="107" spans="1:44">
      <c r="A107">
        <v>61</v>
      </c>
      <c r="B107">
        <v>3362</v>
      </c>
      <c r="C107" t="s">
        <v>63</v>
      </c>
      <c r="D107" t="s">
        <v>64</v>
      </c>
      <c r="E107" t="s">
        <v>65</v>
      </c>
      <c r="F107" t="s">
        <v>64</v>
      </c>
      <c r="G107">
        <v>78724</v>
      </c>
      <c r="I107">
        <v>1</v>
      </c>
      <c r="J107" t="s">
        <v>66</v>
      </c>
      <c r="K107">
        <v>1</v>
      </c>
      <c r="L107">
        <v>1</v>
      </c>
      <c r="M107" t="s">
        <v>50</v>
      </c>
      <c r="N107" t="s">
        <v>61</v>
      </c>
      <c r="O107" t="s">
        <v>67</v>
      </c>
      <c r="P107" t="s">
        <v>53</v>
      </c>
      <c r="Q107">
        <v>2012</v>
      </c>
      <c r="R107">
        <v>2022</v>
      </c>
      <c r="S107">
        <v>10</v>
      </c>
      <c r="U107" t="s">
        <v>54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 t="s">
        <v>68</v>
      </c>
      <c r="AE107" t="s">
        <v>56</v>
      </c>
      <c r="AF107" t="s">
        <v>56</v>
      </c>
      <c r="AG107" t="s">
        <v>56</v>
      </c>
      <c r="AH107" t="s">
        <v>56</v>
      </c>
      <c r="AI107" t="s">
        <v>56</v>
      </c>
      <c r="AJ107" t="s">
        <v>56</v>
      </c>
      <c r="AK107" t="s">
        <v>56</v>
      </c>
      <c r="AL107" t="s">
        <v>69</v>
      </c>
      <c r="AM107" t="s">
        <v>56</v>
      </c>
      <c r="AN107" t="s">
        <v>56</v>
      </c>
      <c r="AO107" t="s">
        <v>56</v>
      </c>
      <c r="AP107" t="s">
        <v>69</v>
      </c>
      <c r="AQ107" t="s">
        <v>56</v>
      </c>
      <c r="AR107" t="s">
        <v>70</v>
      </c>
    </row>
    <row r="108" spans="1:44">
      <c r="A108">
        <v>61</v>
      </c>
      <c r="B108">
        <v>3363</v>
      </c>
      <c r="C108" t="s">
        <v>63</v>
      </c>
      <c r="D108" t="s">
        <v>64</v>
      </c>
      <c r="E108" t="s">
        <v>65</v>
      </c>
      <c r="F108" t="s">
        <v>64</v>
      </c>
      <c r="G108">
        <v>78724</v>
      </c>
      <c r="I108">
        <v>1</v>
      </c>
      <c r="J108" t="s">
        <v>66</v>
      </c>
      <c r="K108">
        <v>1</v>
      </c>
      <c r="L108">
        <v>1</v>
      </c>
      <c r="M108" t="s">
        <v>50</v>
      </c>
      <c r="N108" t="s">
        <v>61</v>
      </c>
      <c r="O108" t="s">
        <v>67</v>
      </c>
      <c r="P108" t="s">
        <v>53</v>
      </c>
      <c r="Q108">
        <v>2012</v>
      </c>
      <c r="R108">
        <v>2022</v>
      </c>
      <c r="S108">
        <v>10</v>
      </c>
      <c r="U108" t="s">
        <v>54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 t="s">
        <v>68</v>
      </c>
      <c r="AE108" t="s">
        <v>56</v>
      </c>
      <c r="AF108" t="s">
        <v>56</v>
      </c>
      <c r="AG108" t="s">
        <v>56</v>
      </c>
      <c r="AH108" t="s">
        <v>56</v>
      </c>
      <c r="AI108" t="s">
        <v>56</v>
      </c>
      <c r="AJ108" t="s">
        <v>56</v>
      </c>
      <c r="AK108" t="s">
        <v>56</v>
      </c>
      <c r="AL108" t="s">
        <v>69</v>
      </c>
      <c r="AM108" t="s">
        <v>56</v>
      </c>
      <c r="AN108" t="s">
        <v>56</v>
      </c>
      <c r="AO108" t="s">
        <v>56</v>
      </c>
      <c r="AP108" t="s">
        <v>69</v>
      </c>
      <c r="AQ108" t="s">
        <v>56</v>
      </c>
      <c r="AR108" t="s">
        <v>70</v>
      </c>
    </row>
    <row r="109" spans="1:44">
      <c r="A109">
        <v>61</v>
      </c>
      <c r="B109">
        <v>3364</v>
      </c>
      <c r="C109" t="s">
        <v>63</v>
      </c>
      <c r="D109" t="s">
        <v>64</v>
      </c>
      <c r="E109" t="s">
        <v>65</v>
      </c>
      <c r="F109" t="s">
        <v>64</v>
      </c>
      <c r="G109">
        <v>78724</v>
      </c>
      <c r="I109">
        <v>1</v>
      </c>
      <c r="J109" t="s">
        <v>66</v>
      </c>
      <c r="K109">
        <v>1</v>
      </c>
      <c r="L109">
        <v>1</v>
      </c>
      <c r="M109" t="s">
        <v>50</v>
      </c>
      <c r="N109" t="s">
        <v>61</v>
      </c>
      <c r="O109" t="s">
        <v>67</v>
      </c>
      <c r="P109" t="s">
        <v>53</v>
      </c>
      <c r="Q109">
        <v>2012</v>
      </c>
      <c r="R109">
        <v>2022</v>
      </c>
      <c r="S109">
        <v>10</v>
      </c>
      <c r="U109" t="s">
        <v>54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 t="s">
        <v>68</v>
      </c>
      <c r="AE109" t="s">
        <v>56</v>
      </c>
      <c r="AF109" t="s">
        <v>56</v>
      </c>
      <c r="AG109" t="s">
        <v>56</v>
      </c>
      <c r="AH109" t="s">
        <v>56</v>
      </c>
      <c r="AI109" t="s">
        <v>56</v>
      </c>
      <c r="AJ109" t="s">
        <v>56</v>
      </c>
      <c r="AK109" t="s">
        <v>56</v>
      </c>
      <c r="AL109" t="s">
        <v>69</v>
      </c>
      <c r="AM109" t="s">
        <v>56</v>
      </c>
      <c r="AN109" t="s">
        <v>56</v>
      </c>
      <c r="AO109" t="s">
        <v>56</v>
      </c>
      <c r="AP109" t="s">
        <v>69</v>
      </c>
      <c r="AQ109" t="s">
        <v>56</v>
      </c>
      <c r="AR109" t="s">
        <v>70</v>
      </c>
    </row>
    <row r="110" spans="1:44">
      <c r="A110">
        <v>61</v>
      </c>
      <c r="B110">
        <v>3365</v>
      </c>
      <c r="C110" t="s">
        <v>63</v>
      </c>
      <c r="D110" t="s">
        <v>64</v>
      </c>
      <c r="E110" t="s">
        <v>65</v>
      </c>
      <c r="F110" t="s">
        <v>64</v>
      </c>
      <c r="G110">
        <v>78724</v>
      </c>
      <c r="I110">
        <v>1</v>
      </c>
      <c r="J110" t="s">
        <v>66</v>
      </c>
      <c r="K110">
        <v>1</v>
      </c>
      <c r="L110">
        <v>1</v>
      </c>
      <c r="M110" t="s">
        <v>50</v>
      </c>
      <c r="N110" t="s">
        <v>61</v>
      </c>
      <c r="O110" t="s">
        <v>67</v>
      </c>
      <c r="P110" t="s">
        <v>53</v>
      </c>
      <c r="Q110">
        <v>2012</v>
      </c>
      <c r="R110">
        <v>2022</v>
      </c>
      <c r="S110">
        <v>10</v>
      </c>
      <c r="U110" t="s">
        <v>54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 t="s">
        <v>68</v>
      </c>
      <c r="AE110" t="s">
        <v>56</v>
      </c>
      <c r="AF110" t="s">
        <v>56</v>
      </c>
      <c r="AG110" t="s">
        <v>56</v>
      </c>
      <c r="AH110" t="s">
        <v>56</v>
      </c>
      <c r="AI110" t="s">
        <v>56</v>
      </c>
      <c r="AJ110" t="s">
        <v>56</v>
      </c>
      <c r="AK110" t="s">
        <v>56</v>
      </c>
      <c r="AL110" t="s">
        <v>69</v>
      </c>
      <c r="AM110" t="s">
        <v>56</v>
      </c>
      <c r="AN110" t="s">
        <v>56</v>
      </c>
      <c r="AO110" t="s">
        <v>56</v>
      </c>
      <c r="AP110" t="s">
        <v>69</v>
      </c>
      <c r="AQ110" t="s">
        <v>56</v>
      </c>
      <c r="AR110" t="s">
        <v>70</v>
      </c>
    </row>
    <row r="111" spans="1:44">
      <c r="A111">
        <v>61</v>
      </c>
      <c r="B111">
        <v>3366</v>
      </c>
      <c r="C111" t="s">
        <v>63</v>
      </c>
      <c r="D111" t="s">
        <v>64</v>
      </c>
      <c r="E111" t="s">
        <v>65</v>
      </c>
      <c r="F111" t="s">
        <v>64</v>
      </c>
      <c r="G111">
        <v>78724</v>
      </c>
      <c r="I111">
        <v>1</v>
      </c>
      <c r="J111" t="s">
        <v>66</v>
      </c>
      <c r="K111">
        <v>1</v>
      </c>
      <c r="L111">
        <v>1</v>
      </c>
      <c r="M111" t="s">
        <v>50</v>
      </c>
      <c r="N111" t="s">
        <v>61</v>
      </c>
      <c r="O111" t="s">
        <v>67</v>
      </c>
      <c r="P111" t="s">
        <v>53</v>
      </c>
      <c r="Q111">
        <v>2012</v>
      </c>
      <c r="R111">
        <v>2022</v>
      </c>
      <c r="S111">
        <v>10</v>
      </c>
      <c r="U111" t="s">
        <v>54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 t="s">
        <v>68</v>
      </c>
      <c r="AE111" t="s">
        <v>56</v>
      </c>
      <c r="AF111" t="s">
        <v>56</v>
      </c>
      <c r="AG111" t="s">
        <v>56</v>
      </c>
      <c r="AH111" t="s">
        <v>56</v>
      </c>
      <c r="AI111" t="s">
        <v>56</v>
      </c>
      <c r="AJ111" t="s">
        <v>56</v>
      </c>
      <c r="AK111" t="s">
        <v>56</v>
      </c>
      <c r="AL111" t="s">
        <v>69</v>
      </c>
      <c r="AM111" t="s">
        <v>56</v>
      </c>
      <c r="AN111" t="s">
        <v>56</v>
      </c>
      <c r="AO111" t="s">
        <v>56</v>
      </c>
      <c r="AP111" t="s">
        <v>69</v>
      </c>
      <c r="AQ111" t="s">
        <v>56</v>
      </c>
      <c r="AR111" t="s">
        <v>70</v>
      </c>
    </row>
    <row r="112" spans="1:44">
      <c r="A112">
        <v>61</v>
      </c>
      <c r="B112">
        <v>3367</v>
      </c>
      <c r="C112" t="s">
        <v>63</v>
      </c>
      <c r="D112" t="s">
        <v>64</v>
      </c>
      <c r="E112" t="s">
        <v>65</v>
      </c>
      <c r="F112" t="s">
        <v>64</v>
      </c>
      <c r="G112">
        <v>78724</v>
      </c>
      <c r="I112">
        <v>1</v>
      </c>
      <c r="J112" t="s">
        <v>66</v>
      </c>
      <c r="K112">
        <v>1</v>
      </c>
      <c r="L112">
        <v>1</v>
      </c>
      <c r="M112" t="s">
        <v>50</v>
      </c>
      <c r="N112" t="s">
        <v>61</v>
      </c>
      <c r="O112" t="s">
        <v>67</v>
      </c>
      <c r="P112" t="s">
        <v>53</v>
      </c>
      <c r="Q112">
        <v>2012</v>
      </c>
      <c r="R112">
        <v>2022</v>
      </c>
      <c r="S112">
        <v>10</v>
      </c>
      <c r="U112" t="s">
        <v>54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 t="s">
        <v>68</v>
      </c>
      <c r="AE112" t="s">
        <v>56</v>
      </c>
      <c r="AF112" t="s">
        <v>56</v>
      </c>
      <c r="AG112" t="s">
        <v>56</v>
      </c>
      <c r="AH112" t="s">
        <v>56</v>
      </c>
      <c r="AI112" t="s">
        <v>56</v>
      </c>
      <c r="AJ112" t="s">
        <v>56</v>
      </c>
      <c r="AK112" t="s">
        <v>56</v>
      </c>
      <c r="AL112" t="s">
        <v>69</v>
      </c>
      <c r="AM112" t="s">
        <v>56</v>
      </c>
      <c r="AN112" t="s">
        <v>56</v>
      </c>
      <c r="AO112" t="s">
        <v>56</v>
      </c>
      <c r="AP112" t="s">
        <v>69</v>
      </c>
      <c r="AQ112" t="s">
        <v>56</v>
      </c>
      <c r="AR112" t="s">
        <v>70</v>
      </c>
    </row>
    <row r="113" spans="1:44">
      <c r="A113">
        <v>61</v>
      </c>
      <c r="B113">
        <v>3368</v>
      </c>
      <c r="C113" t="s">
        <v>63</v>
      </c>
      <c r="D113" t="s">
        <v>64</v>
      </c>
      <c r="E113" t="s">
        <v>65</v>
      </c>
      <c r="F113" t="s">
        <v>64</v>
      </c>
      <c r="G113">
        <v>78724</v>
      </c>
      <c r="I113">
        <v>1</v>
      </c>
      <c r="J113" t="s">
        <v>66</v>
      </c>
      <c r="K113">
        <v>1</v>
      </c>
      <c r="L113">
        <v>1</v>
      </c>
      <c r="M113" t="s">
        <v>50</v>
      </c>
      <c r="N113" t="s">
        <v>61</v>
      </c>
      <c r="O113" t="s">
        <v>67</v>
      </c>
      <c r="P113" t="s">
        <v>53</v>
      </c>
      <c r="Q113">
        <v>2012</v>
      </c>
      <c r="R113">
        <v>2022</v>
      </c>
      <c r="S113">
        <v>10</v>
      </c>
      <c r="U113" t="s">
        <v>54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 t="s">
        <v>68</v>
      </c>
      <c r="AE113" t="s">
        <v>56</v>
      </c>
      <c r="AF113" t="s">
        <v>56</v>
      </c>
      <c r="AG113" t="s">
        <v>56</v>
      </c>
      <c r="AH113" t="s">
        <v>56</v>
      </c>
      <c r="AI113" t="s">
        <v>56</v>
      </c>
      <c r="AJ113" t="s">
        <v>56</v>
      </c>
      <c r="AK113" t="s">
        <v>56</v>
      </c>
      <c r="AL113" t="s">
        <v>69</v>
      </c>
      <c r="AM113" t="s">
        <v>56</v>
      </c>
      <c r="AN113" t="s">
        <v>56</v>
      </c>
      <c r="AO113" t="s">
        <v>56</v>
      </c>
      <c r="AP113" t="s">
        <v>69</v>
      </c>
      <c r="AQ113" t="s">
        <v>56</v>
      </c>
      <c r="AR113" t="s">
        <v>70</v>
      </c>
    </row>
    <row r="114" spans="1:44">
      <c r="A114">
        <v>61</v>
      </c>
      <c r="B114">
        <v>3369</v>
      </c>
      <c r="C114" t="s">
        <v>63</v>
      </c>
      <c r="D114" t="s">
        <v>64</v>
      </c>
      <c r="E114" t="s">
        <v>65</v>
      </c>
      <c r="F114" t="s">
        <v>64</v>
      </c>
      <c r="G114">
        <v>78724</v>
      </c>
      <c r="I114">
        <v>1</v>
      </c>
      <c r="J114" t="s">
        <v>66</v>
      </c>
      <c r="K114">
        <v>1</v>
      </c>
      <c r="L114">
        <v>1</v>
      </c>
      <c r="M114" t="s">
        <v>50</v>
      </c>
      <c r="N114" t="s">
        <v>61</v>
      </c>
      <c r="O114" t="s">
        <v>67</v>
      </c>
      <c r="P114" t="s">
        <v>53</v>
      </c>
      <c r="Q114">
        <v>2012</v>
      </c>
      <c r="R114">
        <v>2022</v>
      </c>
      <c r="S114">
        <v>10</v>
      </c>
      <c r="U114" t="s">
        <v>54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 t="s">
        <v>68</v>
      </c>
      <c r="AE114" t="s">
        <v>56</v>
      </c>
      <c r="AF114" t="s">
        <v>56</v>
      </c>
      <c r="AG114" t="s">
        <v>56</v>
      </c>
      <c r="AH114" t="s">
        <v>56</v>
      </c>
      <c r="AI114" t="s">
        <v>56</v>
      </c>
      <c r="AJ114" t="s">
        <v>56</v>
      </c>
      <c r="AK114" t="s">
        <v>56</v>
      </c>
      <c r="AL114" t="s">
        <v>69</v>
      </c>
      <c r="AM114" t="s">
        <v>56</v>
      </c>
      <c r="AN114" t="s">
        <v>56</v>
      </c>
      <c r="AO114" t="s">
        <v>56</v>
      </c>
      <c r="AP114" t="s">
        <v>69</v>
      </c>
      <c r="AQ114" t="s">
        <v>56</v>
      </c>
      <c r="AR114" t="s">
        <v>70</v>
      </c>
    </row>
    <row r="115" spans="1:44">
      <c r="A115">
        <v>61</v>
      </c>
      <c r="B115">
        <v>3370</v>
      </c>
      <c r="C115" t="s">
        <v>63</v>
      </c>
      <c r="D115" t="s">
        <v>64</v>
      </c>
      <c r="E115" t="s">
        <v>65</v>
      </c>
      <c r="F115" t="s">
        <v>64</v>
      </c>
      <c r="G115">
        <v>78724</v>
      </c>
      <c r="I115">
        <v>1</v>
      </c>
      <c r="J115" t="s">
        <v>66</v>
      </c>
      <c r="K115">
        <v>1</v>
      </c>
      <c r="L115">
        <v>1</v>
      </c>
      <c r="M115" t="s">
        <v>50</v>
      </c>
      <c r="N115" t="s">
        <v>61</v>
      </c>
      <c r="O115" t="s">
        <v>67</v>
      </c>
      <c r="P115" t="s">
        <v>53</v>
      </c>
      <c r="Q115">
        <v>2012</v>
      </c>
      <c r="R115">
        <v>2022</v>
      </c>
      <c r="S115">
        <v>10</v>
      </c>
      <c r="U115" t="s">
        <v>54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 t="s">
        <v>68</v>
      </c>
      <c r="AE115" t="s">
        <v>56</v>
      </c>
      <c r="AF115" t="s">
        <v>56</v>
      </c>
      <c r="AG115" t="s">
        <v>56</v>
      </c>
      <c r="AH115" t="s">
        <v>56</v>
      </c>
      <c r="AI115" t="s">
        <v>56</v>
      </c>
      <c r="AJ115" t="s">
        <v>56</v>
      </c>
      <c r="AK115" t="s">
        <v>56</v>
      </c>
      <c r="AL115" t="s">
        <v>69</v>
      </c>
      <c r="AM115" t="s">
        <v>56</v>
      </c>
      <c r="AN115" t="s">
        <v>56</v>
      </c>
      <c r="AO115" t="s">
        <v>56</v>
      </c>
      <c r="AP115" t="s">
        <v>69</v>
      </c>
      <c r="AQ115" t="s">
        <v>56</v>
      </c>
      <c r="AR115" t="s">
        <v>70</v>
      </c>
    </row>
    <row r="116" spans="1:44">
      <c r="A116">
        <v>61</v>
      </c>
      <c r="B116">
        <v>3371</v>
      </c>
      <c r="C116" t="s">
        <v>63</v>
      </c>
      <c r="D116" t="s">
        <v>64</v>
      </c>
      <c r="E116" t="s">
        <v>65</v>
      </c>
      <c r="F116" t="s">
        <v>64</v>
      </c>
      <c r="G116">
        <v>78724</v>
      </c>
      <c r="I116">
        <v>1</v>
      </c>
      <c r="J116" t="s">
        <v>66</v>
      </c>
      <c r="K116">
        <v>1</v>
      </c>
      <c r="L116">
        <v>1</v>
      </c>
      <c r="M116" t="s">
        <v>50</v>
      </c>
      <c r="N116" t="s">
        <v>61</v>
      </c>
      <c r="O116" t="s">
        <v>67</v>
      </c>
      <c r="P116" t="s">
        <v>53</v>
      </c>
      <c r="Q116">
        <v>2012</v>
      </c>
      <c r="R116">
        <v>2022</v>
      </c>
      <c r="S116">
        <v>10</v>
      </c>
      <c r="U116" t="s">
        <v>54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 t="s">
        <v>68</v>
      </c>
      <c r="AE116" t="s">
        <v>56</v>
      </c>
      <c r="AF116" t="s">
        <v>56</v>
      </c>
      <c r="AG116" t="s">
        <v>56</v>
      </c>
      <c r="AH116" t="s">
        <v>56</v>
      </c>
      <c r="AI116" t="s">
        <v>56</v>
      </c>
      <c r="AJ116" t="s">
        <v>56</v>
      </c>
      <c r="AK116" t="s">
        <v>56</v>
      </c>
      <c r="AL116" t="s">
        <v>69</v>
      </c>
      <c r="AM116" t="s">
        <v>56</v>
      </c>
      <c r="AN116" t="s">
        <v>56</v>
      </c>
      <c r="AO116" t="s">
        <v>56</v>
      </c>
      <c r="AP116" t="s">
        <v>69</v>
      </c>
      <c r="AQ116" t="s">
        <v>56</v>
      </c>
      <c r="AR116" t="s">
        <v>70</v>
      </c>
    </row>
    <row r="117" spans="1:44">
      <c r="A117">
        <v>61</v>
      </c>
      <c r="B117">
        <v>3372</v>
      </c>
      <c r="C117" t="s">
        <v>63</v>
      </c>
      <c r="D117" t="s">
        <v>64</v>
      </c>
      <c r="E117" t="s">
        <v>65</v>
      </c>
      <c r="F117" t="s">
        <v>64</v>
      </c>
      <c r="G117">
        <v>78724</v>
      </c>
      <c r="I117">
        <v>1</v>
      </c>
      <c r="J117" t="s">
        <v>66</v>
      </c>
      <c r="K117">
        <v>1</v>
      </c>
      <c r="L117">
        <v>1</v>
      </c>
      <c r="M117" t="s">
        <v>50</v>
      </c>
      <c r="N117" t="s">
        <v>61</v>
      </c>
      <c r="O117" t="s">
        <v>67</v>
      </c>
      <c r="P117" t="s">
        <v>53</v>
      </c>
      <c r="Q117">
        <v>2012</v>
      </c>
      <c r="R117">
        <v>2022</v>
      </c>
      <c r="S117">
        <v>10</v>
      </c>
      <c r="U117" t="s">
        <v>54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 t="s">
        <v>68</v>
      </c>
      <c r="AE117" t="s">
        <v>56</v>
      </c>
      <c r="AF117" t="s">
        <v>56</v>
      </c>
      <c r="AG117" t="s">
        <v>56</v>
      </c>
      <c r="AH117" t="s">
        <v>56</v>
      </c>
      <c r="AI117" t="s">
        <v>56</v>
      </c>
      <c r="AJ117" t="s">
        <v>56</v>
      </c>
      <c r="AK117" t="s">
        <v>56</v>
      </c>
      <c r="AL117" t="s">
        <v>69</v>
      </c>
      <c r="AM117" t="s">
        <v>56</v>
      </c>
      <c r="AN117" t="s">
        <v>56</v>
      </c>
      <c r="AO117" t="s">
        <v>56</v>
      </c>
      <c r="AP117" t="s">
        <v>69</v>
      </c>
      <c r="AQ117" t="s">
        <v>56</v>
      </c>
      <c r="AR117" t="s">
        <v>70</v>
      </c>
    </row>
    <row r="118" spans="1:44">
      <c r="A118">
        <v>61</v>
      </c>
      <c r="B118">
        <v>3373</v>
      </c>
      <c r="C118" t="s">
        <v>63</v>
      </c>
      <c r="D118" t="s">
        <v>64</v>
      </c>
      <c r="E118" t="s">
        <v>65</v>
      </c>
      <c r="F118" t="s">
        <v>64</v>
      </c>
      <c r="G118">
        <v>78724</v>
      </c>
      <c r="I118">
        <v>1</v>
      </c>
      <c r="J118" t="s">
        <v>66</v>
      </c>
      <c r="K118">
        <v>1</v>
      </c>
      <c r="L118">
        <v>1</v>
      </c>
      <c r="M118" t="s">
        <v>50</v>
      </c>
      <c r="N118" t="s">
        <v>61</v>
      </c>
      <c r="O118" t="s">
        <v>67</v>
      </c>
      <c r="P118" t="s">
        <v>53</v>
      </c>
      <c r="Q118">
        <v>2012</v>
      </c>
      <c r="R118">
        <v>2022</v>
      </c>
      <c r="S118">
        <v>10</v>
      </c>
      <c r="U118" t="s">
        <v>54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 t="s">
        <v>68</v>
      </c>
      <c r="AE118" t="s">
        <v>56</v>
      </c>
      <c r="AF118" t="s">
        <v>56</v>
      </c>
      <c r="AG118" t="s">
        <v>56</v>
      </c>
      <c r="AH118" t="s">
        <v>56</v>
      </c>
      <c r="AI118" t="s">
        <v>56</v>
      </c>
      <c r="AJ118" t="s">
        <v>56</v>
      </c>
      <c r="AK118" t="s">
        <v>56</v>
      </c>
      <c r="AL118" t="s">
        <v>69</v>
      </c>
      <c r="AM118" t="s">
        <v>56</v>
      </c>
      <c r="AN118" t="s">
        <v>56</v>
      </c>
      <c r="AO118" t="s">
        <v>56</v>
      </c>
      <c r="AP118" t="s">
        <v>69</v>
      </c>
      <c r="AQ118" t="s">
        <v>56</v>
      </c>
      <c r="AR118" t="s">
        <v>70</v>
      </c>
    </row>
    <row r="119" spans="1:44">
      <c r="A119">
        <v>61</v>
      </c>
      <c r="B119">
        <v>3376</v>
      </c>
      <c r="C119" t="s">
        <v>63</v>
      </c>
      <c r="D119" t="s">
        <v>64</v>
      </c>
      <c r="E119" t="s">
        <v>65</v>
      </c>
      <c r="F119" t="s">
        <v>64</v>
      </c>
      <c r="G119">
        <v>78724</v>
      </c>
      <c r="I119">
        <v>1</v>
      </c>
      <c r="J119" t="s">
        <v>66</v>
      </c>
      <c r="K119">
        <v>1</v>
      </c>
      <c r="L119">
        <v>1</v>
      </c>
      <c r="M119" t="s">
        <v>50</v>
      </c>
      <c r="N119" t="s">
        <v>61</v>
      </c>
      <c r="O119" t="s">
        <v>67</v>
      </c>
      <c r="P119" t="s">
        <v>53</v>
      </c>
      <c r="Q119">
        <v>2012</v>
      </c>
      <c r="R119">
        <v>2022</v>
      </c>
      <c r="S119">
        <v>10</v>
      </c>
      <c r="U119" t="s">
        <v>54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 t="s">
        <v>68</v>
      </c>
      <c r="AE119" t="s">
        <v>56</v>
      </c>
      <c r="AF119" t="s">
        <v>56</v>
      </c>
      <c r="AG119" t="s">
        <v>56</v>
      </c>
      <c r="AH119" t="s">
        <v>56</v>
      </c>
      <c r="AI119" t="s">
        <v>56</v>
      </c>
      <c r="AJ119" t="s">
        <v>56</v>
      </c>
      <c r="AK119" t="s">
        <v>56</v>
      </c>
      <c r="AL119" t="s">
        <v>69</v>
      </c>
      <c r="AM119" t="s">
        <v>56</v>
      </c>
      <c r="AN119" t="s">
        <v>56</v>
      </c>
      <c r="AO119" t="s">
        <v>56</v>
      </c>
      <c r="AP119" t="s">
        <v>69</v>
      </c>
      <c r="AQ119" t="s">
        <v>56</v>
      </c>
      <c r="AR119" t="s">
        <v>70</v>
      </c>
    </row>
    <row r="120" spans="1:44">
      <c r="A120">
        <v>61</v>
      </c>
      <c r="B120">
        <v>3331</v>
      </c>
      <c r="C120" t="s">
        <v>63</v>
      </c>
      <c r="D120" t="s">
        <v>64</v>
      </c>
      <c r="E120" t="s">
        <v>65</v>
      </c>
      <c r="F120" t="s">
        <v>64</v>
      </c>
      <c r="G120">
        <v>78724</v>
      </c>
      <c r="I120">
        <v>1</v>
      </c>
      <c r="J120" t="s">
        <v>66</v>
      </c>
      <c r="K120">
        <v>1</v>
      </c>
      <c r="L120">
        <v>1</v>
      </c>
      <c r="M120" t="s">
        <v>50</v>
      </c>
      <c r="N120" t="s">
        <v>61</v>
      </c>
      <c r="O120" t="s">
        <v>67</v>
      </c>
      <c r="P120" t="s">
        <v>53</v>
      </c>
      <c r="Q120">
        <v>2013</v>
      </c>
      <c r="R120">
        <v>2023</v>
      </c>
      <c r="S120">
        <v>10</v>
      </c>
      <c r="U120" t="s">
        <v>54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 t="s">
        <v>68</v>
      </c>
      <c r="AE120" t="s">
        <v>56</v>
      </c>
      <c r="AF120" t="s">
        <v>56</v>
      </c>
      <c r="AG120" t="s">
        <v>56</v>
      </c>
      <c r="AH120" t="s">
        <v>56</v>
      </c>
      <c r="AI120" t="s">
        <v>56</v>
      </c>
      <c r="AJ120" t="s">
        <v>56</v>
      </c>
      <c r="AK120" t="s">
        <v>56</v>
      </c>
      <c r="AL120" t="s">
        <v>69</v>
      </c>
      <c r="AM120" t="s">
        <v>56</v>
      </c>
      <c r="AN120" t="s">
        <v>56</v>
      </c>
      <c r="AO120" t="s">
        <v>56</v>
      </c>
      <c r="AP120" t="s">
        <v>69</v>
      </c>
      <c r="AQ120" t="s">
        <v>56</v>
      </c>
      <c r="AR120" t="s">
        <v>70</v>
      </c>
    </row>
    <row r="121" spans="1:44">
      <c r="A121">
        <v>61</v>
      </c>
      <c r="B121">
        <v>3332</v>
      </c>
      <c r="C121" t="s">
        <v>63</v>
      </c>
      <c r="D121" t="s">
        <v>64</v>
      </c>
      <c r="E121" t="s">
        <v>65</v>
      </c>
      <c r="F121" t="s">
        <v>64</v>
      </c>
      <c r="G121">
        <v>78724</v>
      </c>
      <c r="I121">
        <v>1</v>
      </c>
      <c r="J121" t="s">
        <v>66</v>
      </c>
      <c r="K121">
        <v>1</v>
      </c>
      <c r="L121">
        <v>1</v>
      </c>
      <c r="M121" t="s">
        <v>50</v>
      </c>
      <c r="N121" t="s">
        <v>61</v>
      </c>
      <c r="O121" t="s">
        <v>67</v>
      </c>
      <c r="P121" t="s">
        <v>53</v>
      </c>
      <c r="Q121">
        <v>2013</v>
      </c>
      <c r="R121">
        <v>2023</v>
      </c>
      <c r="S121">
        <v>10</v>
      </c>
      <c r="U121" t="s">
        <v>54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 t="s">
        <v>68</v>
      </c>
      <c r="AE121" t="s">
        <v>56</v>
      </c>
      <c r="AF121" t="s">
        <v>56</v>
      </c>
      <c r="AG121" t="s">
        <v>56</v>
      </c>
      <c r="AH121" t="s">
        <v>56</v>
      </c>
      <c r="AI121" t="s">
        <v>56</v>
      </c>
      <c r="AJ121" t="s">
        <v>56</v>
      </c>
      <c r="AK121" t="s">
        <v>56</v>
      </c>
      <c r="AL121" t="s">
        <v>69</v>
      </c>
      <c r="AM121" t="s">
        <v>56</v>
      </c>
      <c r="AN121" t="s">
        <v>56</v>
      </c>
      <c r="AO121" t="s">
        <v>56</v>
      </c>
      <c r="AP121" t="s">
        <v>69</v>
      </c>
      <c r="AQ121" t="s">
        <v>56</v>
      </c>
      <c r="AR121" t="s">
        <v>70</v>
      </c>
    </row>
    <row r="122" spans="1:44">
      <c r="A122">
        <v>61</v>
      </c>
      <c r="B122">
        <v>3333</v>
      </c>
      <c r="C122" t="s">
        <v>63</v>
      </c>
      <c r="D122" t="s">
        <v>64</v>
      </c>
      <c r="E122" t="s">
        <v>65</v>
      </c>
      <c r="F122" t="s">
        <v>64</v>
      </c>
      <c r="G122">
        <v>78724</v>
      </c>
      <c r="I122">
        <v>1</v>
      </c>
      <c r="J122" t="s">
        <v>66</v>
      </c>
      <c r="K122">
        <v>1</v>
      </c>
      <c r="L122">
        <v>1</v>
      </c>
      <c r="M122" t="s">
        <v>50</v>
      </c>
      <c r="N122" t="s">
        <v>61</v>
      </c>
      <c r="O122" t="s">
        <v>67</v>
      </c>
      <c r="P122" t="s">
        <v>53</v>
      </c>
      <c r="Q122">
        <v>2013</v>
      </c>
      <c r="R122">
        <v>2023</v>
      </c>
      <c r="S122">
        <v>10</v>
      </c>
      <c r="U122" t="s">
        <v>54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 t="s">
        <v>68</v>
      </c>
      <c r="AE122" t="s">
        <v>56</v>
      </c>
      <c r="AF122" t="s">
        <v>56</v>
      </c>
      <c r="AG122" t="s">
        <v>56</v>
      </c>
      <c r="AH122" t="s">
        <v>56</v>
      </c>
      <c r="AI122" t="s">
        <v>56</v>
      </c>
      <c r="AJ122" t="s">
        <v>56</v>
      </c>
      <c r="AK122" t="s">
        <v>56</v>
      </c>
      <c r="AL122" t="s">
        <v>69</v>
      </c>
      <c r="AM122" t="s">
        <v>56</v>
      </c>
      <c r="AN122" t="s">
        <v>56</v>
      </c>
      <c r="AO122" t="s">
        <v>56</v>
      </c>
      <c r="AP122" t="s">
        <v>69</v>
      </c>
      <c r="AQ122" t="s">
        <v>56</v>
      </c>
      <c r="AR122" t="s">
        <v>70</v>
      </c>
    </row>
    <row r="123" spans="1:44">
      <c r="A123">
        <v>61</v>
      </c>
      <c r="B123">
        <v>3334</v>
      </c>
      <c r="C123" t="s">
        <v>63</v>
      </c>
      <c r="D123" t="s">
        <v>64</v>
      </c>
      <c r="E123" t="s">
        <v>65</v>
      </c>
      <c r="F123" t="s">
        <v>64</v>
      </c>
      <c r="G123">
        <v>78724</v>
      </c>
      <c r="I123">
        <v>1</v>
      </c>
      <c r="J123" t="s">
        <v>66</v>
      </c>
      <c r="K123">
        <v>1</v>
      </c>
      <c r="L123">
        <v>1</v>
      </c>
      <c r="M123" t="s">
        <v>50</v>
      </c>
      <c r="N123" t="s">
        <v>61</v>
      </c>
      <c r="O123" t="s">
        <v>67</v>
      </c>
      <c r="P123" t="s">
        <v>53</v>
      </c>
      <c r="Q123">
        <v>2013</v>
      </c>
      <c r="R123">
        <v>2023</v>
      </c>
      <c r="S123">
        <v>10</v>
      </c>
      <c r="U123" t="s">
        <v>54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 t="s">
        <v>68</v>
      </c>
      <c r="AE123" t="s">
        <v>56</v>
      </c>
      <c r="AF123" t="s">
        <v>56</v>
      </c>
      <c r="AG123" t="s">
        <v>56</v>
      </c>
      <c r="AH123" t="s">
        <v>56</v>
      </c>
      <c r="AI123" t="s">
        <v>56</v>
      </c>
      <c r="AJ123" t="s">
        <v>56</v>
      </c>
      <c r="AK123" t="s">
        <v>56</v>
      </c>
      <c r="AL123" t="s">
        <v>69</v>
      </c>
      <c r="AM123" t="s">
        <v>56</v>
      </c>
      <c r="AN123" t="s">
        <v>56</v>
      </c>
      <c r="AO123" t="s">
        <v>56</v>
      </c>
      <c r="AP123" t="s">
        <v>69</v>
      </c>
      <c r="AQ123" t="s">
        <v>56</v>
      </c>
      <c r="AR123" t="s">
        <v>70</v>
      </c>
    </row>
    <row r="124" spans="1:44">
      <c r="A124">
        <v>61</v>
      </c>
      <c r="B124">
        <v>3335</v>
      </c>
      <c r="C124" t="s">
        <v>63</v>
      </c>
      <c r="D124" t="s">
        <v>64</v>
      </c>
      <c r="E124" t="s">
        <v>65</v>
      </c>
      <c r="F124" t="s">
        <v>64</v>
      </c>
      <c r="G124">
        <v>78724</v>
      </c>
      <c r="I124">
        <v>1</v>
      </c>
      <c r="J124" t="s">
        <v>66</v>
      </c>
      <c r="K124">
        <v>1</v>
      </c>
      <c r="L124">
        <v>1</v>
      </c>
      <c r="M124" t="s">
        <v>50</v>
      </c>
      <c r="N124" t="s">
        <v>61</v>
      </c>
      <c r="O124" t="s">
        <v>67</v>
      </c>
      <c r="P124" t="s">
        <v>53</v>
      </c>
      <c r="Q124">
        <v>2013</v>
      </c>
      <c r="R124">
        <v>2023</v>
      </c>
      <c r="S124">
        <v>10</v>
      </c>
      <c r="U124" t="s">
        <v>54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 t="s">
        <v>68</v>
      </c>
      <c r="AE124" t="s">
        <v>56</v>
      </c>
      <c r="AF124" t="s">
        <v>56</v>
      </c>
      <c r="AG124" t="s">
        <v>56</v>
      </c>
      <c r="AH124" t="s">
        <v>56</v>
      </c>
      <c r="AI124" t="s">
        <v>56</v>
      </c>
      <c r="AJ124" t="s">
        <v>56</v>
      </c>
      <c r="AK124" t="s">
        <v>56</v>
      </c>
      <c r="AL124" t="s">
        <v>69</v>
      </c>
      <c r="AM124" t="s">
        <v>56</v>
      </c>
      <c r="AN124" t="s">
        <v>56</v>
      </c>
      <c r="AO124" t="s">
        <v>56</v>
      </c>
      <c r="AP124" t="s">
        <v>69</v>
      </c>
      <c r="AQ124" t="s">
        <v>56</v>
      </c>
      <c r="AR124" t="s">
        <v>70</v>
      </c>
    </row>
    <row r="125" spans="1:44">
      <c r="A125">
        <v>61</v>
      </c>
      <c r="B125">
        <v>3336</v>
      </c>
      <c r="C125" t="s">
        <v>63</v>
      </c>
      <c r="D125" t="s">
        <v>64</v>
      </c>
      <c r="E125" t="s">
        <v>65</v>
      </c>
      <c r="F125" t="s">
        <v>64</v>
      </c>
      <c r="G125">
        <v>78724</v>
      </c>
      <c r="I125">
        <v>1</v>
      </c>
      <c r="J125" t="s">
        <v>66</v>
      </c>
      <c r="K125">
        <v>1</v>
      </c>
      <c r="L125">
        <v>1</v>
      </c>
      <c r="M125" t="s">
        <v>50</v>
      </c>
      <c r="N125" t="s">
        <v>61</v>
      </c>
      <c r="O125" t="s">
        <v>67</v>
      </c>
      <c r="P125" t="s">
        <v>53</v>
      </c>
      <c r="Q125">
        <v>2013</v>
      </c>
      <c r="R125">
        <v>2023</v>
      </c>
      <c r="S125">
        <v>10</v>
      </c>
      <c r="U125" t="s">
        <v>54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 t="s">
        <v>68</v>
      </c>
      <c r="AE125" t="s">
        <v>56</v>
      </c>
      <c r="AF125" t="s">
        <v>56</v>
      </c>
      <c r="AG125" t="s">
        <v>56</v>
      </c>
      <c r="AH125" t="s">
        <v>56</v>
      </c>
      <c r="AI125" t="s">
        <v>56</v>
      </c>
      <c r="AJ125" t="s">
        <v>56</v>
      </c>
      <c r="AK125" t="s">
        <v>56</v>
      </c>
      <c r="AL125" t="s">
        <v>69</v>
      </c>
      <c r="AM125" t="s">
        <v>56</v>
      </c>
      <c r="AN125" t="s">
        <v>56</v>
      </c>
      <c r="AO125" t="s">
        <v>56</v>
      </c>
      <c r="AP125" t="s">
        <v>69</v>
      </c>
      <c r="AQ125" t="s">
        <v>56</v>
      </c>
      <c r="AR125" t="s">
        <v>70</v>
      </c>
    </row>
    <row r="126" spans="1:44">
      <c r="A126">
        <v>61</v>
      </c>
      <c r="B126">
        <v>3337</v>
      </c>
      <c r="C126" t="s">
        <v>63</v>
      </c>
      <c r="D126" t="s">
        <v>64</v>
      </c>
      <c r="E126" t="s">
        <v>65</v>
      </c>
      <c r="F126" t="s">
        <v>64</v>
      </c>
      <c r="G126">
        <v>78724</v>
      </c>
      <c r="I126">
        <v>1</v>
      </c>
      <c r="J126" t="s">
        <v>66</v>
      </c>
      <c r="K126">
        <v>1</v>
      </c>
      <c r="L126">
        <v>1</v>
      </c>
      <c r="M126" t="s">
        <v>50</v>
      </c>
      <c r="N126" t="s">
        <v>61</v>
      </c>
      <c r="O126" t="s">
        <v>67</v>
      </c>
      <c r="P126" t="s">
        <v>53</v>
      </c>
      <c r="Q126">
        <v>2013</v>
      </c>
      <c r="R126">
        <v>2023</v>
      </c>
      <c r="S126">
        <v>10</v>
      </c>
      <c r="U126" t="s">
        <v>54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 t="s">
        <v>68</v>
      </c>
      <c r="AE126" t="s">
        <v>56</v>
      </c>
      <c r="AF126" t="s">
        <v>56</v>
      </c>
      <c r="AG126" t="s">
        <v>56</v>
      </c>
      <c r="AH126" t="s">
        <v>56</v>
      </c>
      <c r="AI126" t="s">
        <v>56</v>
      </c>
      <c r="AJ126" t="s">
        <v>56</v>
      </c>
      <c r="AK126" t="s">
        <v>56</v>
      </c>
      <c r="AL126" t="s">
        <v>69</v>
      </c>
      <c r="AM126" t="s">
        <v>56</v>
      </c>
      <c r="AN126" t="s">
        <v>56</v>
      </c>
      <c r="AO126" t="s">
        <v>56</v>
      </c>
      <c r="AP126" t="s">
        <v>69</v>
      </c>
      <c r="AQ126" t="s">
        <v>56</v>
      </c>
      <c r="AR126" t="s">
        <v>70</v>
      </c>
    </row>
    <row r="127" spans="1:44">
      <c r="A127">
        <v>61</v>
      </c>
      <c r="B127">
        <v>3338</v>
      </c>
      <c r="C127" t="s">
        <v>63</v>
      </c>
      <c r="D127" t="s">
        <v>64</v>
      </c>
      <c r="E127" t="s">
        <v>65</v>
      </c>
      <c r="F127" t="s">
        <v>64</v>
      </c>
      <c r="G127">
        <v>78724</v>
      </c>
      <c r="I127">
        <v>1</v>
      </c>
      <c r="J127" t="s">
        <v>66</v>
      </c>
      <c r="K127">
        <v>1</v>
      </c>
      <c r="L127">
        <v>1</v>
      </c>
      <c r="M127" t="s">
        <v>50</v>
      </c>
      <c r="N127" t="s">
        <v>61</v>
      </c>
      <c r="O127" t="s">
        <v>67</v>
      </c>
      <c r="P127" t="s">
        <v>53</v>
      </c>
      <c r="Q127">
        <v>2013</v>
      </c>
      <c r="R127">
        <v>2023</v>
      </c>
      <c r="S127">
        <v>10</v>
      </c>
      <c r="U127" t="s">
        <v>54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 t="s">
        <v>68</v>
      </c>
      <c r="AE127" t="s">
        <v>56</v>
      </c>
      <c r="AF127" t="s">
        <v>56</v>
      </c>
      <c r="AG127" t="s">
        <v>56</v>
      </c>
      <c r="AH127" t="s">
        <v>56</v>
      </c>
      <c r="AI127" t="s">
        <v>56</v>
      </c>
      <c r="AJ127" t="s">
        <v>56</v>
      </c>
      <c r="AK127" t="s">
        <v>56</v>
      </c>
      <c r="AL127" t="s">
        <v>69</v>
      </c>
      <c r="AM127" t="s">
        <v>56</v>
      </c>
      <c r="AN127" t="s">
        <v>56</v>
      </c>
      <c r="AO127" t="s">
        <v>56</v>
      </c>
      <c r="AP127" t="s">
        <v>69</v>
      </c>
      <c r="AQ127" t="s">
        <v>56</v>
      </c>
      <c r="AR127" t="s">
        <v>70</v>
      </c>
    </row>
    <row r="128" spans="1:44">
      <c r="A128">
        <v>61</v>
      </c>
      <c r="B128">
        <v>3339</v>
      </c>
      <c r="C128" t="s">
        <v>63</v>
      </c>
      <c r="D128" t="s">
        <v>64</v>
      </c>
      <c r="E128" t="s">
        <v>65</v>
      </c>
      <c r="F128" t="s">
        <v>64</v>
      </c>
      <c r="G128">
        <v>78724</v>
      </c>
      <c r="I128">
        <v>1</v>
      </c>
      <c r="J128" t="s">
        <v>66</v>
      </c>
      <c r="K128">
        <v>1</v>
      </c>
      <c r="L128">
        <v>1</v>
      </c>
      <c r="M128" t="s">
        <v>50</v>
      </c>
      <c r="N128" t="s">
        <v>61</v>
      </c>
      <c r="O128" t="s">
        <v>67</v>
      </c>
      <c r="P128" t="s">
        <v>53</v>
      </c>
      <c r="Q128">
        <v>2014</v>
      </c>
      <c r="R128">
        <v>2024</v>
      </c>
      <c r="S128">
        <v>10</v>
      </c>
      <c r="U128" t="s">
        <v>54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 t="s">
        <v>68</v>
      </c>
      <c r="AE128" t="s">
        <v>56</v>
      </c>
      <c r="AF128" t="s">
        <v>56</v>
      </c>
      <c r="AG128" t="s">
        <v>56</v>
      </c>
      <c r="AH128" t="s">
        <v>56</v>
      </c>
      <c r="AI128" t="s">
        <v>56</v>
      </c>
      <c r="AJ128" t="s">
        <v>56</v>
      </c>
      <c r="AK128" t="s">
        <v>56</v>
      </c>
      <c r="AL128" t="s">
        <v>69</v>
      </c>
      <c r="AM128" t="s">
        <v>56</v>
      </c>
      <c r="AN128" t="s">
        <v>56</v>
      </c>
      <c r="AO128" t="s">
        <v>56</v>
      </c>
      <c r="AP128" t="s">
        <v>69</v>
      </c>
      <c r="AQ128" t="s">
        <v>56</v>
      </c>
      <c r="AR128" t="s">
        <v>70</v>
      </c>
    </row>
    <row r="129" spans="1:44">
      <c r="A129">
        <v>61</v>
      </c>
      <c r="B129">
        <v>3340</v>
      </c>
      <c r="C129" t="s">
        <v>63</v>
      </c>
      <c r="D129" t="s">
        <v>64</v>
      </c>
      <c r="E129" t="s">
        <v>65</v>
      </c>
      <c r="F129" t="s">
        <v>64</v>
      </c>
      <c r="G129">
        <v>78724</v>
      </c>
      <c r="I129">
        <v>1</v>
      </c>
      <c r="J129" t="s">
        <v>66</v>
      </c>
      <c r="K129">
        <v>1</v>
      </c>
      <c r="L129">
        <v>1</v>
      </c>
      <c r="M129" t="s">
        <v>50</v>
      </c>
      <c r="N129" t="s">
        <v>61</v>
      </c>
      <c r="O129" t="s">
        <v>67</v>
      </c>
      <c r="P129" t="s">
        <v>53</v>
      </c>
      <c r="Q129">
        <v>2014</v>
      </c>
      <c r="R129">
        <v>2024</v>
      </c>
      <c r="S129">
        <v>10</v>
      </c>
      <c r="U129" t="s">
        <v>54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 t="s">
        <v>68</v>
      </c>
      <c r="AE129" t="s">
        <v>56</v>
      </c>
      <c r="AF129" t="s">
        <v>56</v>
      </c>
      <c r="AG129" t="s">
        <v>56</v>
      </c>
      <c r="AH129" t="s">
        <v>56</v>
      </c>
      <c r="AI129" t="s">
        <v>56</v>
      </c>
      <c r="AJ129" t="s">
        <v>56</v>
      </c>
      <c r="AK129" t="s">
        <v>56</v>
      </c>
      <c r="AL129" t="s">
        <v>69</v>
      </c>
      <c r="AM129" t="s">
        <v>56</v>
      </c>
      <c r="AN129" t="s">
        <v>56</v>
      </c>
      <c r="AO129" t="s">
        <v>56</v>
      </c>
      <c r="AP129" t="s">
        <v>69</v>
      </c>
      <c r="AQ129" t="s">
        <v>56</v>
      </c>
      <c r="AR129" t="s">
        <v>70</v>
      </c>
    </row>
    <row r="130" spans="1:44">
      <c r="A130">
        <v>61</v>
      </c>
      <c r="B130">
        <v>3341</v>
      </c>
      <c r="C130" t="s">
        <v>63</v>
      </c>
      <c r="D130" t="s">
        <v>64</v>
      </c>
      <c r="E130" t="s">
        <v>65</v>
      </c>
      <c r="F130" t="s">
        <v>64</v>
      </c>
      <c r="G130">
        <v>78724</v>
      </c>
      <c r="I130">
        <v>1</v>
      </c>
      <c r="J130" t="s">
        <v>66</v>
      </c>
      <c r="K130">
        <v>1</v>
      </c>
      <c r="L130">
        <v>1</v>
      </c>
      <c r="M130" t="s">
        <v>50</v>
      </c>
      <c r="N130" t="s">
        <v>61</v>
      </c>
      <c r="O130" t="s">
        <v>67</v>
      </c>
      <c r="P130" t="s">
        <v>53</v>
      </c>
      <c r="Q130">
        <v>2014</v>
      </c>
      <c r="R130">
        <v>2024</v>
      </c>
      <c r="S130">
        <v>10</v>
      </c>
      <c r="U130" t="s">
        <v>54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 t="s">
        <v>68</v>
      </c>
      <c r="AE130" t="s">
        <v>56</v>
      </c>
      <c r="AF130" t="s">
        <v>56</v>
      </c>
      <c r="AG130" t="s">
        <v>56</v>
      </c>
      <c r="AH130" t="s">
        <v>56</v>
      </c>
      <c r="AI130" t="s">
        <v>56</v>
      </c>
      <c r="AJ130" t="s">
        <v>56</v>
      </c>
      <c r="AK130" t="s">
        <v>56</v>
      </c>
      <c r="AL130" t="s">
        <v>69</v>
      </c>
      <c r="AM130" t="s">
        <v>56</v>
      </c>
      <c r="AN130" t="s">
        <v>56</v>
      </c>
      <c r="AO130" t="s">
        <v>56</v>
      </c>
      <c r="AP130" t="s">
        <v>69</v>
      </c>
      <c r="AQ130" t="s">
        <v>56</v>
      </c>
      <c r="AR130" t="s">
        <v>70</v>
      </c>
    </row>
    <row r="131" spans="1:44">
      <c r="A131">
        <v>61</v>
      </c>
      <c r="B131">
        <v>3342</v>
      </c>
      <c r="C131" t="s">
        <v>63</v>
      </c>
      <c r="D131" t="s">
        <v>64</v>
      </c>
      <c r="E131" t="s">
        <v>65</v>
      </c>
      <c r="F131" t="s">
        <v>64</v>
      </c>
      <c r="G131">
        <v>78724</v>
      </c>
      <c r="I131">
        <v>1</v>
      </c>
      <c r="J131" t="s">
        <v>66</v>
      </c>
      <c r="K131">
        <v>1</v>
      </c>
      <c r="L131">
        <v>1</v>
      </c>
      <c r="M131" t="s">
        <v>50</v>
      </c>
      <c r="N131" t="s">
        <v>61</v>
      </c>
      <c r="O131" t="s">
        <v>67</v>
      </c>
      <c r="P131" t="s">
        <v>53</v>
      </c>
      <c r="Q131">
        <v>2014</v>
      </c>
      <c r="R131">
        <v>2024</v>
      </c>
      <c r="S131">
        <v>10</v>
      </c>
      <c r="U131" t="s">
        <v>54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 t="s">
        <v>68</v>
      </c>
      <c r="AE131" t="s">
        <v>56</v>
      </c>
      <c r="AF131" t="s">
        <v>56</v>
      </c>
      <c r="AG131" t="s">
        <v>56</v>
      </c>
      <c r="AH131" t="s">
        <v>56</v>
      </c>
      <c r="AI131" t="s">
        <v>56</v>
      </c>
      <c r="AJ131" t="s">
        <v>56</v>
      </c>
      <c r="AK131" t="s">
        <v>56</v>
      </c>
      <c r="AL131" t="s">
        <v>69</v>
      </c>
      <c r="AM131" t="s">
        <v>56</v>
      </c>
      <c r="AN131" t="s">
        <v>56</v>
      </c>
      <c r="AO131" t="s">
        <v>56</v>
      </c>
      <c r="AP131" t="s">
        <v>69</v>
      </c>
      <c r="AQ131" t="s">
        <v>56</v>
      </c>
      <c r="AR131" t="s">
        <v>70</v>
      </c>
    </row>
    <row r="132" spans="1:44">
      <c r="A132">
        <v>61</v>
      </c>
      <c r="B132">
        <v>3343</v>
      </c>
      <c r="C132" t="s">
        <v>63</v>
      </c>
      <c r="D132" t="s">
        <v>64</v>
      </c>
      <c r="E132" t="s">
        <v>65</v>
      </c>
      <c r="F132" t="s">
        <v>64</v>
      </c>
      <c r="G132">
        <v>78724</v>
      </c>
      <c r="I132">
        <v>1</v>
      </c>
      <c r="J132" t="s">
        <v>66</v>
      </c>
      <c r="K132">
        <v>1</v>
      </c>
      <c r="L132">
        <v>1</v>
      </c>
      <c r="M132" t="s">
        <v>50</v>
      </c>
      <c r="N132" t="s">
        <v>61</v>
      </c>
      <c r="O132" t="s">
        <v>67</v>
      </c>
      <c r="P132" t="s">
        <v>53</v>
      </c>
      <c r="Q132">
        <v>2014</v>
      </c>
      <c r="R132">
        <v>2024</v>
      </c>
      <c r="S132">
        <v>10</v>
      </c>
      <c r="U132" t="s">
        <v>54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 t="s">
        <v>68</v>
      </c>
      <c r="AE132" t="s">
        <v>56</v>
      </c>
      <c r="AF132" t="s">
        <v>56</v>
      </c>
      <c r="AG132" t="s">
        <v>56</v>
      </c>
      <c r="AH132" t="s">
        <v>56</v>
      </c>
      <c r="AI132" t="s">
        <v>56</v>
      </c>
      <c r="AJ132" t="s">
        <v>56</v>
      </c>
      <c r="AK132" t="s">
        <v>56</v>
      </c>
      <c r="AL132" t="s">
        <v>69</v>
      </c>
      <c r="AM132" t="s">
        <v>56</v>
      </c>
      <c r="AN132" t="s">
        <v>56</v>
      </c>
      <c r="AO132" t="s">
        <v>56</v>
      </c>
      <c r="AP132" t="s">
        <v>69</v>
      </c>
      <c r="AQ132" t="s">
        <v>56</v>
      </c>
      <c r="AR132" t="s">
        <v>70</v>
      </c>
    </row>
    <row r="133" spans="1:44">
      <c r="A133">
        <v>61</v>
      </c>
      <c r="B133">
        <v>3344</v>
      </c>
      <c r="C133" t="s">
        <v>63</v>
      </c>
      <c r="D133" t="s">
        <v>64</v>
      </c>
      <c r="E133" t="s">
        <v>65</v>
      </c>
      <c r="F133" t="s">
        <v>64</v>
      </c>
      <c r="G133">
        <v>78724</v>
      </c>
      <c r="I133">
        <v>1</v>
      </c>
      <c r="J133" t="s">
        <v>66</v>
      </c>
      <c r="K133">
        <v>1</v>
      </c>
      <c r="L133">
        <v>1</v>
      </c>
      <c r="M133" t="s">
        <v>50</v>
      </c>
      <c r="N133" t="s">
        <v>61</v>
      </c>
      <c r="O133" t="s">
        <v>67</v>
      </c>
      <c r="P133" t="s">
        <v>53</v>
      </c>
      <c r="Q133">
        <v>2014</v>
      </c>
      <c r="R133">
        <v>2024</v>
      </c>
      <c r="S133">
        <v>10</v>
      </c>
      <c r="U133" t="s">
        <v>54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 t="s">
        <v>68</v>
      </c>
      <c r="AE133" t="s">
        <v>56</v>
      </c>
      <c r="AF133" t="s">
        <v>56</v>
      </c>
      <c r="AG133" t="s">
        <v>56</v>
      </c>
      <c r="AH133" t="s">
        <v>56</v>
      </c>
      <c r="AI133" t="s">
        <v>56</v>
      </c>
      <c r="AJ133" t="s">
        <v>56</v>
      </c>
      <c r="AK133" t="s">
        <v>56</v>
      </c>
      <c r="AL133" t="s">
        <v>69</v>
      </c>
      <c r="AM133" t="s">
        <v>56</v>
      </c>
      <c r="AN133" t="s">
        <v>56</v>
      </c>
      <c r="AO133" t="s">
        <v>56</v>
      </c>
      <c r="AP133" t="s">
        <v>69</v>
      </c>
      <c r="AQ133" t="s">
        <v>56</v>
      </c>
      <c r="AR133" t="s">
        <v>70</v>
      </c>
    </row>
    <row r="134" spans="1:44">
      <c r="A134">
        <v>61</v>
      </c>
      <c r="B134">
        <v>3345</v>
      </c>
      <c r="C134" t="s">
        <v>63</v>
      </c>
      <c r="D134" t="s">
        <v>64</v>
      </c>
      <c r="E134" t="s">
        <v>65</v>
      </c>
      <c r="F134" t="s">
        <v>64</v>
      </c>
      <c r="G134">
        <v>78724</v>
      </c>
      <c r="I134">
        <v>1</v>
      </c>
      <c r="J134" t="s">
        <v>66</v>
      </c>
      <c r="K134">
        <v>1</v>
      </c>
      <c r="L134">
        <v>1</v>
      </c>
      <c r="M134" t="s">
        <v>50</v>
      </c>
      <c r="N134" t="s">
        <v>61</v>
      </c>
      <c r="O134" t="s">
        <v>67</v>
      </c>
      <c r="P134" t="s">
        <v>53</v>
      </c>
      <c r="Q134">
        <v>2014</v>
      </c>
      <c r="R134">
        <v>2024</v>
      </c>
      <c r="S134">
        <v>10</v>
      </c>
      <c r="U134" t="s">
        <v>54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 t="s">
        <v>68</v>
      </c>
      <c r="AE134" t="s">
        <v>56</v>
      </c>
      <c r="AF134" t="s">
        <v>56</v>
      </c>
      <c r="AG134" t="s">
        <v>56</v>
      </c>
      <c r="AH134" t="s">
        <v>56</v>
      </c>
      <c r="AI134" t="s">
        <v>56</v>
      </c>
      <c r="AJ134" t="s">
        <v>56</v>
      </c>
      <c r="AK134" t="s">
        <v>56</v>
      </c>
      <c r="AL134" t="s">
        <v>69</v>
      </c>
      <c r="AM134" t="s">
        <v>56</v>
      </c>
      <c r="AN134" t="s">
        <v>56</v>
      </c>
      <c r="AO134" t="s">
        <v>56</v>
      </c>
      <c r="AP134" t="s">
        <v>69</v>
      </c>
      <c r="AQ134" t="s">
        <v>56</v>
      </c>
      <c r="AR134" t="s">
        <v>70</v>
      </c>
    </row>
    <row r="135" spans="1:44">
      <c r="A135">
        <v>61</v>
      </c>
      <c r="B135">
        <v>3346</v>
      </c>
      <c r="C135" t="s">
        <v>63</v>
      </c>
      <c r="D135" t="s">
        <v>64</v>
      </c>
      <c r="E135" t="s">
        <v>65</v>
      </c>
      <c r="F135" t="s">
        <v>64</v>
      </c>
      <c r="G135">
        <v>78724</v>
      </c>
      <c r="I135">
        <v>1</v>
      </c>
      <c r="J135" t="s">
        <v>66</v>
      </c>
      <c r="K135">
        <v>1</v>
      </c>
      <c r="L135">
        <v>1</v>
      </c>
      <c r="M135" t="s">
        <v>50</v>
      </c>
      <c r="N135" t="s">
        <v>61</v>
      </c>
      <c r="O135" t="s">
        <v>67</v>
      </c>
      <c r="P135" t="s">
        <v>53</v>
      </c>
      <c r="Q135">
        <v>2014</v>
      </c>
      <c r="R135">
        <v>2024</v>
      </c>
      <c r="S135">
        <v>10</v>
      </c>
      <c r="U135" t="s">
        <v>54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 t="s">
        <v>68</v>
      </c>
      <c r="AE135" t="s">
        <v>56</v>
      </c>
      <c r="AF135" t="s">
        <v>56</v>
      </c>
      <c r="AG135" t="s">
        <v>56</v>
      </c>
      <c r="AH135" t="s">
        <v>56</v>
      </c>
      <c r="AI135" t="s">
        <v>56</v>
      </c>
      <c r="AJ135" t="s">
        <v>56</v>
      </c>
      <c r="AK135" t="s">
        <v>56</v>
      </c>
      <c r="AL135" t="s">
        <v>69</v>
      </c>
      <c r="AM135" t="s">
        <v>56</v>
      </c>
      <c r="AN135" t="s">
        <v>56</v>
      </c>
      <c r="AO135" t="s">
        <v>56</v>
      </c>
      <c r="AP135" t="s">
        <v>69</v>
      </c>
      <c r="AQ135" t="s">
        <v>56</v>
      </c>
      <c r="AR135" t="s">
        <v>70</v>
      </c>
    </row>
    <row r="136" spans="1:44">
      <c r="A136">
        <v>61</v>
      </c>
      <c r="B136">
        <v>3347</v>
      </c>
      <c r="C136" t="s">
        <v>63</v>
      </c>
      <c r="D136" t="s">
        <v>64</v>
      </c>
      <c r="E136" t="s">
        <v>65</v>
      </c>
      <c r="F136" t="s">
        <v>64</v>
      </c>
      <c r="G136">
        <v>78724</v>
      </c>
      <c r="I136">
        <v>1</v>
      </c>
      <c r="J136" t="s">
        <v>66</v>
      </c>
      <c r="K136">
        <v>1</v>
      </c>
      <c r="L136">
        <v>1</v>
      </c>
      <c r="M136" t="s">
        <v>50</v>
      </c>
      <c r="N136" t="s">
        <v>61</v>
      </c>
      <c r="O136" t="s">
        <v>67</v>
      </c>
      <c r="P136" t="s">
        <v>53</v>
      </c>
      <c r="Q136">
        <v>2014</v>
      </c>
      <c r="R136">
        <v>2024</v>
      </c>
      <c r="S136">
        <v>10</v>
      </c>
      <c r="U136" t="s">
        <v>54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 t="s">
        <v>68</v>
      </c>
      <c r="AE136" t="s">
        <v>56</v>
      </c>
      <c r="AF136" t="s">
        <v>56</v>
      </c>
      <c r="AG136" t="s">
        <v>56</v>
      </c>
      <c r="AH136" t="s">
        <v>56</v>
      </c>
      <c r="AI136" t="s">
        <v>56</v>
      </c>
      <c r="AJ136" t="s">
        <v>56</v>
      </c>
      <c r="AK136" t="s">
        <v>56</v>
      </c>
      <c r="AL136" t="s">
        <v>69</v>
      </c>
      <c r="AM136" t="s">
        <v>56</v>
      </c>
      <c r="AN136" t="s">
        <v>56</v>
      </c>
      <c r="AO136" t="s">
        <v>56</v>
      </c>
      <c r="AP136" t="s">
        <v>69</v>
      </c>
      <c r="AQ136" t="s">
        <v>56</v>
      </c>
      <c r="AR136" t="s">
        <v>70</v>
      </c>
    </row>
    <row r="137" spans="1:44">
      <c r="A137">
        <v>61</v>
      </c>
      <c r="B137">
        <v>3348</v>
      </c>
      <c r="C137" t="s">
        <v>63</v>
      </c>
      <c r="D137" t="s">
        <v>64</v>
      </c>
      <c r="E137" t="s">
        <v>65</v>
      </c>
      <c r="F137" t="s">
        <v>64</v>
      </c>
      <c r="G137">
        <v>78724</v>
      </c>
      <c r="I137">
        <v>1</v>
      </c>
      <c r="J137" t="s">
        <v>66</v>
      </c>
      <c r="K137">
        <v>1</v>
      </c>
      <c r="L137">
        <v>1</v>
      </c>
      <c r="M137" t="s">
        <v>50</v>
      </c>
      <c r="N137" t="s">
        <v>61</v>
      </c>
      <c r="O137" t="s">
        <v>67</v>
      </c>
      <c r="P137" t="s">
        <v>53</v>
      </c>
      <c r="Q137">
        <v>2014</v>
      </c>
      <c r="R137">
        <v>2024</v>
      </c>
      <c r="S137">
        <v>10</v>
      </c>
      <c r="U137" t="s">
        <v>54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 t="s">
        <v>68</v>
      </c>
      <c r="AE137" t="s">
        <v>56</v>
      </c>
      <c r="AF137" t="s">
        <v>56</v>
      </c>
      <c r="AG137" t="s">
        <v>56</v>
      </c>
      <c r="AH137" t="s">
        <v>56</v>
      </c>
      <c r="AI137" t="s">
        <v>56</v>
      </c>
      <c r="AJ137" t="s">
        <v>56</v>
      </c>
      <c r="AK137" t="s">
        <v>56</v>
      </c>
      <c r="AL137" t="s">
        <v>69</v>
      </c>
      <c r="AM137" t="s">
        <v>56</v>
      </c>
      <c r="AN137" t="s">
        <v>56</v>
      </c>
      <c r="AO137" t="s">
        <v>56</v>
      </c>
      <c r="AP137" t="s">
        <v>69</v>
      </c>
      <c r="AQ137" t="s">
        <v>56</v>
      </c>
      <c r="AR137" t="s">
        <v>70</v>
      </c>
    </row>
    <row r="138" spans="1:44">
      <c r="A138">
        <v>61</v>
      </c>
      <c r="B138">
        <v>3349</v>
      </c>
      <c r="C138" t="s">
        <v>63</v>
      </c>
      <c r="D138" t="s">
        <v>64</v>
      </c>
      <c r="E138" t="s">
        <v>65</v>
      </c>
      <c r="F138" t="s">
        <v>64</v>
      </c>
      <c r="G138">
        <v>78724</v>
      </c>
      <c r="I138">
        <v>1</v>
      </c>
      <c r="J138" t="s">
        <v>66</v>
      </c>
      <c r="K138">
        <v>1</v>
      </c>
      <c r="L138">
        <v>1</v>
      </c>
      <c r="M138" t="s">
        <v>50</v>
      </c>
      <c r="N138" t="s">
        <v>61</v>
      </c>
      <c r="O138" t="s">
        <v>67</v>
      </c>
      <c r="P138" t="s">
        <v>53</v>
      </c>
      <c r="Q138">
        <v>2014</v>
      </c>
      <c r="R138">
        <v>2024</v>
      </c>
      <c r="S138">
        <v>10</v>
      </c>
      <c r="U138" t="s">
        <v>54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 t="s">
        <v>68</v>
      </c>
      <c r="AE138" t="s">
        <v>56</v>
      </c>
      <c r="AF138" t="s">
        <v>56</v>
      </c>
      <c r="AG138" t="s">
        <v>56</v>
      </c>
      <c r="AH138" t="s">
        <v>56</v>
      </c>
      <c r="AI138" t="s">
        <v>56</v>
      </c>
      <c r="AJ138" t="s">
        <v>56</v>
      </c>
      <c r="AK138" t="s">
        <v>56</v>
      </c>
      <c r="AL138" t="s">
        <v>69</v>
      </c>
      <c r="AM138" t="s">
        <v>56</v>
      </c>
      <c r="AN138" t="s">
        <v>56</v>
      </c>
      <c r="AO138" t="s">
        <v>56</v>
      </c>
      <c r="AP138" t="s">
        <v>69</v>
      </c>
      <c r="AQ138" t="s">
        <v>56</v>
      </c>
      <c r="AR138" t="s">
        <v>70</v>
      </c>
    </row>
    <row r="139" spans="1:44">
      <c r="A139">
        <v>61</v>
      </c>
      <c r="B139">
        <v>3374</v>
      </c>
      <c r="C139" t="s">
        <v>63</v>
      </c>
      <c r="D139" t="s">
        <v>64</v>
      </c>
      <c r="E139" t="s">
        <v>65</v>
      </c>
      <c r="F139" t="s">
        <v>64</v>
      </c>
      <c r="G139">
        <v>78724</v>
      </c>
      <c r="I139">
        <v>1</v>
      </c>
      <c r="J139" t="s">
        <v>66</v>
      </c>
      <c r="K139">
        <v>1</v>
      </c>
      <c r="L139">
        <v>1</v>
      </c>
      <c r="M139" t="s">
        <v>50</v>
      </c>
      <c r="N139" t="s">
        <v>61</v>
      </c>
      <c r="O139" t="s">
        <v>67</v>
      </c>
      <c r="P139" t="s">
        <v>53</v>
      </c>
      <c r="Q139">
        <v>2014</v>
      </c>
      <c r="R139">
        <v>2024</v>
      </c>
      <c r="S139">
        <v>10</v>
      </c>
      <c r="U139" t="s">
        <v>54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 t="s">
        <v>68</v>
      </c>
      <c r="AE139" t="s">
        <v>56</v>
      </c>
      <c r="AF139" t="s">
        <v>56</v>
      </c>
      <c r="AG139" t="s">
        <v>56</v>
      </c>
      <c r="AH139" t="s">
        <v>56</v>
      </c>
      <c r="AI139" t="s">
        <v>56</v>
      </c>
      <c r="AJ139" t="s">
        <v>56</v>
      </c>
      <c r="AK139" t="s">
        <v>56</v>
      </c>
      <c r="AL139" t="s">
        <v>69</v>
      </c>
      <c r="AM139" t="s">
        <v>56</v>
      </c>
      <c r="AN139" t="s">
        <v>56</v>
      </c>
      <c r="AO139" t="s">
        <v>56</v>
      </c>
      <c r="AP139" t="s">
        <v>69</v>
      </c>
      <c r="AQ139" t="s">
        <v>56</v>
      </c>
      <c r="AR139" t="s">
        <v>70</v>
      </c>
    </row>
    <row r="140" spans="1:44">
      <c r="A140">
        <v>61</v>
      </c>
      <c r="B140">
        <v>3375</v>
      </c>
      <c r="C140" t="s">
        <v>63</v>
      </c>
      <c r="D140" t="s">
        <v>64</v>
      </c>
      <c r="E140" t="s">
        <v>65</v>
      </c>
      <c r="F140" t="s">
        <v>64</v>
      </c>
      <c r="G140">
        <v>78724</v>
      </c>
      <c r="I140">
        <v>1</v>
      </c>
      <c r="J140" t="s">
        <v>66</v>
      </c>
      <c r="K140">
        <v>1</v>
      </c>
      <c r="L140">
        <v>1</v>
      </c>
      <c r="M140" t="s">
        <v>50</v>
      </c>
      <c r="N140" t="s">
        <v>61</v>
      </c>
      <c r="O140" t="s">
        <v>67</v>
      </c>
      <c r="P140" t="s">
        <v>53</v>
      </c>
      <c r="Q140">
        <v>2014</v>
      </c>
      <c r="R140">
        <v>2024</v>
      </c>
      <c r="S140">
        <v>10</v>
      </c>
      <c r="U140" t="s">
        <v>54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 t="s">
        <v>68</v>
      </c>
      <c r="AE140" t="s">
        <v>56</v>
      </c>
      <c r="AF140" t="s">
        <v>56</v>
      </c>
      <c r="AG140" t="s">
        <v>56</v>
      </c>
      <c r="AH140" t="s">
        <v>56</v>
      </c>
      <c r="AI140" t="s">
        <v>56</v>
      </c>
      <c r="AJ140" t="s">
        <v>56</v>
      </c>
      <c r="AK140" t="s">
        <v>56</v>
      </c>
      <c r="AL140" t="s">
        <v>69</v>
      </c>
      <c r="AM140" t="s">
        <v>56</v>
      </c>
      <c r="AN140" t="s">
        <v>56</v>
      </c>
      <c r="AO140" t="s">
        <v>56</v>
      </c>
      <c r="AP140" t="s">
        <v>69</v>
      </c>
      <c r="AQ140" t="s">
        <v>56</v>
      </c>
      <c r="AR140" t="s">
        <v>70</v>
      </c>
    </row>
    <row r="141" spans="1:44">
      <c r="A141">
        <v>91</v>
      </c>
      <c r="B141">
        <v>3411</v>
      </c>
      <c r="C141" t="s">
        <v>76</v>
      </c>
      <c r="D141" t="s">
        <v>64</v>
      </c>
      <c r="E141" t="s">
        <v>65</v>
      </c>
      <c r="F141" t="s">
        <v>64</v>
      </c>
      <c r="G141">
        <v>78723</v>
      </c>
      <c r="I141">
        <v>1</v>
      </c>
      <c r="J141" t="s">
        <v>77</v>
      </c>
      <c r="K141">
        <v>1</v>
      </c>
      <c r="L141">
        <v>1</v>
      </c>
      <c r="M141" t="s">
        <v>78</v>
      </c>
      <c r="N141" t="s">
        <v>61</v>
      </c>
      <c r="O141" t="s">
        <v>67</v>
      </c>
      <c r="P141" t="s">
        <v>53</v>
      </c>
      <c r="Q141">
        <v>2009</v>
      </c>
      <c r="R141">
        <v>2019</v>
      </c>
      <c r="S141">
        <v>10</v>
      </c>
      <c r="U141" t="s">
        <v>54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 t="s">
        <v>68</v>
      </c>
      <c r="AE141" t="s">
        <v>56</v>
      </c>
      <c r="AF141" t="s">
        <v>56</v>
      </c>
      <c r="AG141" t="s">
        <v>56</v>
      </c>
      <c r="AH141" t="s">
        <v>56</v>
      </c>
      <c r="AI141" t="s">
        <v>56</v>
      </c>
      <c r="AJ141" t="s">
        <v>56</v>
      </c>
      <c r="AK141" t="s">
        <v>56</v>
      </c>
      <c r="AL141" t="s">
        <v>69</v>
      </c>
      <c r="AM141" t="s">
        <v>56</v>
      </c>
      <c r="AN141" t="s">
        <v>56</v>
      </c>
      <c r="AO141" t="s">
        <v>56</v>
      </c>
      <c r="AP141" t="s">
        <v>56</v>
      </c>
      <c r="AQ141" t="s">
        <v>56</v>
      </c>
      <c r="AR141" t="s">
        <v>79</v>
      </c>
    </row>
    <row r="142" spans="1:44">
      <c r="A142">
        <v>91</v>
      </c>
      <c r="B142">
        <v>3412</v>
      </c>
      <c r="C142" t="s">
        <v>76</v>
      </c>
      <c r="D142" t="s">
        <v>64</v>
      </c>
      <c r="E142" t="s">
        <v>65</v>
      </c>
      <c r="F142" t="s">
        <v>64</v>
      </c>
      <c r="G142">
        <v>78723</v>
      </c>
      <c r="I142">
        <v>1</v>
      </c>
      <c r="J142" t="s">
        <v>77</v>
      </c>
      <c r="K142">
        <v>1</v>
      </c>
      <c r="L142">
        <v>1</v>
      </c>
      <c r="M142" t="s">
        <v>78</v>
      </c>
      <c r="N142" t="s">
        <v>61</v>
      </c>
      <c r="O142" t="s">
        <v>67</v>
      </c>
      <c r="P142" t="s">
        <v>53</v>
      </c>
      <c r="Q142">
        <v>2009</v>
      </c>
      <c r="R142">
        <v>2019</v>
      </c>
      <c r="S142">
        <v>10</v>
      </c>
      <c r="U142" t="s">
        <v>54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 t="s">
        <v>68</v>
      </c>
      <c r="AE142" t="s">
        <v>56</v>
      </c>
      <c r="AF142" t="s">
        <v>56</v>
      </c>
      <c r="AG142" t="s">
        <v>56</v>
      </c>
      <c r="AH142" t="s">
        <v>56</v>
      </c>
      <c r="AI142" t="s">
        <v>56</v>
      </c>
      <c r="AJ142" t="s">
        <v>56</v>
      </c>
      <c r="AK142" t="s">
        <v>56</v>
      </c>
      <c r="AL142" t="s">
        <v>69</v>
      </c>
      <c r="AM142" t="s">
        <v>56</v>
      </c>
      <c r="AN142" t="s">
        <v>56</v>
      </c>
      <c r="AO142" t="s">
        <v>56</v>
      </c>
      <c r="AP142" t="s">
        <v>56</v>
      </c>
      <c r="AQ142" t="s">
        <v>56</v>
      </c>
      <c r="AR142" t="s">
        <v>79</v>
      </c>
    </row>
    <row r="143" spans="1:44">
      <c r="A143">
        <v>91</v>
      </c>
      <c r="B143">
        <v>3413</v>
      </c>
      <c r="C143" t="s">
        <v>76</v>
      </c>
      <c r="D143" t="s">
        <v>64</v>
      </c>
      <c r="E143" t="s">
        <v>65</v>
      </c>
      <c r="F143" t="s">
        <v>64</v>
      </c>
      <c r="G143">
        <v>78723</v>
      </c>
      <c r="I143">
        <v>1</v>
      </c>
      <c r="J143" t="s">
        <v>77</v>
      </c>
      <c r="K143">
        <v>1</v>
      </c>
      <c r="L143">
        <v>1</v>
      </c>
      <c r="M143" t="s">
        <v>78</v>
      </c>
      <c r="N143" t="s">
        <v>61</v>
      </c>
      <c r="O143" t="s">
        <v>67</v>
      </c>
      <c r="P143" t="s">
        <v>53</v>
      </c>
      <c r="Q143">
        <v>2009</v>
      </c>
      <c r="R143">
        <v>2019</v>
      </c>
      <c r="S143">
        <v>10</v>
      </c>
      <c r="U143" t="s">
        <v>54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 t="s">
        <v>68</v>
      </c>
      <c r="AE143" t="s">
        <v>56</v>
      </c>
      <c r="AF143" t="s">
        <v>56</v>
      </c>
      <c r="AG143" t="s">
        <v>56</v>
      </c>
      <c r="AH143" t="s">
        <v>56</v>
      </c>
      <c r="AI143" t="s">
        <v>56</v>
      </c>
      <c r="AJ143" t="s">
        <v>56</v>
      </c>
      <c r="AK143" t="s">
        <v>56</v>
      </c>
      <c r="AL143" t="s">
        <v>69</v>
      </c>
      <c r="AM143" t="s">
        <v>56</v>
      </c>
      <c r="AN143" t="s">
        <v>56</v>
      </c>
      <c r="AO143" t="s">
        <v>56</v>
      </c>
      <c r="AP143" t="s">
        <v>56</v>
      </c>
      <c r="AQ143" t="s">
        <v>56</v>
      </c>
      <c r="AR143" t="s">
        <v>79</v>
      </c>
    </row>
    <row r="144" spans="1:44">
      <c r="A144">
        <v>91</v>
      </c>
      <c r="B144">
        <v>3415</v>
      </c>
      <c r="C144" t="s">
        <v>76</v>
      </c>
      <c r="D144" t="s">
        <v>64</v>
      </c>
      <c r="E144" t="s">
        <v>65</v>
      </c>
      <c r="F144" t="s">
        <v>64</v>
      </c>
      <c r="G144">
        <v>78723</v>
      </c>
      <c r="I144">
        <v>1</v>
      </c>
      <c r="J144" t="s">
        <v>77</v>
      </c>
      <c r="K144">
        <v>1</v>
      </c>
      <c r="L144">
        <v>1</v>
      </c>
      <c r="M144" t="s">
        <v>78</v>
      </c>
      <c r="N144" t="s">
        <v>61</v>
      </c>
      <c r="O144" t="s">
        <v>67</v>
      </c>
      <c r="P144" t="s">
        <v>53</v>
      </c>
      <c r="Q144">
        <v>2009</v>
      </c>
      <c r="R144">
        <v>2019</v>
      </c>
      <c r="S144">
        <v>10</v>
      </c>
      <c r="U144" t="s">
        <v>54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 t="s">
        <v>68</v>
      </c>
      <c r="AE144" t="s">
        <v>56</v>
      </c>
      <c r="AF144" t="s">
        <v>56</v>
      </c>
      <c r="AG144" t="s">
        <v>56</v>
      </c>
      <c r="AH144" t="s">
        <v>56</v>
      </c>
      <c r="AI144" t="s">
        <v>56</v>
      </c>
      <c r="AJ144" t="s">
        <v>56</v>
      </c>
      <c r="AK144" t="s">
        <v>56</v>
      </c>
      <c r="AL144" t="s">
        <v>69</v>
      </c>
      <c r="AM144" t="s">
        <v>56</v>
      </c>
      <c r="AN144" t="s">
        <v>56</v>
      </c>
      <c r="AO144" t="s">
        <v>56</v>
      </c>
      <c r="AP144" t="s">
        <v>56</v>
      </c>
      <c r="AQ144" t="s">
        <v>56</v>
      </c>
      <c r="AR144" t="s">
        <v>79</v>
      </c>
    </row>
    <row r="145" spans="1:44">
      <c r="A145">
        <v>91</v>
      </c>
      <c r="B145">
        <v>3419</v>
      </c>
      <c r="C145" t="s">
        <v>76</v>
      </c>
      <c r="D145" t="s">
        <v>64</v>
      </c>
      <c r="E145" t="s">
        <v>65</v>
      </c>
      <c r="F145" t="s">
        <v>64</v>
      </c>
      <c r="G145">
        <v>78723</v>
      </c>
      <c r="I145">
        <v>1</v>
      </c>
      <c r="J145" t="s">
        <v>77</v>
      </c>
      <c r="K145">
        <v>1</v>
      </c>
      <c r="L145">
        <v>1</v>
      </c>
      <c r="M145" t="s">
        <v>78</v>
      </c>
      <c r="N145" t="s">
        <v>61</v>
      </c>
      <c r="O145" t="s">
        <v>67</v>
      </c>
      <c r="P145" t="s">
        <v>53</v>
      </c>
      <c r="Q145">
        <v>2009</v>
      </c>
      <c r="R145">
        <v>2019</v>
      </c>
      <c r="S145">
        <v>10</v>
      </c>
      <c r="U145" t="s">
        <v>54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 t="s">
        <v>68</v>
      </c>
      <c r="AE145" t="s">
        <v>56</v>
      </c>
      <c r="AF145" t="s">
        <v>56</v>
      </c>
      <c r="AG145" t="s">
        <v>56</v>
      </c>
      <c r="AH145" t="s">
        <v>56</v>
      </c>
      <c r="AI145" t="s">
        <v>56</v>
      </c>
      <c r="AJ145" t="s">
        <v>56</v>
      </c>
      <c r="AK145" t="s">
        <v>56</v>
      </c>
      <c r="AL145" t="s">
        <v>69</v>
      </c>
      <c r="AM145" t="s">
        <v>56</v>
      </c>
      <c r="AN145" t="s">
        <v>56</v>
      </c>
      <c r="AO145" t="s">
        <v>56</v>
      </c>
      <c r="AP145" t="s">
        <v>56</v>
      </c>
      <c r="AQ145" t="s">
        <v>56</v>
      </c>
      <c r="AR145" t="s">
        <v>79</v>
      </c>
    </row>
    <row r="146" spans="1:44">
      <c r="A146">
        <v>91</v>
      </c>
      <c r="B146">
        <v>3422</v>
      </c>
      <c r="C146" t="s">
        <v>76</v>
      </c>
      <c r="D146" t="s">
        <v>64</v>
      </c>
      <c r="E146" t="s">
        <v>65</v>
      </c>
      <c r="F146" t="s">
        <v>64</v>
      </c>
      <c r="G146">
        <v>78723</v>
      </c>
      <c r="I146">
        <v>1</v>
      </c>
      <c r="J146" t="s">
        <v>77</v>
      </c>
      <c r="K146">
        <v>1</v>
      </c>
      <c r="L146">
        <v>1</v>
      </c>
      <c r="M146" t="s">
        <v>78</v>
      </c>
      <c r="N146" t="s">
        <v>61</v>
      </c>
      <c r="O146" t="s">
        <v>67</v>
      </c>
      <c r="P146" t="s">
        <v>53</v>
      </c>
      <c r="Q146">
        <v>2009</v>
      </c>
      <c r="R146">
        <v>2019</v>
      </c>
      <c r="S146">
        <v>10</v>
      </c>
      <c r="U146" t="s">
        <v>54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 t="s">
        <v>68</v>
      </c>
      <c r="AE146" t="s">
        <v>56</v>
      </c>
      <c r="AF146" t="s">
        <v>56</v>
      </c>
      <c r="AG146" t="s">
        <v>56</v>
      </c>
      <c r="AH146" t="s">
        <v>56</v>
      </c>
      <c r="AI146" t="s">
        <v>56</v>
      </c>
      <c r="AJ146" t="s">
        <v>56</v>
      </c>
      <c r="AK146" t="s">
        <v>56</v>
      </c>
      <c r="AL146" t="s">
        <v>69</v>
      </c>
      <c r="AM146" t="s">
        <v>56</v>
      </c>
      <c r="AN146" t="s">
        <v>56</v>
      </c>
      <c r="AO146" t="s">
        <v>56</v>
      </c>
      <c r="AP146" t="s">
        <v>56</v>
      </c>
      <c r="AQ146" t="s">
        <v>56</v>
      </c>
      <c r="AR146" t="s">
        <v>79</v>
      </c>
    </row>
    <row r="147" spans="1:44">
      <c r="A147">
        <v>91</v>
      </c>
      <c r="B147">
        <v>3425</v>
      </c>
      <c r="C147" t="s">
        <v>76</v>
      </c>
      <c r="D147" t="s">
        <v>64</v>
      </c>
      <c r="E147" t="s">
        <v>65</v>
      </c>
      <c r="F147" t="s">
        <v>64</v>
      </c>
      <c r="G147">
        <v>78723</v>
      </c>
      <c r="I147">
        <v>1</v>
      </c>
      <c r="J147" t="s">
        <v>77</v>
      </c>
      <c r="K147">
        <v>1</v>
      </c>
      <c r="L147">
        <v>1</v>
      </c>
      <c r="M147" t="s">
        <v>78</v>
      </c>
      <c r="N147" t="s">
        <v>61</v>
      </c>
      <c r="O147" t="s">
        <v>67</v>
      </c>
      <c r="P147" t="s">
        <v>53</v>
      </c>
      <c r="Q147">
        <v>2009</v>
      </c>
      <c r="R147">
        <v>2019</v>
      </c>
      <c r="S147">
        <v>10</v>
      </c>
      <c r="U147" t="s">
        <v>54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 t="s">
        <v>68</v>
      </c>
      <c r="AE147" t="s">
        <v>56</v>
      </c>
      <c r="AF147" t="s">
        <v>56</v>
      </c>
      <c r="AG147" t="s">
        <v>56</v>
      </c>
      <c r="AH147" t="s">
        <v>56</v>
      </c>
      <c r="AI147" t="s">
        <v>56</v>
      </c>
      <c r="AJ147" t="s">
        <v>56</v>
      </c>
      <c r="AK147" t="s">
        <v>56</v>
      </c>
      <c r="AL147" t="s">
        <v>69</v>
      </c>
      <c r="AM147" t="s">
        <v>56</v>
      </c>
      <c r="AN147" t="s">
        <v>56</v>
      </c>
      <c r="AO147" t="s">
        <v>56</v>
      </c>
      <c r="AP147" t="s">
        <v>56</v>
      </c>
      <c r="AQ147" t="s">
        <v>56</v>
      </c>
      <c r="AR147" t="s">
        <v>79</v>
      </c>
    </row>
    <row r="148" spans="1:44">
      <c r="A148">
        <v>91</v>
      </c>
      <c r="B148">
        <v>3426</v>
      </c>
      <c r="C148" t="s">
        <v>76</v>
      </c>
      <c r="D148" t="s">
        <v>64</v>
      </c>
      <c r="E148" t="s">
        <v>65</v>
      </c>
      <c r="F148" t="s">
        <v>64</v>
      </c>
      <c r="G148">
        <v>78723</v>
      </c>
      <c r="I148">
        <v>1</v>
      </c>
      <c r="J148" t="s">
        <v>77</v>
      </c>
      <c r="K148">
        <v>1</v>
      </c>
      <c r="L148">
        <v>1</v>
      </c>
      <c r="M148" t="s">
        <v>78</v>
      </c>
      <c r="N148" t="s">
        <v>61</v>
      </c>
      <c r="O148" t="s">
        <v>67</v>
      </c>
      <c r="P148" t="s">
        <v>53</v>
      </c>
      <c r="Q148">
        <v>2009</v>
      </c>
      <c r="R148">
        <v>2019</v>
      </c>
      <c r="S148">
        <v>10</v>
      </c>
      <c r="U148" t="s">
        <v>54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 t="s">
        <v>68</v>
      </c>
      <c r="AE148" t="s">
        <v>56</v>
      </c>
      <c r="AF148" t="s">
        <v>56</v>
      </c>
      <c r="AG148" t="s">
        <v>56</v>
      </c>
      <c r="AH148" t="s">
        <v>56</v>
      </c>
      <c r="AI148" t="s">
        <v>56</v>
      </c>
      <c r="AJ148" t="s">
        <v>56</v>
      </c>
      <c r="AK148" t="s">
        <v>56</v>
      </c>
      <c r="AL148" t="s">
        <v>69</v>
      </c>
      <c r="AM148" t="s">
        <v>56</v>
      </c>
      <c r="AN148" t="s">
        <v>56</v>
      </c>
      <c r="AO148" t="s">
        <v>56</v>
      </c>
      <c r="AP148" t="s">
        <v>56</v>
      </c>
      <c r="AQ148" t="s">
        <v>56</v>
      </c>
      <c r="AR148" t="s">
        <v>79</v>
      </c>
    </row>
    <row r="149" spans="1:44">
      <c r="A149">
        <v>91</v>
      </c>
      <c r="B149">
        <v>3436</v>
      </c>
      <c r="C149" t="s">
        <v>76</v>
      </c>
      <c r="D149" t="s">
        <v>64</v>
      </c>
      <c r="E149" t="s">
        <v>65</v>
      </c>
      <c r="F149" t="s">
        <v>64</v>
      </c>
      <c r="G149">
        <v>78723</v>
      </c>
      <c r="I149">
        <v>1</v>
      </c>
      <c r="J149" t="s">
        <v>77</v>
      </c>
      <c r="K149">
        <v>1</v>
      </c>
      <c r="L149">
        <v>1</v>
      </c>
      <c r="M149" t="s">
        <v>78</v>
      </c>
      <c r="N149" t="s">
        <v>61</v>
      </c>
      <c r="O149" t="s">
        <v>67</v>
      </c>
      <c r="P149" t="s">
        <v>53</v>
      </c>
      <c r="Q149">
        <v>2009</v>
      </c>
      <c r="R149">
        <v>2019</v>
      </c>
      <c r="S149">
        <v>10</v>
      </c>
      <c r="U149" t="s">
        <v>54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 t="s">
        <v>68</v>
      </c>
      <c r="AE149" t="s">
        <v>56</v>
      </c>
      <c r="AF149" t="s">
        <v>56</v>
      </c>
      <c r="AG149" t="s">
        <v>56</v>
      </c>
      <c r="AH149" t="s">
        <v>56</v>
      </c>
      <c r="AI149" t="s">
        <v>56</v>
      </c>
      <c r="AJ149" t="s">
        <v>56</v>
      </c>
      <c r="AK149" t="s">
        <v>56</v>
      </c>
      <c r="AL149" t="s">
        <v>69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 t="s">
        <v>79</v>
      </c>
    </row>
    <row r="150" spans="1:44">
      <c r="A150">
        <v>91</v>
      </c>
      <c r="B150">
        <v>3437</v>
      </c>
      <c r="C150" t="s">
        <v>76</v>
      </c>
      <c r="D150" t="s">
        <v>64</v>
      </c>
      <c r="E150" t="s">
        <v>65</v>
      </c>
      <c r="F150" t="s">
        <v>64</v>
      </c>
      <c r="G150">
        <v>78723</v>
      </c>
      <c r="I150">
        <v>1</v>
      </c>
      <c r="J150" t="s">
        <v>77</v>
      </c>
      <c r="K150">
        <v>1</v>
      </c>
      <c r="L150">
        <v>1</v>
      </c>
      <c r="M150" t="s">
        <v>78</v>
      </c>
      <c r="N150" t="s">
        <v>61</v>
      </c>
      <c r="O150" t="s">
        <v>67</v>
      </c>
      <c r="P150" t="s">
        <v>53</v>
      </c>
      <c r="Q150">
        <v>2009</v>
      </c>
      <c r="R150">
        <v>2019</v>
      </c>
      <c r="S150">
        <v>10</v>
      </c>
      <c r="U150" t="s">
        <v>54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 t="s">
        <v>68</v>
      </c>
      <c r="AE150" t="s">
        <v>56</v>
      </c>
      <c r="AF150" t="s">
        <v>56</v>
      </c>
      <c r="AG150" t="s">
        <v>56</v>
      </c>
      <c r="AH150" t="s">
        <v>56</v>
      </c>
      <c r="AI150" t="s">
        <v>56</v>
      </c>
      <c r="AJ150" t="s">
        <v>56</v>
      </c>
      <c r="AK150" t="s">
        <v>56</v>
      </c>
      <c r="AL150" t="s">
        <v>69</v>
      </c>
      <c r="AM150" t="s">
        <v>56</v>
      </c>
      <c r="AN150" t="s">
        <v>56</v>
      </c>
      <c r="AO150" t="s">
        <v>56</v>
      </c>
      <c r="AP150" t="s">
        <v>56</v>
      </c>
      <c r="AQ150" t="s">
        <v>56</v>
      </c>
      <c r="AR150" t="s">
        <v>79</v>
      </c>
    </row>
    <row r="151" spans="1:44">
      <c r="A151">
        <v>91</v>
      </c>
      <c r="B151">
        <v>3438</v>
      </c>
      <c r="C151" t="s">
        <v>76</v>
      </c>
      <c r="D151" t="s">
        <v>64</v>
      </c>
      <c r="E151" t="s">
        <v>65</v>
      </c>
      <c r="F151" t="s">
        <v>64</v>
      </c>
      <c r="G151">
        <v>78723</v>
      </c>
      <c r="I151">
        <v>1</v>
      </c>
      <c r="J151" t="s">
        <v>77</v>
      </c>
      <c r="K151">
        <v>1</v>
      </c>
      <c r="L151">
        <v>1</v>
      </c>
      <c r="M151" t="s">
        <v>78</v>
      </c>
      <c r="N151" t="s">
        <v>61</v>
      </c>
      <c r="O151" t="s">
        <v>67</v>
      </c>
      <c r="P151" t="s">
        <v>53</v>
      </c>
      <c r="Q151">
        <v>2009</v>
      </c>
      <c r="R151">
        <v>2019</v>
      </c>
      <c r="S151">
        <v>10</v>
      </c>
      <c r="U151" t="s">
        <v>54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 t="s">
        <v>68</v>
      </c>
      <c r="AE151" t="s">
        <v>56</v>
      </c>
      <c r="AF151" t="s">
        <v>56</v>
      </c>
      <c r="AG151" t="s">
        <v>56</v>
      </c>
      <c r="AH151" t="s">
        <v>56</v>
      </c>
      <c r="AI151" t="s">
        <v>56</v>
      </c>
      <c r="AJ151" t="s">
        <v>56</v>
      </c>
      <c r="AK151" t="s">
        <v>56</v>
      </c>
      <c r="AL151" t="s">
        <v>69</v>
      </c>
      <c r="AM151" t="s">
        <v>56</v>
      </c>
      <c r="AN151" t="s">
        <v>56</v>
      </c>
      <c r="AO151" t="s">
        <v>56</v>
      </c>
      <c r="AP151" t="s">
        <v>56</v>
      </c>
      <c r="AQ151" t="s">
        <v>56</v>
      </c>
      <c r="AR151" t="s">
        <v>79</v>
      </c>
    </row>
    <row r="152" spans="1:44">
      <c r="A152">
        <v>91</v>
      </c>
      <c r="B152">
        <v>3439</v>
      </c>
      <c r="C152" t="s">
        <v>76</v>
      </c>
      <c r="D152" t="s">
        <v>64</v>
      </c>
      <c r="E152" t="s">
        <v>65</v>
      </c>
      <c r="F152" t="s">
        <v>64</v>
      </c>
      <c r="G152">
        <v>78723</v>
      </c>
      <c r="I152">
        <v>1</v>
      </c>
      <c r="J152" t="s">
        <v>77</v>
      </c>
      <c r="K152">
        <v>1</v>
      </c>
      <c r="L152">
        <v>1</v>
      </c>
      <c r="M152" t="s">
        <v>78</v>
      </c>
      <c r="N152" t="s">
        <v>61</v>
      </c>
      <c r="O152" t="s">
        <v>67</v>
      </c>
      <c r="P152" t="s">
        <v>53</v>
      </c>
      <c r="Q152">
        <v>2009</v>
      </c>
      <c r="R152">
        <v>2019</v>
      </c>
      <c r="S152">
        <v>10</v>
      </c>
      <c r="U152" t="s">
        <v>54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 t="s">
        <v>68</v>
      </c>
      <c r="AE152" t="s">
        <v>56</v>
      </c>
      <c r="AF152" t="s">
        <v>56</v>
      </c>
      <c r="AG152" t="s">
        <v>56</v>
      </c>
      <c r="AH152" t="s">
        <v>56</v>
      </c>
      <c r="AI152" t="s">
        <v>56</v>
      </c>
      <c r="AJ152" t="s">
        <v>56</v>
      </c>
      <c r="AK152" t="s">
        <v>56</v>
      </c>
      <c r="AL152" t="s">
        <v>69</v>
      </c>
      <c r="AM152" t="s">
        <v>56</v>
      </c>
      <c r="AN152" t="s">
        <v>56</v>
      </c>
      <c r="AO152" t="s">
        <v>56</v>
      </c>
      <c r="AP152" t="s">
        <v>56</v>
      </c>
      <c r="AQ152" t="s">
        <v>56</v>
      </c>
      <c r="AR152" t="s">
        <v>79</v>
      </c>
    </row>
    <row r="153" spans="1:44">
      <c r="A153">
        <v>91</v>
      </c>
      <c r="B153">
        <v>3440</v>
      </c>
      <c r="C153" t="s">
        <v>76</v>
      </c>
      <c r="D153" t="s">
        <v>64</v>
      </c>
      <c r="E153" t="s">
        <v>65</v>
      </c>
      <c r="F153" t="s">
        <v>64</v>
      </c>
      <c r="G153">
        <v>78723</v>
      </c>
      <c r="I153">
        <v>1</v>
      </c>
      <c r="J153" t="s">
        <v>77</v>
      </c>
      <c r="K153">
        <v>1</v>
      </c>
      <c r="L153">
        <v>1</v>
      </c>
      <c r="M153" t="s">
        <v>78</v>
      </c>
      <c r="N153" t="s">
        <v>61</v>
      </c>
      <c r="O153" t="s">
        <v>67</v>
      </c>
      <c r="P153" t="s">
        <v>53</v>
      </c>
      <c r="Q153">
        <v>2009</v>
      </c>
      <c r="R153">
        <v>2019</v>
      </c>
      <c r="S153">
        <v>10</v>
      </c>
      <c r="U153" t="s">
        <v>54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 t="s">
        <v>68</v>
      </c>
      <c r="AE153" t="s">
        <v>56</v>
      </c>
      <c r="AF153" t="s">
        <v>56</v>
      </c>
      <c r="AG153" t="s">
        <v>56</v>
      </c>
      <c r="AH153" t="s">
        <v>56</v>
      </c>
      <c r="AI153" t="s">
        <v>56</v>
      </c>
      <c r="AJ153" t="s">
        <v>56</v>
      </c>
      <c r="AK153" t="s">
        <v>56</v>
      </c>
      <c r="AL153" t="s">
        <v>69</v>
      </c>
      <c r="AM153" t="s">
        <v>56</v>
      </c>
      <c r="AN153" t="s">
        <v>56</v>
      </c>
      <c r="AO153" t="s">
        <v>56</v>
      </c>
      <c r="AP153" t="s">
        <v>56</v>
      </c>
      <c r="AQ153" t="s">
        <v>56</v>
      </c>
      <c r="AR153" t="s">
        <v>79</v>
      </c>
    </row>
    <row r="154" spans="1:44">
      <c r="A154">
        <v>91</v>
      </c>
      <c r="B154">
        <v>3441</v>
      </c>
      <c r="C154" t="s">
        <v>76</v>
      </c>
      <c r="D154" t="s">
        <v>64</v>
      </c>
      <c r="E154" t="s">
        <v>65</v>
      </c>
      <c r="F154" t="s">
        <v>64</v>
      </c>
      <c r="G154">
        <v>78723</v>
      </c>
      <c r="I154">
        <v>1</v>
      </c>
      <c r="J154" t="s">
        <v>77</v>
      </c>
      <c r="K154">
        <v>1</v>
      </c>
      <c r="L154">
        <v>1</v>
      </c>
      <c r="M154" t="s">
        <v>78</v>
      </c>
      <c r="N154" t="s">
        <v>61</v>
      </c>
      <c r="O154" t="s">
        <v>67</v>
      </c>
      <c r="P154" t="s">
        <v>53</v>
      </c>
      <c r="Q154">
        <v>2009</v>
      </c>
      <c r="R154">
        <v>2019</v>
      </c>
      <c r="S154">
        <v>10</v>
      </c>
      <c r="U154" t="s">
        <v>54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 t="s">
        <v>68</v>
      </c>
      <c r="AE154" t="s">
        <v>56</v>
      </c>
      <c r="AF154" t="s">
        <v>56</v>
      </c>
      <c r="AG154" t="s">
        <v>56</v>
      </c>
      <c r="AH154" t="s">
        <v>56</v>
      </c>
      <c r="AI154" t="s">
        <v>56</v>
      </c>
      <c r="AJ154" t="s">
        <v>56</v>
      </c>
      <c r="AK154" t="s">
        <v>56</v>
      </c>
      <c r="AL154" t="s">
        <v>69</v>
      </c>
      <c r="AM154" t="s">
        <v>56</v>
      </c>
      <c r="AN154" t="s">
        <v>56</v>
      </c>
      <c r="AO154" t="s">
        <v>56</v>
      </c>
      <c r="AP154" t="s">
        <v>56</v>
      </c>
      <c r="AQ154" t="s">
        <v>56</v>
      </c>
      <c r="AR154" t="s">
        <v>79</v>
      </c>
    </row>
    <row r="155" spans="1:44">
      <c r="A155">
        <v>91</v>
      </c>
      <c r="B155">
        <v>3444</v>
      </c>
      <c r="C155" t="s">
        <v>76</v>
      </c>
      <c r="D155" t="s">
        <v>64</v>
      </c>
      <c r="E155" t="s">
        <v>65</v>
      </c>
      <c r="F155" t="s">
        <v>64</v>
      </c>
      <c r="G155">
        <v>78723</v>
      </c>
      <c r="I155">
        <v>1</v>
      </c>
      <c r="J155" t="s">
        <v>77</v>
      </c>
      <c r="K155">
        <v>1</v>
      </c>
      <c r="L155">
        <v>1</v>
      </c>
      <c r="M155" t="s">
        <v>78</v>
      </c>
      <c r="N155" t="s">
        <v>61</v>
      </c>
      <c r="O155" t="s">
        <v>67</v>
      </c>
      <c r="P155" t="s">
        <v>53</v>
      </c>
      <c r="Q155">
        <v>2009</v>
      </c>
      <c r="R155">
        <v>2019</v>
      </c>
      <c r="S155">
        <v>10</v>
      </c>
      <c r="U155" t="s">
        <v>54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 t="s">
        <v>68</v>
      </c>
      <c r="AE155" t="s">
        <v>56</v>
      </c>
      <c r="AF155" t="s">
        <v>56</v>
      </c>
      <c r="AG155" t="s">
        <v>56</v>
      </c>
      <c r="AH155" t="s">
        <v>56</v>
      </c>
      <c r="AI155" t="s">
        <v>56</v>
      </c>
      <c r="AJ155" t="s">
        <v>56</v>
      </c>
      <c r="AK155" t="s">
        <v>56</v>
      </c>
      <c r="AL155" t="s">
        <v>69</v>
      </c>
      <c r="AM155" t="s">
        <v>56</v>
      </c>
      <c r="AN155" t="s">
        <v>56</v>
      </c>
      <c r="AO155" t="s">
        <v>56</v>
      </c>
      <c r="AP155" t="s">
        <v>56</v>
      </c>
      <c r="AQ155" t="s">
        <v>56</v>
      </c>
      <c r="AR155" t="s">
        <v>79</v>
      </c>
    </row>
    <row r="156" spans="1:44">
      <c r="A156">
        <v>91</v>
      </c>
      <c r="B156">
        <v>3445</v>
      </c>
      <c r="C156" t="s">
        <v>76</v>
      </c>
      <c r="D156" t="s">
        <v>64</v>
      </c>
      <c r="E156" t="s">
        <v>65</v>
      </c>
      <c r="F156" t="s">
        <v>64</v>
      </c>
      <c r="G156">
        <v>78723</v>
      </c>
      <c r="I156">
        <v>1</v>
      </c>
      <c r="J156" t="s">
        <v>77</v>
      </c>
      <c r="K156">
        <v>1</v>
      </c>
      <c r="L156">
        <v>1</v>
      </c>
      <c r="M156" t="s">
        <v>78</v>
      </c>
      <c r="N156" t="s">
        <v>61</v>
      </c>
      <c r="O156" t="s">
        <v>67</v>
      </c>
      <c r="P156" t="s">
        <v>53</v>
      </c>
      <c r="Q156">
        <v>2009</v>
      </c>
      <c r="R156">
        <v>2019</v>
      </c>
      <c r="S156">
        <v>10</v>
      </c>
      <c r="U156" t="s">
        <v>54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 t="s">
        <v>68</v>
      </c>
      <c r="AE156" t="s">
        <v>56</v>
      </c>
      <c r="AF156" t="s">
        <v>56</v>
      </c>
      <c r="AG156" t="s">
        <v>56</v>
      </c>
      <c r="AH156" t="s">
        <v>56</v>
      </c>
      <c r="AI156" t="s">
        <v>56</v>
      </c>
      <c r="AJ156" t="s">
        <v>56</v>
      </c>
      <c r="AK156" t="s">
        <v>56</v>
      </c>
      <c r="AL156" t="s">
        <v>69</v>
      </c>
      <c r="AM156" t="s">
        <v>56</v>
      </c>
      <c r="AN156" t="s">
        <v>56</v>
      </c>
      <c r="AO156" t="s">
        <v>56</v>
      </c>
      <c r="AP156" t="s">
        <v>56</v>
      </c>
      <c r="AQ156" t="s">
        <v>56</v>
      </c>
      <c r="AR156" t="s">
        <v>79</v>
      </c>
    </row>
    <row r="157" spans="1:44">
      <c r="A157">
        <v>91</v>
      </c>
      <c r="B157">
        <v>3446</v>
      </c>
      <c r="C157" t="s">
        <v>76</v>
      </c>
      <c r="D157" t="s">
        <v>64</v>
      </c>
      <c r="E157" t="s">
        <v>65</v>
      </c>
      <c r="F157" t="s">
        <v>64</v>
      </c>
      <c r="G157">
        <v>78723</v>
      </c>
      <c r="I157">
        <v>1</v>
      </c>
      <c r="J157" t="s">
        <v>77</v>
      </c>
      <c r="K157">
        <v>1</v>
      </c>
      <c r="L157">
        <v>1</v>
      </c>
      <c r="M157" t="s">
        <v>78</v>
      </c>
      <c r="N157" t="s">
        <v>61</v>
      </c>
      <c r="O157" t="s">
        <v>67</v>
      </c>
      <c r="P157" t="s">
        <v>53</v>
      </c>
      <c r="Q157">
        <v>2009</v>
      </c>
      <c r="R157">
        <v>2019</v>
      </c>
      <c r="S157">
        <v>10</v>
      </c>
      <c r="U157" t="s">
        <v>54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 t="s">
        <v>68</v>
      </c>
      <c r="AE157" t="s">
        <v>56</v>
      </c>
      <c r="AF157" t="s">
        <v>56</v>
      </c>
      <c r="AG157" t="s">
        <v>56</v>
      </c>
      <c r="AH157" t="s">
        <v>56</v>
      </c>
      <c r="AI157" t="s">
        <v>56</v>
      </c>
      <c r="AJ157" t="s">
        <v>56</v>
      </c>
      <c r="AK157" t="s">
        <v>56</v>
      </c>
      <c r="AL157" t="s">
        <v>69</v>
      </c>
      <c r="AM157" t="s">
        <v>56</v>
      </c>
      <c r="AN157" t="s">
        <v>56</v>
      </c>
      <c r="AO157" t="s">
        <v>56</v>
      </c>
      <c r="AP157" t="s">
        <v>56</v>
      </c>
      <c r="AQ157" t="s">
        <v>56</v>
      </c>
      <c r="AR157" t="s">
        <v>79</v>
      </c>
    </row>
    <row r="158" spans="1:44">
      <c r="A158">
        <v>91</v>
      </c>
      <c r="B158">
        <v>3410</v>
      </c>
      <c r="C158" t="s">
        <v>76</v>
      </c>
      <c r="D158" t="s">
        <v>64</v>
      </c>
      <c r="E158" t="s">
        <v>65</v>
      </c>
      <c r="F158" t="s">
        <v>64</v>
      </c>
      <c r="G158">
        <v>78723</v>
      </c>
      <c r="I158">
        <v>1</v>
      </c>
      <c r="J158" t="s">
        <v>77</v>
      </c>
      <c r="K158">
        <v>1</v>
      </c>
      <c r="L158">
        <v>1</v>
      </c>
      <c r="M158" t="s">
        <v>78</v>
      </c>
      <c r="N158" t="s">
        <v>61</v>
      </c>
      <c r="O158" t="s">
        <v>67</v>
      </c>
      <c r="P158" t="s">
        <v>53</v>
      </c>
      <c r="Q158">
        <v>2010</v>
      </c>
      <c r="R158">
        <v>2020</v>
      </c>
      <c r="S158">
        <v>10</v>
      </c>
      <c r="U158" t="s">
        <v>54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 t="s">
        <v>68</v>
      </c>
      <c r="AE158" t="s">
        <v>56</v>
      </c>
      <c r="AF158" t="s">
        <v>56</v>
      </c>
      <c r="AG158" t="s">
        <v>56</v>
      </c>
      <c r="AH158" t="s">
        <v>56</v>
      </c>
      <c r="AI158" t="s">
        <v>56</v>
      </c>
      <c r="AJ158" t="s">
        <v>56</v>
      </c>
      <c r="AK158" t="s">
        <v>56</v>
      </c>
      <c r="AL158" t="s">
        <v>69</v>
      </c>
      <c r="AM158" t="s">
        <v>56</v>
      </c>
      <c r="AN158" t="s">
        <v>56</v>
      </c>
      <c r="AO158" t="s">
        <v>56</v>
      </c>
      <c r="AP158" t="s">
        <v>56</v>
      </c>
      <c r="AQ158" t="s">
        <v>56</v>
      </c>
      <c r="AR158" t="s">
        <v>79</v>
      </c>
    </row>
    <row r="159" spans="1:44">
      <c r="A159">
        <v>91</v>
      </c>
      <c r="B159">
        <v>3414</v>
      </c>
      <c r="C159" t="s">
        <v>76</v>
      </c>
      <c r="D159" t="s">
        <v>64</v>
      </c>
      <c r="E159" t="s">
        <v>65</v>
      </c>
      <c r="F159" t="s">
        <v>64</v>
      </c>
      <c r="G159">
        <v>78723</v>
      </c>
      <c r="I159">
        <v>1</v>
      </c>
      <c r="J159" t="s">
        <v>77</v>
      </c>
      <c r="K159">
        <v>1</v>
      </c>
      <c r="L159">
        <v>1</v>
      </c>
      <c r="M159" t="s">
        <v>78</v>
      </c>
      <c r="N159" t="s">
        <v>61</v>
      </c>
      <c r="O159" t="s">
        <v>67</v>
      </c>
      <c r="P159" t="s">
        <v>53</v>
      </c>
      <c r="Q159">
        <v>2010</v>
      </c>
      <c r="R159">
        <v>2020</v>
      </c>
      <c r="S159">
        <v>10</v>
      </c>
      <c r="U159" t="s">
        <v>54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 t="s">
        <v>68</v>
      </c>
      <c r="AE159" t="s">
        <v>56</v>
      </c>
      <c r="AF159" t="s">
        <v>56</v>
      </c>
      <c r="AG159" t="s">
        <v>56</v>
      </c>
      <c r="AH159" t="s">
        <v>56</v>
      </c>
      <c r="AI159" t="s">
        <v>56</v>
      </c>
      <c r="AJ159" t="s">
        <v>56</v>
      </c>
      <c r="AK159" t="s">
        <v>56</v>
      </c>
      <c r="AL159" t="s">
        <v>69</v>
      </c>
      <c r="AM159" t="s">
        <v>56</v>
      </c>
      <c r="AN159" t="s">
        <v>56</v>
      </c>
      <c r="AO159" t="s">
        <v>56</v>
      </c>
      <c r="AP159" t="s">
        <v>56</v>
      </c>
      <c r="AQ159" t="s">
        <v>56</v>
      </c>
      <c r="AR159" t="s">
        <v>79</v>
      </c>
    </row>
    <row r="160" spans="1:44">
      <c r="A160">
        <v>91</v>
      </c>
      <c r="B160">
        <v>3416</v>
      </c>
      <c r="C160" t="s">
        <v>76</v>
      </c>
      <c r="D160" t="s">
        <v>64</v>
      </c>
      <c r="E160" t="s">
        <v>65</v>
      </c>
      <c r="F160" t="s">
        <v>64</v>
      </c>
      <c r="G160">
        <v>78723</v>
      </c>
      <c r="I160">
        <v>1</v>
      </c>
      <c r="J160" t="s">
        <v>77</v>
      </c>
      <c r="K160">
        <v>1</v>
      </c>
      <c r="L160">
        <v>1</v>
      </c>
      <c r="M160" t="s">
        <v>78</v>
      </c>
      <c r="N160" t="s">
        <v>61</v>
      </c>
      <c r="O160" t="s">
        <v>67</v>
      </c>
      <c r="P160" t="s">
        <v>53</v>
      </c>
      <c r="Q160">
        <v>2010</v>
      </c>
      <c r="R160">
        <v>2020</v>
      </c>
      <c r="S160">
        <v>10</v>
      </c>
      <c r="U160" t="s">
        <v>54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 t="s">
        <v>68</v>
      </c>
      <c r="AE160" t="s">
        <v>56</v>
      </c>
      <c r="AF160" t="s">
        <v>56</v>
      </c>
      <c r="AG160" t="s">
        <v>56</v>
      </c>
      <c r="AH160" t="s">
        <v>56</v>
      </c>
      <c r="AI160" t="s">
        <v>56</v>
      </c>
      <c r="AJ160" t="s">
        <v>56</v>
      </c>
      <c r="AK160" t="s">
        <v>56</v>
      </c>
      <c r="AL160" t="s">
        <v>69</v>
      </c>
      <c r="AM160" t="s">
        <v>56</v>
      </c>
      <c r="AN160" t="s">
        <v>56</v>
      </c>
      <c r="AO160" t="s">
        <v>56</v>
      </c>
      <c r="AP160" t="s">
        <v>56</v>
      </c>
      <c r="AQ160" t="s">
        <v>56</v>
      </c>
      <c r="AR160" t="s">
        <v>79</v>
      </c>
    </row>
    <row r="161" spans="1:44">
      <c r="A161">
        <v>91</v>
      </c>
      <c r="B161">
        <v>3417</v>
      </c>
      <c r="C161" t="s">
        <v>76</v>
      </c>
      <c r="D161" t="s">
        <v>64</v>
      </c>
      <c r="E161" t="s">
        <v>65</v>
      </c>
      <c r="F161" t="s">
        <v>64</v>
      </c>
      <c r="G161">
        <v>78723</v>
      </c>
      <c r="I161">
        <v>1</v>
      </c>
      <c r="J161" t="s">
        <v>77</v>
      </c>
      <c r="K161">
        <v>1</v>
      </c>
      <c r="L161">
        <v>1</v>
      </c>
      <c r="M161" t="s">
        <v>78</v>
      </c>
      <c r="N161" t="s">
        <v>61</v>
      </c>
      <c r="O161" t="s">
        <v>67</v>
      </c>
      <c r="P161" t="s">
        <v>53</v>
      </c>
      <c r="Q161">
        <v>2010</v>
      </c>
      <c r="R161">
        <v>2020</v>
      </c>
      <c r="S161">
        <v>10</v>
      </c>
      <c r="U161" t="s">
        <v>54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 t="s">
        <v>68</v>
      </c>
      <c r="AE161" t="s">
        <v>56</v>
      </c>
      <c r="AF161" t="s">
        <v>56</v>
      </c>
      <c r="AG161" t="s">
        <v>56</v>
      </c>
      <c r="AH161" t="s">
        <v>56</v>
      </c>
      <c r="AI161" t="s">
        <v>56</v>
      </c>
      <c r="AJ161" t="s">
        <v>56</v>
      </c>
      <c r="AK161" t="s">
        <v>56</v>
      </c>
      <c r="AL161" t="s">
        <v>69</v>
      </c>
      <c r="AM161" t="s">
        <v>56</v>
      </c>
      <c r="AN161" t="s">
        <v>56</v>
      </c>
      <c r="AO161" t="s">
        <v>56</v>
      </c>
      <c r="AP161" t="s">
        <v>56</v>
      </c>
      <c r="AQ161" t="s">
        <v>56</v>
      </c>
      <c r="AR161" t="s">
        <v>79</v>
      </c>
    </row>
    <row r="162" spans="1:44">
      <c r="A162">
        <v>91</v>
      </c>
      <c r="B162">
        <v>3421</v>
      </c>
      <c r="C162" t="s">
        <v>76</v>
      </c>
      <c r="D162" t="s">
        <v>64</v>
      </c>
      <c r="E162" t="s">
        <v>65</v>
      </c>
      <c r="F162" t="s">
        <v>64</v>
      </c>
      <c r="G162">
        <v>78723</v>
      </c>
      <c r="I162">
        <v>1</v>
      </c>
      <c r="J162" t="s">
        <v>77</v>
      </c>
      <c r="K162">
        <v>1</v>
      </c>
      <c r="L162">
        <v>1</v>
      </c>
      <c r="M162" t="s">
        <v>78</v>
      </c>
      <c r="N162" t="s">
        <v>61</v>
      </c>
      <c r="O162" t="s">
        <v>67</v>
      </c>
      <c r="P162" t="s">
        <v>53</v>
      </c>
      <c r="Q162">
        <v>2010</v>
      </c>
      <c r="R162">
        <v>2020</v>
      </c>
      <c r="S162">
        <v>10</v>
      </c>
      <c r="U162" t="s">
        <v>54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 t="s">
        <v>68</v>
      </c>
      <c r="AE162" t="s">
        <v>56</v>
      </c>
      <c r="AF162" t="s">
        <v>56</v>
      </c>
      <c r="AG162" t="s">
        <v>56</v>
      </c>
      <c r="AH162" t="s">
        <v>56</v>
      </c>
      <c r="AI162" t="s">
        <v>56</v>
      </c>
      <c r="AJ162" t="s">
        <v>56</v>
      </c>
      <c r="AK162" t="s">
        <v>56</v>
      </c>
      <c r="AL162" t="s">
        <v>69</v>
      </c>
      <c r="AM162" t="s">
        <v>56</v>
      </c>
      <c r="AN162" t="s">
        <v>56</v>
      </c>
      <c r="AO162" t="s">
        <v>56</v>
      </c>
      <c r="AP162" t="s">
        <v>56</v>
      </c>
      <c r="AQ162" t="s">
        <v>56</v>
      </c>
      <c r="AR162" t="s">
        <v>79</v>
      </c>
    </row>
    <row r="163" spans="1:44">
      <c r="A163">
        <v>91</v>
      </c>
      <c r="B163">
        <v>3428</v>
      </c>
      <c r="C163" t="s">
        <v>76</v>
      </c>
      <c r="D163" t="s">
        <v>64</v>
      </c>
      <c r="E163" t="s">
        <v>65</v>
      </c>
      <c r="F163" t="s">
        <v>64</v>
      </c>
      <c r="G163">
        <v>78723</v>
      </c>
      <c r="I163">
        <v>1</v>
      </c>
      <c r="J163" t="s">
        <v>77</v>
      </c>
      <c r="K163">
        <v>1</v>
      </c>
      <c r="L163">
        <v>1</v>
      </c>
      <c r="M163" t="s">
        <v>78</v>
      </c>
      <c r="N163" t="s">
        <v>61</v>
      </c>
      <c r="O163" t="s">
        <v>67</v>
      </c>
      <c r="P163" t="s">
        <v>53</v>
      </c>
      <c r="Q163">
        <v>2010</v>
      </c>
      <c r="R163">
        <v>2020</v>
      </c>
      <c r="S163">
        <v>10</v>
      </c>
      <c r="U163" t="s">
        <v>54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 t="s">
        <v>68</v>
      </c>
      <c r="AE163" t="s">
        <v>56</v>
      </c>
      <c r="AF163" t="s">
        <v>56</v>
      </c>
      <c r="AG163" t="s">
        <v>56</v>
      </c>
      <c r="AH163" t="s">
        <v>56</v>
      </c>
      <c r="AI163" t="s">
        <v>56</v>
      </c>
      <c r="AJ163" t="s">
        <v>56</v>
      </c>
      <c r="AK163" t="s">
        <v>56</v>
      </c>
      <c r="AL163" t="s">
        <v>69</v>
      </c>
      <c r="AM163" t="s">
        <v>56</v>
      </c>
      <c r="AN163" t="s">
        <v>56</v>
      </c>
      <c r="AO163" t="s">
        <v>56</v>
      </c>
      <c r="AP163" t="s">
        <v>56</v>
      </c>
      <c r="AQ163" t="s">
        <v>56</v>
      </c>
      <c r="AR163" t="s">
        <v>79</v>
      </c>
    </row>
    <row r="164" spans="1:44">
      <c r="A164">
        <v>91</v>
      </c>
      <c r="B164">
        <v>3429</v>
      </c>
      <c r="C164" t="s">
        <v>76</v>
      </c>
      <c r="D164" t="s">
        <v>64</v>
      </c>
      <c r="E164" t="s">
        <v>65</v>
      </c>
      <c r="F164" t="s">
        <v>64</v>
      </c>
      <c r="G164">
        <v>78723</v>
      </c>
      <c r="I164">
        <v>1</v>
      </c>
      <c r="J164" t="s">
        <v>77</v>
      </c>
      <c r="K164">
        <v>1</v>
      </c>
      <c r="L164">
        <v>1</v>
      </c>
      <c r="M164" t="s">
        <v>78</v>
      </c>
      <c r="N164" t="s">
        <v>61</v>
      </c>
      <c r="O164" t="s">
        <v>67</v>
      </c>
      <c r="P164" t="s">
        <v>53</v>
      </c>
      <c r="Q164">
        <v>2010</v>
      </c>
      <c r="R164">
        <v>2020</v>
      </c>
      <c r="S164">
        <v>10</v>
      </c>
      <c r="U164" t="s">
        <v>54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 t="s">
        <v>68</v>
      </c>
      <c r="AE164" t="s">
        <v>56</v>
      </c>
      <c r="AF164" t="s">
        <v>56</v>
      </c>
      <c r="AG164" t="s">
        <v>56</v>
      </c>
      <c r="AH164" t="s">
        <v>56</v>
      </c>
      <c r="AI164" t="s">
        <v>56</v>
      </c>
      <c r="AJ164" t="s">
        <v>56</v>
      </c>
      <c r="AK164" t="s">
        <v>56</v>
      </c>
      <c r="AL164" t="s">
        <v>69</v>
      </c>
      <c r="AM164" t="s">
        <v>56</v>
      </c>
      <c r="AN164" t="s">
        <v>56</v>
      </c>
      <c r="AO164" t="s">
        <v>56</v>
      </c>
      <c r="AP164" t="s">
        <v>56</v>
      </c>
      <c r="AQ164" t="s">
        <v>56</v>
      </c>
      <c r="AR164" t="s">
        <v>79</v>
      </c>
    </row>
    <row r="165" spans="1:44">
      <c r="A165">
        <v>91</v>
      </c>
      <c r="B165">
        <v>3443</v>
      </c>
      <c r="C165" t="s">
        <v>76</v>
      </c>
      <c r="D165" t="s">
        <v>64</v>
      </c>
      <c r="E165" t="s">
        <v>65</v>
      </c>
      <c r="F165" t="s">
        <v>64</v>
      </c>
      <c r="G165">
        <v>78723</v>
      </c>
      <c r="I165">
        <v>1</v>
      </c>
      <c r="J165" t="s">
        <v>77</v>
      </c>
      <c r="K165">
        <v>1</v>
      </c>
      <c r="L165">
        <v>1</v>
      </c>
      <c r="M165" t="s">
        <v>78</v>
      </c>
      <c r="N165" t="s">
        <v>61</v>
      </c>
      <c r="O165" t="s">
        <v>67</v>
      </c>
      <c r="P165" t="s">
        <v>53</v>
      </c>
      <c r="Q165">
        <v>2010</v>
      </c>
      <c r="R165">
        <v>2020</v>
      </c>
      <c r="S165">
        <v>10</v>
      </c>
      <c r="U165" t="s">
        <v>54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 t="s">
        <v>68</v>
      </c>
      <c r="AE165" t="s">
        <v>56</v>
      </c>
      <c r="AF165" t="s">
        <v>56</v>
      </c>
      <c r="AG165" t="s">
        <v>56</v>
      </c>
      <c r="AH165" t="s">
        <v>56</v>
      </c>
      <c r="AI165" t="s">
        <v>56</v>
      </c>
      <c r="AJ165" t="s">
        <v>56</v>
      </c>
      <c r="AK165" t="s">
        <v>56</v>
      </c>
      <c r="AL165" t="s">
        <v>69</v>
      </c>
      <c r="AM165" t="s">
        <v>56</v>
      </c>
      <c r="AN165" t="s">
        <v>56</v>
      </c>
      <c r="AO165" t="s">
        <v>56</v>
      </c>
      <c r="AP165" t="s">
        <v>56</v>
      </c>
      <c r="AQ165" t="s">
        <v>56</v>
      </c>
      <c r="AR165" t="s">
        <v>79</v>
      </c>
    </row>
    <row r="166" spans="1:44">
      <c r="A166">
        <v>91</v>
      </c>
      <c r="B166">
        <v>3447</v>
      </c>
      <c r="C166" t="s">
        <v>76</v>
      </c>
      <c r="D166" t="s">
        <v>64</v>
      </c>
      <c r="E166" t="s">
        <v>65</v>
      </c>
      <c r="F166" t="s">
        <v>64</v>
      </c>
      <c r="G166">
        <v>78723</v>
      </c>
      <c r="I166">
        <v>1</v>
      </c>
      <c r="J166" t="s">
        <v>77</v>
      </c>
      <c r="K166">
        <v>1</v>
      </c>
      <c r="L166">
        <v>1</v>
      </c>
      <c r="M166" t="s">
        <v>78</v>
      </c>
      <c r="N166" t="s">
        <v>61</v>
      </c>
      <c r="O166" t="s">
        <v>67</v>
      </c>
      <c r="P166" t="s">
        <v>53</v>
      </c>
      <c r="Q166">
        <v>2010</v>
      </c>
      <c r="R166">
        <v>2020</v>
      </c>
      <c r="S166">
        <v>10</v>
      </c>
      <c r="U166" t="s">
        <v>54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 t="s">
        <v>68</v>
      </c>
      <c r="AE166" t="s">
        <v>56</v>
      </c>
      <c r="AF166" t="s">
        <v>56</v>
      </c>
      <c r="AG166" t="s">
        <v>56</v>
      </c>
      <c r="AH166" t="s">
        <v>56</v>
      </c>
      <c r="AI166" t="s">
        <v>56</v>
      </c>
      <c r="AJ166" t="s">
        <v>56</v>
      </c>
      <c r="AK166" t="s">
        <v>56</v>
      </c>
      <c r="AL166" t="s">
        <v>69</v>
      </c>
      <c r="AM166" t="s">
        <v>56</v>
      </c>
      <c r="AN166" t="s">
        <v>56</v>
      </c>
      <c r="AO166" t="s">
        <v>56</v>
      </c>
      <c r="AP166" t="s">
        <v>56</v>
      </c>
      <c r="AQ166" t="s">
        <v>56</v>
      </c>
      <c r="AR166" t="s">
        <v>79</v>
      </c>
    </row>
    <row r="167" spans="1:44">
      <c r="A167">
        <v>91</v>
      </c>
      <c r="B167">
        <v>3424</v>
      </c>
      <c r="C167" t="s">
        <v>76</v>
      </c>
      <c r="D167" t="s">
        <v>64</v>
      </c>
      <c r="E167" t="s">
        <v>65</v>
      </c>
      <c r="F167" t="s">
        <v>64</v>
      </c>
      <c r="G167">
        <v>78723</v>
      </c>
      <c r="I167">
        <v>1</v>
      </c>
      <c r="J167" t="s">
        <v>77</v>
      </c>
      <c r="K167">
        <v>1</v>
      </c>
      <c r="L167">
        <v>1</v>
      </c>
      <c r="M167" t="s">
        <v>78</v>
      </c>
      <c r="N167" t="s">
        <v>61</v>
      </c>
      <c r="O167" t="s">
        <v>67</v>
      </c>
      <c r="P167" t="s">
        <v>53</v>
      </c>
      <c r="Q167">
        <v>2011</v>
      </c>
      <c r="R167">
        <v>2021</v>
      </c>
      <c r="S167">
        <v>10</v>
      </c>
      <c r="U167" t="s">
        <v>54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 t="s">
        <v>68</v>
      </c>
      <c r="AE167" t="s">
        <v>56</v>
      </c>
      <c r="AF167" t="s">
        <v>56</v>
      </c>
      <c r="AG167" t="s">
        <v>56</v>
      </c>
      <c r="AH167" t="s">
        <v>56</v>
      </c>
      <c r="AI167" t="s">
        <v>56</v>
      </c>
      <c r="AJ167" t="s">
        <v>56</v>
      </c>
      <c r="AK167" t="s">
        <v>56</v>
      </c>
      <c r="AL167" t="s">
        <v>69</v>
      </c>
      <c r="AM167" t="s">
        <v>56</v>
      </c>
      <c r="AN167" t="s">
        <v>56</v>
      </c>
      <c r="AO167" t="s">
        <v>56</v>
      </c>
      <c r="AP167" t="s">
        <v>56</v>
      </c>
      <c r="AQ167" t="s">
        <v>56</v>
      </c>
      <c r="AR167" t="s">
        <v>79</v>
      </c>
    </row>
    <row r="168" spans="1:44">
      <c r="A168">
        <v>91</v>
      </c>
      <c r="B168">
        <v>3431</v>
      </c>
      <c r="C168" t="s">
        <v>76</v>
      </c>
      <c r="D168" t="s">
        <v>64</v>
      </c>
      <c r="E168" t="s">
        <v>65</v>
      </c>
      <c r="F168" t="s">
        <v>64</v>
      </c>
      <c r="G168">
        <v>78723</v>
      </c>
      <c r="I168">
        <v>1</v>
      </c>
      <c r="J168" t="s">
        <v>77</v>
      </c>
      <c r="K168">
        <v>1</v>
      </c>
      <c r="L168">
        <v>1</v>
      </c>
      <c r="M168" t="s">
        <v>78</v>
      </c>
      <c r="N168" t="s">
        <v>61</v>
      </c>
      <c r="O168" t="s">
        <v>67</v>
      </c>
      <c r="P168" t="s">
        <v>53</v>
      </c>
      <c r="Q168">
        <v>2011</v>
      </c>
      <c r="R168">
        <v>2021</v>
      </c>
      <c r="S168">
        <v>10</v>
      </c>
      <c r="U168" t="s">
        <v>54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 t="s">
        <v>68</v>
      </c>
      <c r="AE168" t="s">
        <v>56</v>
      </c>
      <c r="AF168" t="s">
        <v>56</v>
      </c>
      <c r="AG168" t="s">
        <v>56</v>
      </c>
      <c r="AH168" t="s">
        <v>56</v>
      </c>
      <c r="AI168" t="s">
        <v>56</v>
      </c>
      <c r="AJ168" t="s">
        <v>56</v>
      </c>
      <c r="AK168" t="s">
        <v>56</v>
      </c>
      <c r="AL168" t="s">
        <v>69</v>
      </c>
      <c r="AM168" t="s">
        <v>56</v>
      </c>
      <c r="AN168" t="s">
        <v>56</v>
      </c>
      <c r="AO168" t="s">
        <v>56</v>
      </c>
      <c r="AP168" t="s">
        <v>56</v>
      </c>
      <c r="AQ168" t="s">
        <v>56</v>
      </c>
      <c r="AR168" t="s">
        <v>79</v>
      </c>
    </row>
    <row r="169" spans="1:44">
      <c r="A169">
        <v>91</v>
      </c>
      <c r="B169">
        <v>3433</v>
      </c>
      <c r="C169" t="s">
        <v>76</v>
      </c>
      <c r="D169" t="s">
        <v>64</v>
      </c>
      <c r="E169" t="s">
        <v>65</v>
      </c>
      <c r="F169" t="s">
        <v>64</v>
      </c>
      <c r="G169">
        <v>78723</v>
      </c>
      <c r="I169">
        <v>1</v>
      </c>
      <c r="J169" t="s">
        <v>77</v>
      </c>
      <c r="K169">
        <v>1</v>
      </c>
      <c r="L169">
        <v>1</v>
      </c>
      <c r="M169" t="s">
        <v>78</v>
      </c>
      <c r="N169" t="s">
        <v>61</v>
      </c>
      <c r="O169" t="s">
        <v>67</v>
      </c>
      <c r="P169" t="s">
        <v>53</v>
      </c>
      <c r="Q169">
        <v>2011</v>
      </c>
      <c r="R169">
        <v>2021</v>
      </c>
      <c r="S169">
        <v>10</v>
      </c>
      <c r="U169" t="s">
        <v>54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 t="s">
        <v>68</v>
      </c>
      <c r="AE169" t="s">
        <v>56</v>
      </c>
      <c r="AF169" t="s">
        <v>56</v>
      </c>
      <c r="AG169" t="s">
        <v>56</v>
      </c>
      <c r="AH169" t="s">
        <v>56</v>
      </c>
      <c r="AI169" t="s">
        <v>56</v>
      </c>
      <c r="AJ169" t="s">
        <v>56</v>
      </c>
      <c r="AK169" t="s">
        <v>56</v>
      </c>
      <c r="AL169" t="s">
        <v>69</v>
      </c>
      <c r="AM169" t="s">
        <v>56</v>
      </c>
      <c r="AN169" t="s">
        <v>56</v>
      </c>
      <c r="AO169" t="s">
        <v>56</v>
      </c>
      <c r="AP169" t="s">
        <v>56</v>
      </c>
      <c r="AQ169" t="s">
        <v>56</v>
      </c>
      <c r="AR169" t="s">
        <v>79</v>
      </c>
    </row>
    <row r="170" spans="1:44">
      <c r="A170">
        <v>91</v>
      </c>
      <c r="B170">
        <v>3418</v>
      </c>
      <c r="C170" t="s">
        <v>76</v>
      </c>
      <c r="D170" t="s">
        <v>64</v>
      </c>
      <c r="E170" t="s">
        <v>65</v>
      </c>
      <c r="F170" t="s">
        <v>64</v>
      </c>
      <c r="G170">
        <v>78723</v>
      </c>
      <c r="I170">
        <v>1</v>
      </c>
      <c r="J170" t="s">
        <v>77</v>
      </c>
      <c r="K170">
        <v>1</v>
      </c>
      <c r="L170">
        <v>1</v>
      </c>
      <c r="M170" t="s">
        <v>78</v>
      </c>
      <c r="N170" t="s">
        <v>61</v>
      </c>
      <c r="O170" t="s">
        <v>67</v>
      </c>
      <c r="P170" t="s">
        <v>53</v>
      </c>
      <c r="Q170">
        <v>2013</v>
      </c>
      <c r="R170">
        <v>2023</v>
      </c>
      <c r="S170">
        <v>10</v>
      </c>
      <c r="U170" t="s">
        <v>54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 t="s">
        <v>68</v>
      </c>
      <c r="AE170" t="s">
        <v>56</v>
      </c>
      <c r="AF170" t="s">
        <v>56</v>
      </c>
      <c r="AG170" t="s">
        <v>56</v>
      </c>
      <c r="AH170" t="s">
        <v>56</v>
      </c>
      <c r="AI170" t="s">
        <v>56</v>
      </c>
      <c r="AJ170" t="s">
        <v>56</v>
      </c>
      <c r="AK170" t="s">
        <v>56</v>
      </c>
      <c r="AL170" t="s">
        <v>69</v>
      </c>
      <c r="AM170" t="s">
        <v>56</v>
      </c>
      <c r="AN170" t="s">
        <v>56</v>
      </c>
      <c r="AO170" t="s">
        <v>56</v>
      </c>
      <c r="AP170" t="s">
        <v>56</v>
      </c>
      <c r="AQ170" t="s">
        <v>56</v>
      </c>
      <c r="AR170" t="s">
        <v>79</v>
      </c>
    </row>
    <row r="171" spans="1:44">
      <c r="A171">
        <v>91</v>
      </c>
      <c r="B171">
        <v>3420</v>
      </c>
      <c r="C171" t="s">
        <v>76</v>
      </c>
      <c r="D171" t="s">
        <v>64</v>
      </c>
      <c r="E171" t="s">
        <v>65</v>
      </c>
      <c r="F171" t="s">
        <v>64</v>
      </c>
      <c r="G171">
        <v>78723</v>
      </c>
      <c r="I171">
        <v>1</v>
      </c>
      <c r="J171" t="s">
        <v>77</v>
      </c>
      <c r="K171">
        <v>6</v>
      </c>
      <c r="L171">
        <v>6</v>
      </c>
      <c r="M171" t="s">
        <v>78</v>
      </c>
      <c r="N171" t="s">
        <v>61</v>
      </c>
      <c r="O171" t="s">
        <v>67</v>
      </c>
      <c r="P171" t="s">
        <v>53</v>
      </c>
      <c r="Q171">
        <v>2013</v>
      </c>
      <c r="R171">
        <v>2023</v>
      </c>
      <c r="S171">
        <v>10</v>
      </c>
      <c r="U171" t="s">
        <v>54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6</v>
      </c>
      <c r="AC171">
        <v>0</v>
      </c>
      <c r="AD171" t="s">
        <v>68</v>
      </c>
      <c r="AE171" t="s">
        <v>56</v>
      </c>
      <c r="AF171" t="s">
        <v>56</v>
      </c>
      <c r="AG171" t="s">
        <v>56</v>
      </c>
      <c r="AH171" t="s">
        <v>56</v>
      </c>
      <c r="AI171" t="s">
        <v>56</v>
      </c>
      <c r="AJ171" t="s">
        <v>56</v>
      </c>
      <c r="AK171" t="s">
        <v>56</v>
      </c>
      <c r="AL171" t="s">
        <v>69</v>
      </c>
      <c r="AM171" t="s">
        <v>56</v>
      </c>
      <c r="AN171" t="s">
        <v>56</v>
      </c>
      <c r="AO171" t="s">
        <v>56</v>
      </c>
      <c r="AP171" t="s">
        <v>56</v>
      </c>
      <c r="AQ171" t="s">
        <v>56</v>
      </c>
      <c r="AR171" t="s">
        <v>79</v>
      </c>
    </row>
    <row r="172" spans="1:44">
      <c r="A172">
        <v>91</v>
      </c>
      <c r="B172">
        <v>3423</v>
      </c>
      <c r="C172" t="s">
        <v>76</v>
      </c>
      <c r="D172" t="s">
        <v>64</v>
      </c>
      <c r="E172" t="s">
        <v>65</v>
      </c>
      <c r="F172" t="s">
        <v>64</v>
      </c>
      <c r="G172">
        <v>78723</v>
      </c>
      <c r="I172">
        <v>1</v>
      </c>
      <c r="J172" t="s">
        <v>77</v>
      </c>
      <c r="K172">
        <v>1</v>
      </c>
      <c r="L172">
        <v>1</v>
      </c>
      <c r="M172" t="s">
        <v>78</v>
      </c>
      <c r="N172" t="s">
        <v>61</v>
      </c>
      <c r="O172" t="s">
        <v>67</v>
      </c>
      <c r="P172" t="s">
        <v>53</v>
      </c>
      <c r="Q172">
        <v>2013</v>
      </c>
      <c r="R172">
        <v>2023</v>
      </c>
      <c r="S172">
        <v>10</v>
      </c>
      <c r="U172" t="s">
        <v>54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 t="s">
        <v>68</v>
      </c>
      <c r="AE172" t="s">
        <v>56</v>
      </c>
      <c r="AF172" t="s">
        <v>56</v>
      </c>
      <c r="AG172" t="s">
        <v>56</v>
      </c>
      <c r="AH172" t="s">
        <v>56</v>
      </c>
      <c r="AI172" t="s">
        <v>56</v>
      </c>
      <c r="AJ172" t="s">
        <v>56</v>
      </c>
      <c r="AK172" t="s">
        <v>56</v>
      </c>
      <c r="AL172" t="s">
        <v>69</v>
      </c>
      <c r="AM172" t="s">
        <v>56</v>
      </c>
      <c r="AN172" t="s">
        <v>56</v>
      </c>
      <c r="AO172" t="s">
        <v>56</v>
      </c>
      <c r="AP172" t="s">
        <v>56</v>
      </c>
      <c r="AQ172" t="s">
        <v>56</v>
      </c>
      <c r="AR172" t="s">
        <v>79</v>
      </c>
    </row>
    <row r="173" spans="1:44">
      <c r="A173">
        <v>91</v>
      </c>
      <c r="B173">
        <v>3427</v>
      </c>
      <c r="C173" t="s">
        <v>76</v>
      </c>
      <c r="D173" t="s">
        <v>64</v>
      </c>
      <c r="E173" t="s">
        <v>65</v>
      </c>
      <c r="F173" t="s">
        <v>64</v>
      </c>
      <c r="G173">
        <v>78723</v>
      </c>
      <c r="I173">
        <v>1</v>
      </c>
      <c r="J173" t="s">
        <v>77</v>
      </c>
      <c r="K173">
        <v>1</v>
      </c>
      <c r="L173">
        <v>1</v>
      </c>
      <c r="M173" t="s">
        <v>78</v>
      </c>
      <c r="N173" t="s">
        <v>61</v>
      </c>
      <c r="O173" t="s">
        <v>67</v>
      </c>
      <c r="P173" t="s">
        <v>53</v>
      </c>
      <c r="Q173">
        <v>2013</v>
      </c>
      <c r="R173">
        <v>2023</v>
      </c>
      <c r="S173">
        <v>10</v>
      </c>
      <c r="U173" t="s">
        <v>54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 t="s">
        <v>68</v>
      </c>
      <c r="AE173" t="s">
        <v>56</v>
      </c>
      <c r="AF173" t="s">
        <v>56</v>
      </c>
      <c r="AG173" t="s">
        <v>56</v>
      </c>
      <c r="AH173" t="s">
        <v>56</v>
      </c>
      <c r="AI173" t="s">
        <v>56</v>
      </c>
      <c r="AJ173" t="s">
        <v>56</v>
      </c>
      <c r="AK173" t="s">
        <v>56</v>
      </c>
      <c r="AL173" t="s">
        <v>69</v>
      </c>
      <c r="AM173" t="s">
        <v>56</v>
      </c>
      <c r="AN173" t="s">
        <v>56</v>
      </c>
      <c r="AO173" t="s">
        <v>56</v>
      </c>
      <c r="AP173" t="s">
        <v>56</v>
      </c>
      <c r="AQ173" t="s">
        <v>56</v>
      </c>
      <c r="AR173" t="s">
        <v>79</v>
      </c>
    </row>
    <row r="174" spans="1:44">
      <c r="A174">
        <v>91</v>
      </c>
      <c r="B174">
        <v>3430</v>
      </c>
      <c r="C174" t="s">
        <v>76</v>
      </c>
      <c r="D174" t="s">
        <v>64</v>
      </c>
      <c r="E174" t="s">
        <v>65</v>
      </c>
      <c r="F174" t="s">
        <v>64</v>
      </c>
      <c r="G174">
        <v>78723</v>
      </c>
      <c r="I174">
        <v>1</v>
      </c>
      <c r="J174" t="s">
        <v>77</v>
      </c>
      <c r="K174">
        <v>1</v>
      </c>
      <c r="L174">
        <v>1</v>
      </c>
      <c r="M174" t="s">
        <v>78</v>
      </c>
      <c r="N174" t="s">
        <v>61</v>
      </c>
      <c r="O174" t="s">
        <v>67</v>
      </c>
      <c r="P174" t="s">
        <v>53</v>
      </c>
      <c r="Q174">
        <v>2013</v>
      </c>
      <c r="R174">
        <v>2023</v>
      </c>
      <c r="S174">
        <v>10</v>
      </c>
      <c r="U174" t="s">
        <v>54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 t="s">
        <v>68</v>
      </c>
      <c r="AE174" t="s">
        <v>56</v>
      </c>
      <c r="AF174" t="s">
        <v>56</v>
      </c>
      <c r="AG174" t="s">
        <v>56</v>
      </c>
      <c r="AH174" t="s">
        <v>56</v>
      </c>
      <c r="AI174" t="s">
        <v>56</v>
      </c>
      <c r="AJ174" t="s">
        <v>56</v>
      </c>
      <c r="AK174" t="s">
        <v>56</v>
      </c>
      <c r="AL174" t="s">
        <v>69</v>
      </c>
      <c r="AM174" t="s">
        <v>56</v>
      </c>
      <c r="AN174" t="s">
        <v>56</v>
      </c>
      <c r="AO174" t="s">
        <v>56</v>
      </c>
      <c r="AP174" t="s">
        <v>56</v>
      </c>
      <c r="AQ174" t="s">
        <v>56</v>
      </c>
      <c r="AR174" t="s">
        <v>79</v>
      </c>
    </row>
    <row r="175" spans="1:44">
      <c r="A175">
        <v>91</v>
      </c>
      <c r="B175">
        <v>3432</v>
      </c>
      <c r="C175" t="s">
        <v>76</v>
      </c>
      <c r="D175" t="s">
        <v>64</v>
      </c>
      <c r="E175" t="s">
        <v>65</v>
      </c>
      <c r="F175" t="s">
        <v>64</v>
      </c>
      <c r="G175">
        <v>78723</v>
      </c>
      <c r="I175">
        <v>1</v>
      </c>
      <c r="J175" t="s">
        <v>77</v>
      </c>
      <c r="K175">
        <v>1</v>
      </c>
      <c r="L175">
        <v>1</v>
      </c>
      <c r="M175" t="s">
        <v>78</v>
      </c>
      <c r="N175" t="s">
        <v>61</v>
      </c>
      <c r="O175" t="s">
        <v>67</v>
      </c>
      <c r="P175" t="s">
        <v>53</v>
      </c>
      <c r="Q175">
        <v>2013</v>
      </c>
      <c r="R175">
        <v>2023</v>
      </c>
      <c r="S175">
        <v>10</v>
      </c>
      <c r="U175" t="s">
        <v>54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 t="s">
        <v>68</v>
      </c>
      <c r="AE175" t="s">
        <v>56</v>
      </c>
      <c r="AF175" t="s">
        <v>56</v>
      </c>
      <c r="AG175" t="s">
        <v>56</v>
      </c>
      <c r="AH175" t="s">
        <v>56</v>
      </c>
      <c r="AI175" t="s">
        <v>56</v>
      </c>
      <c r="AJ175" t="s">
        <v>56</v>
      </c>
      <c r="AK175" t="s">
        <v>56</v>
      </c>
      <c r="AL175" t="s">
        <v>69</v>
      </c>
      <c r="AM175" t="s">
        <v>56</v>
      </c>
      <c r="AN175" t="s">
        <v>56</v>
      </c>
      <c r="AO175" t="s">
        <v>56</v>
      </c>
      <c r="AP175" t="s">
        <v>56</v>
      </c>
      <c r="AQ175" t="s">
        <v>56</v>
      </c>
      <c r="AR175" t="s">
        <v>79</v>
      </c>
    </row>
    <row r="176" spans="1:44">
      <c r="A176">
        <v>91</v>
      </c>
      <c r="B176">
        <v>3434</v>
      </c>
      <c r="C176" t="s">
        <v>76</v>
      </c>
      <c r="D176" t="s">
        <v>64</v>
      </c>
      <c r="E176" t="s">
        <v>65</v>
      </c>
      <c r="F176" t="s">
        <v>64</v>
      </c>
      <c r="G176">
        <v>78723</v>
      </c>
      <c r="I176">
        <v>1</v>
      </c>
      <c r="J176" t="s">
        <v>77</v>
      </c>
      <c r="K176">
        <v>1</v>
      </c>
      <c r="L176">
        <v>1</v>
      </c>
      <c r="M176" t="s">
        <v>78</v>
      </c>
      <c r="N176" t="s">
        <v>61</v>
      </c>
      <c r="O176" t="s">
        <v>67</v>
      </c>
      <c r="P176" t="s">
        <v>53</v>
      </c>
      <c r="Q176">
        <v>2013</v>
      </c>
      <c r="R176">
        <v>2023</v>
      </c>
      <c r="S176">
        <v>10</v>
      </c>
      <c r="U176" t="s">
        <v>54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 t="s">
        <v>68</v>
      </c>
      <c r="AE176" t="s">
        <v>56</v>
      </c>
      <c r="AF176" t="s">
        <v>56</v>
      </c>
      <c r="AG176" t="s">
        <v>56</v>
      </c>
      <c r="AH176" t="s">
        <v>56</v>
      </c>
      <c r="AI176" t="s">
        <v>56</v>
      </c>
      <c r="AJ176" t="s">
        <v>56</v>
      </c>
      <c r="AK176" t="s">
        <v>56</v>
      </c>
      <c r="AL176" t="s">
        <v>69</v>
      </c>
      <c r="AM176" t="s">
        <v>56</v>
      </c>
      <c r="AN176" t="s">
        <v>56</v>
      </c>
      <c r="AO176" t="s">
        <v>56</v>
      </c>
      <c r="AP176" t="s">
        <v>56</v>
      </c>
      <c r="AQ176" t="s">
        <v>56</v>
      </c>
      <c r="AR176" t="s">
        <v>79</v>
      </c>
    </row>
    <row r="177" spans="1:44">
      <c r="A177">
        <v>91</v>
      </c>
      <c r="B177">
        <v>3435</v>
      </c>
      <c r="C177" t="s">
        <v>76</v>
      </c>
      <c r="D177" t="s">
        <v>64</v>
      </c>
      <c r="E177" t="s">
        <v>65</v>
      </c>
      <c r="F177" t="s">
        <v>64</v>
      </c>
      <c r="G177">
        <v>78723</v>
      </c>
      <c r="I177">
        <v>1</v>
      </c>
      <c r="J177" t="s">
        <v>77</v>
      </c>
      <c r="K177">
        <v>1</v>
      </c>
      <c r="L177">
        <v>1</v>
      </c>
      <c r="M177" t="s">
        <v>78</v>
      </c>
      <c r="N177" t="s">
        <v>61</v>
      </c>
      <c r="O177" t="s">
        <v>67</v>
      </c>
      <c r="P177" t="s">
        <v>53</v>
      </c>
      <c r="Q177">
        <v>2013</v>
      </c>
      <c r="R177">
        <v>2023</v>
      </c>
      <c r="S177">
        <v>10</v>
      </c>
      <c r="U177" t="s">
        <v>54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 t="s">
        <v>68</v>
      </c>
      <c r="AE177" t="s">
        <v>56</v>
      </c>
      <c r="AF177" t="s">
        <v>56</v>
      </c>
      <c r="AG177" t="s">
        <v>56</v>
      </c>
      <c r="AH177" t="s">
        <v>56</v>
      </c>
      <c r="AI177" t="s">
        <v>56</v>
      </c>
      <c r="AJ177" t="s">
        <v>56</v>
      </c>
      <c r="AK177" t="s">
        <v>56</v>
      </c>
      <c r="AL177" t="s">
        <v>69</v>
      </c>
      <c r="AM177" t="s">
        <v>56</v>
      </c>
      <c r="AN177" t="s">
        <v>56</v>
      </c>
      <c r="AO177" t="s">
        <v>56</v>
      </c>
      <c r="AP177" t="s">
        <v>56</v>
      </c>
      <c r="AQ177" t="s">
        <v>56</v>
      </c>
      <c r="AR177" t="s">
        <v>79</v>
      </c>
    </row>
    <row r="178" spans="1:44">
      <c r="A178">
        <v>91</v>
      </c>
      <c r="B178">
        <v>3442</v>
      </c>
      <c r="C178" t="s">
        <v>76</v>
      </c>
      <c r="D178" t="s">
        <v>64</v>
      </c>
      <c r="E178" t="s">
        <v>65</v>
      </c>
      <c r="F178" t="s">
        <v>64</v>
      </c>
      <c r="G178">
        <v>78723</v>
      </c>
      <c r="I178">
        <v>1</v>
      </c>
      <c r="J178" t="s">
        <v>77</v>
      </c>
      <c r="K178">
        <v>1</v>
      </c>
      <c r="L178">
        <v>1</v>
      </c>
      <c r="M178" t="s">
        <v>78</v>
      </c>
      <c r="N178" t="s">
        <v>61</v>
      </c>
      <c r="O178" t="s">
        <v>67</v>
      </c>
      <c r="P178" t="s">
        <v>53</v>
      </c>
      <c r="Q178">
        <v>2013</v>
      </c>
      <c r="R178">
        <v>2023</v>
      </c>
      <c r="S178">
        <v>10</v>
      </c>
      <c r="U178" t="s">
        <v>54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 t="s">
        <v>68</v>
      </c>
      <c r="AE178" t="s">
        <v>56</v>
      </c>
      <c r="AF178" t="s">
        <v>56</v>
      </c>
      <c r="AG178" t="s">
        <v>56</v>
      </c>
      <c r="AH178" t="s">
        <v>56</v>
      </c>
      <c r="AI178" t="s">
        <v>56</v>
      </c>
      <c r="AJ178" t="s">
        <v>56</v>
      </c>
      <c r="AK178" t="s">
        <v>56</v>
      </c>
      <c r="AL178" t="s">
        <v>69</v>
      </c>
      <c r="AM178" t="s">
        <v>56</v>
      </c>
      <c r="AN178" t="s">
        <v>56</v>
      </c>
      <c r="AO178" t="s">
        <v>56</v>
      </c>
      <c r="AP178" t="s">
        <v>56</v>
      </c>
      <c r="AQ178" t="s">
        <v>56</v>
      </c>
      <c r="AR178" t="s">
        <v>79</v>
      </c>
    </row>
    <row r="179" spans="1:44">
      <c r="A179">
        <v>92</v>
      </c>
      <c r="B179">
        <v>3448</v>
      </c>
      <c r="C179" t="s">
        <v>93</v>
      </c>
      <c r="D179" t="s">
        <v>64</v>
      </c>
      <c r="E179" t="s">
        <v>65</v>
      </c>
      <c r="F179" t="s">
        <v>64</v>
      </c>
      <c r="G179">
        <v>78744</v>
      </c>
      <c r="I179">
        <v>2</v>
      </c>
      <c r="J179" t="s">
        <v>77</v>
      </c>
      <c r="K179">
        <v>1</v>
      </c>
      <c r="L179">
        <v>1</v>
      </c>
      <c r="M179" t="s">
        <v>78</v>
      </c>
      <c r="N179" t="s">
        <v>61</v>
      </c>
      <c r="O179" t="s">
        <v>67</v>
      </c>
      <c r="P179" t="s">
        <v>53</v>
      </c>
      <c r="Q179">
        <v>2009</v>
      </c>
      <c r="R179">
        <v>2024</v>
      </c>
      <c r="S179">
        <v>15</v>
      </c>
      <c r="U179" t="s">
        <v>54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 t="s">
        <v>68</v>
      </c>
      <c r="AE179" t="s">
        <v>56</v>
      </c>
      <c r="AF179" t="s">
        <v>56</v>
      </c>
      <c r="AG179" t="s">
        <v>56</v>
      </c>
      <c r="AH179" t="s">
        <v>56</v>
      </c>
      <c r="AI179" t="s">
        <v>56</v>
      </c>
      <c r="AJ179" t="s">
        <v>56</v>
      </c>
      <c r="AK179" t="s">
        <v>56</v>
      </c>
      <c r="AL179" t="s">
        <v>69</v>
      </c>
      <c r="AM179" t="s">
        <v>56</v>
      </c>
      <c r="AN179" t="s">
        <v>56</v>
      </c>
      <c r="AO179" t="s">
        <v>56</v>
      </c>
      <c r="AP179" t="s">
        <v>56</v>
      </c>
      <c r="AQ179" t="s">
        <v>56</v>
      </c>
      <c r="AR179" t="s">
        <v>95</v>
      </c>
    </row>
    <row r="180" spans="1:44">
      <c r="A180">
        <v>92</v>
      </c>
      <c r="B180">
        <v>3449</v>
      </c>
      <c r="C180" t="s">
        <v>93</v>
      </c>
      <c r="D180" t="s">
        <v>64</v>
      </c>
      <c r="E180" t="s">
        <v>65</v>
      </c>
      <c r="F180" t="s">
        <v>64</v>
      </c>
      <c r="G180">
        <v>78744</v>
      </c>
      <c r="I180">
        <v>2</v>
      </c>
      <c r="J180" t="s">
        <v>77</v>
      </c>
      <c r="K180">
        <v>1</v>
      </c>
      <c r="L180">
        <v>1</v>
      </c>
      <c r="M180" t="s">
        <v>78</v>
      </c>
      <c r="N180" t="s">
        <v>61</v>
      </c>
      <c r="O180" t="s">
        <v>67</v>
      </c>
      <c r="P180" t="s">
        <v>53</v>
      </c>
      <c r="Q180">
        <v>2010</v>
      </c>
      <c r="R180">
        <v>2025</v>
      </c>
      <c r="S180">
        <v>15</v>
      </c>
      <c r="U180" t="s">
        <v>54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 t="s">
        <v>68</v>
      </c>
      <c r="AE180" t="s">
        <v>56</v>
      </c>
      <c r="AF180" t="s">
        <v>56</v>
      </c>
      <c r="AG180" t="s">
        <v>56</v>
      </c>
      <c r="AH180" t="s">
        <v>56</v>
      </c>
      <c r="AI180" t="s">
        <v>56</v>
      </c>
      <c r="AJ180" t="s">
        <v>56</v>
      </c>
      <c r="AK180" t="s">
        <v>56</v>
      </c>
      <c r="AL180" t="s">
        <v>69</v>
      </c>
      <c r="AM180" t="s">
        <v>56</v>
      </c>
      <c r="AN180" t="s">
        <v>56</v>
      </c>
      <c r="AO180" t="s">
        <v>56</v>
      </c>
      <c r="AP180" t="s">
        <v>56</v>
      </c>
      <c r="AQ180" t="s">
        <v>56</v>
      </c>
      <c r="AR180" t="s">
        <v>95</v>
      </c>
    </row>
    <row r="181" spans="1:44">
      <c r="A181">
        <v>93</v>
      </c>
      <c r="B181">
        <v>3450</v>
      </c>
      <c r="C181" t="s">
        <v>93</v>
      </c>
      <c r="D181" t="s">
        <v>64</v>
      </c>
      <c r="E181" t="s">
        <v>65</v>
      </c>
      <c r="F181" t="s">
        <v>64</v>
      </c>
      <c r="G181">
        <v>78744</v>
      </c>
      <c r="I181">
        <v>2</v>
      </c>
      <c r="J181" t="s">
        <v>77</v>
      </c>
      <c r="K181">
        <v>1</v>
      </c>
      <c r="L181">
        <v>1</v>
      </c>
      <c r="M181" t="s">
        <v>78</v>
      </c>
      <c r="N181" t="s">
        <v>61</v>
      </c>
      <c r="O181" t="s">
        <v>67</v>
      </c>
      <c r="P181" t="s">
        <v>53</v>
      </c>
      <c r="Q181">
        <v>2009</v>
      </c>
      <c r="R181">
        <v>2024</v>
      </c>
      <c r="S181">
        <v>15</v>
      </c>
      <c r="U181" t="s">
        <v>54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 t="s">
        <v>68</v>
      </c>
      <c r="AE181" t="s">
        <v>56</v>
      </c>
      <c r="AF181" t="s">
        <v>56</v>
      </c>
      <c r="AG181" t="s">
        <v>56</v>
      </c>
      <c r="AH181" t="s">
        <v>56</v>
      </c>
      <c r="AI181" t="s">
        <v>56</v>
      </c>
      <c r="AJ181" t="s">
        <v>56</v>
      </c>
      <c r="AK181" t="s">
        <v>56</v>
      </c>
      <c r="AL181" t="s">
        <v>69</v>
      </c>
      <c r="AM181" t="s">
        <v>56</v>
      </c>
      <c r="AN181" t="s">
        <v>56</v>
      </c>
      <c r="AO181" t="s">
        <v>56</v>
      </c>
      <c r="AP181" t="s">
        <v>56</v>
      </c>
      <c r="AQ181" t="s">
        <v>56</v>
      </c>
      <c r="AR181" t="s">
        <v>95</v>
      </c>
    </row>
    <row r="182" spans="1:44">
      <c r="A182">
        <v>93</v>
      </c>
      <c r="B182">
        <v>3451</v>
      </c>
      <c r="C182" t="s">
        <v>93</v>
      </c>
      <c r="D182" t="s">
        <v>64</v>
      </c>
      <c r="E182" t="s">
        <v>65</v>
      </c>
      <c r="F182" t="s">
        <v>64</v>
      </c>
      <c r="G182">
        <v>78744</v>
      </c>
      <c r="I182">
        <v>2</v>
      </c>
      <c r="J182" t="s">
        <v>77</v>
      </c>
      <c r="K182">
        <v>1</v>
      </c>
      <c r="L182">
        <v>1</v>
      </c>
      <c r="M182" t="s">
        <v>78</v>
      </c>
      <c r="N182" t="s">
        <v>61</v>
      </c>
      <c r="O182" t="s">
        <v>67</v>
      </c>
      <c r="P182" t="s">
        <v>53</v>
      </c>
      <c r="Q182">
        <v>2009</v>
      </c>
      <c r="R182">
        <v>2024</v>
      </c>
      <c r="S182">
        <v>15</v>
      </c>
      <c r="U182" t="s">
        <v>54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 t="s">
        <v>68</v>
      </c>
      <c r="AE182" t="s">
        <v>56</v>
      </c>
      <c r="AF182" t="s">
        <v>56</v>
      </c>
      <c r="AG182" t="s">
        <v>56</v>
      </c>
      <c r="AH182" t="s">
        <v>56</v>
      </c>
      <c r="AI182" t="s">
        <v>56</v>
      </c>
      <c r="AJ182" t="s">
        <v>56</v>
      </c>
      <c r="AK182" t="s">
        <v>56</v>
      </c>
      <c r="AL182" t="s">
        <v>69</v>
      </c>
      <c r="AM182" t="s">
        <v>56</v>
      </c>
      <c r="AN182" t="s">
        <v>56</v>
      </c>
      <c r="AO182" t="s">
        <v>56</v>
      </c>
      <c r="AP182" t="s">
        <v>56</v>
      </c>
      <c r="AQ182" t="s">
        <v>56</v>
      </c>
      <c r="AR182" t="s">
        <v>95</v>
      </c>
    </row>
    <row r="183" spans="1:44">
      <c r="A183">
        <v>93</v>
      </c>
      <c r="B183">
        <v>3452</v>
      </c>
      <c r="C183" t="s">
        <v>93</v>
      </c>
      <c r="D183" t="s">
        <v>64</v>
      </c>
      <c r="E183" t="s">
        <v>65</v>
      </c>
      <c r="F183" t="s">
        <v>64</v>
      </c>
      <c r="G183">
        <v>78744</v>
      </c>
      <c r="I183">
        <v>2</v>
      </c>
      <c r="J183" t="s">
        <v>77</v>
      </c>
      <c r="K183">
        <v>1</v>
      </c>
      <c r="L183">
        <v>1</v>
      </c>
      <c r="M183" t="s">
        <v>78</v>
      </c>
      <c r="N183" t="s">
        <v>61</v>
      </c>
      <c r="O183" t="s">
        <v>67</v>
      </c>
      <c r="P183" t="s">
        <v>53</v>
      </c>
      <c r="Q183">
        <v>2009</v>
      </c>
      <c r="R183">
        <v>2024</v>
      </c>
      <c r="S183">
        <v>15</v>
      </c>
      <c r="U183" t="s">
        <v>54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 t="s">
        <v>68</v>
      </c>
      <c r="AE183" t="s">
        <v>56</v>
      </c>
      <c r="AF183" t="s">
        <v>56</v>
      </c>
      <c r="AG183" t="s">
        <v>56</v>
      </c>
      <c r="AH183" t="s">
        <v>56</v>
      </c>
      <c r="AI183" t="s">
        <v>56</v>
      </c>
      <c r="AJ183" t="s">
        <v>56</v>
      </c>
      <c r="AK183" t="s">
        <v>56</v>
      </c>
      <c r="AL183" t="s">
        <v>69</v>
      </c>
      <c r="AM183" t="s">
        <v>56</v>
      </c>
      <c r="AN183" t="s">
        <v>56</v>
      </c>
      <c r="AO183" t="s">
        <v>56</v>
      </c>
      <c r="AP183" t="s">
        <v>56</v>
      </c>
      <c r="AQ183" t="s">
        <v>56</v>
      </c>
      <c r="AR183" t="s">
        <v>95</v>
      </c>
    </row>
    <row r="184" spans="1:44">
      <c r="A184">
        <v>94</v>
      </c>
      <c r="B184">
        <v>3453</v>
      </c>
      <c r="C184" t="s">
        <v>93</v>
      </c>
      <c r="D184" t="s">
        <v>64</v>
      </c>
      <c r="E184" t="s">
        <v>65</v>
      </c>
      <c r="F184" t="s">
        <v>64</v>
      </c>
      <c r="G184">
        <v>78744</v>
      </c>
      <c r="I184">
        <v>2</v>
      </c>
      <c r="J184" t="s">
        <v>77</v>
      </c>
      <c r="K184">
        <v>1</v>
      </c>
      <c r="L184">
        <v>1</v>
      </c>
      <c r="M184" t="s">
        <v>78</v>
      </c>
      <c r="N184" t="s">
        <v>61</v>
      </c>
      <c r="O184" t="s">
        <v>67</v>
      </c>
      <c r="P184" t="s">
        <v>53</v>
      </c>
      <c r="Q184">
        <v>2009</v>
      </c>
      <c r="R184">
        <v>2019</v>
      </c>
      <c r="S184">
        <v>10</v>
      </c>
      <c r="U184" t="s">
        <v>54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 t="s">
        <v>68</v>
      </c>
      <c r="AE184" t="s">
        <v>56</v>
      </c>
      <c r="AF184" t="s">
        <v>56</v>
      </c>
      <c r="AG184" t="s">
        <v>56</v>
      </c>
      <c r="AH184" t="s">
        <v>56</v>
      </c>
      <c r="AI184" t="s">
        <v>56</v>
      </c>
      <c r="AJ184" t="s">
        <v>56</v>
      </c>
      <c r="AK184" t="s">
        <v>56</v>
      </c>
      <c r="AL184" t="s">
        <v>69</v>
      </c>
      <c r="AM184" t="s">
        <v>56</v>
      </c>
      <c r="AN184" t="s">
        <v>56</v>
      </c>
      <c r="AO184" t="s">
        <v>56</v>
      </c>
      <c r="AP184" t="s">
        <v>69</v>
      </c>
      <c r="AQ184" t="s">
        <v>56</v>
      </c>
      <c r="AR184" t="s">
        <v>95</v>
      </c>
    </row>
    <row r="185" spans="1:44">
      <c r="A185">
        <v>94</v>
      </c>
      <c r="B185">
        <v>3454</v>
      </c>
      <c r="C185" t="s">
        <v>93</v>
      </c>
      <c r="D185" t="s">
        <v>64</v>
      </c>
      <c r="E185" t="s">
        <v>65</v>
      </c>
      <c r="F185" t="s">
        <v>64</v>
      </c>
      <c r="G185">
        <v>78744</v>
      </c>
      <c r="I185">
        <v>2</v>
      </c>
      <c r="J185" t="s">
        <v>77</v>
      </c>
      <c r="K185">
        <v>1</v>
      </c>
      <c r="L185">
        <v>1</v>
      </c>
      <c r="M185" t="s">
        <v>78</v>
      </c>
      <c r="N185" t="s">
        <v>61</v>
      </c>
      <c r="O185" t="s">
        <v>67</v>
      </c>
      <c r="P185" t="s">
        <v>53</v>
      </c>
      <c r="Q185">
        <v>2009</v>
      </c>
      <c r="R185">
        <v>2019</v>
      </c>
      <c r="S185">
        <v>10</v>
      </c>
      <c r="U185" t="s">
        <v>54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 t="s">
        <v>68</v>
      </c>
      <c r="AE185" t="s">
        <v>56</v>
      </c>
      <c r="AF185" t="s">
        <v>56</v>
      </c>
      <c r="AG185" t="s">
        <v>56</v>
      </c>
      <c r="AH185" t="s">
        <v>56</v>
      </c>
      <c r="AI185" t="s">
        <v>56</v>
      </c>
      <c r="AJ185" t="s">
        <v>56</v>
      </c>
      <c r="AK185" t="s">
        <v>56</v>
      </c>
      <c r="AL185" t="s">
        <v>69</v>
      </c>
      <c r="AM185" t="s">
        <v>56</v>
      </c>
      <c r="AN185" t="s">
        <v>56</v>
      </c>
      <c r="AO185" t="s">
        <v>56</v>
      </c>
      <c r="AP185" t="s">
        <v>69</v>
      </c>
      <c r="AQ185" t="s">
        <v>56</v>
      </c>
      <c r="AR185" t="s">
        <v>95</v>
      </c>
    </row>
    <row r="186" spans="1:44">
      <c r="A186">
        <v>94</v>
      </c>
      <c r="B186">
        <v>3455</v>
      </c>
      <c r="C186" t="s">
        <v>93</v>
      </c>
      <c r="D186" t="s">
        <v>64</v>
      </c>
      <c r="E186" t="s">
        <v>65</v>
      </c>
      <c r="F186" t="s">
        <v>64</v>
      </c>
      <c r="G186">
        <v>78744</v>
      </c>
      <c r="I186">
        <v>2</v>
      </c>
      <c r="J186" t="s">
        <v>77</v>
      </c>
      <c r="K186">
        <v>1</v>
      </c>
      <c r="L186">
        <v>1</v>
      </c>
      <c r="M186" t="s">
        <v>78</v>
      </c>
      <c r="N186" t="s">
        <v>61</v>
      </c>
      <c r="O186" t="s">
        <v>67</v>
      </c>
      <c r="P186" t="s">
        <v>53</v>
      </c>
      <c r="Q186">
        <v>2009</v>
      </c>
      <c r="R186">
        <v>2019</v>
      </c>
      <c r="S186">
        <v>10</v>
      </c>
      <c r="U186" t="s">
        <v>54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 t="s">
        <v>68</v>
      </c>
      <c r="AE186" t="s">
        <v>56</v>
      </c>
      <c r="AF186" t="s">
        <v>56</v>
      </c>
      <c r="AG186" t="s">
        <v>56</v>
      </c>
      <c r="AH186" t="s">
        <v>56</v>
      </c>
      <c r="AI186" t="s">
        <v>56</v>
      </c>
      <c r="AJ186" t="s">
        <v>56</v>
      </c>
      <c r="AK186" t="s">
        <v>56</v>
      </c>
      <c r="AL186" t="s">
        <v>69</v>
      </c>
      <c r="AM186" t="s">
        <v>56</v>
      </c>
      <c r="AN186" t="s">
        <v>56</v>
      </c>
      <c r="AO186" t="s">
        <v>56</v>
      </c>
      <c r="AP186" t="s">
        <v>69</v>
      </c>
      <c r="AQ186" t="s">
        <v>56</v>
      </c>
      <c r="AR186" t="s">
        <v>95</v>
      </c>
    </row>
    <row r="187" spans="1:44">
      <c r="A187">
        <v>94</v>
      </c>
      <c r="B187">
        <v>3456</v>
      </c>
      <c r="C187" t="s">
        <v>93</v>
      </c>
      <c r="D187" t="s">
        <v>64</v>
      </c>
      <c r="E187" t="s">
        <v>65</v>
      </c>
      <c r="F187" t="s">
        <v>64</v>
      </c>
      <c r="G187">
        <v>78744</v>
      </c>
      <c r="I187">
        <v>2</v>
      </c>
      <c r="J187" t="s">
        <v>77</v>
      </c>
      <c r="K187">
        <v>1</v>
      </c>
      <c r="L187">
        <v>1</v>
      </c>
      <c r="M187" t="s">
        <v>78</v>
      </c>
      <c r="N187" t="s">
        <v>61</v>
      </c>
      <c r="O187" t="s">
        <v>67</v>
      </c>
      <c r="P187" t="s">
        <v>53</v>
      </c>
      <c r="Q187">
        <v>2009</v>
      </c>
      <c r="R187">
        <v>2019</v>
      </c>
      <c r="S187">
        <v>10</v>
      </c>
      <c r="U187" t="s">
        <v>54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 t="s">
        <v>68</v>
      </c>
      <c r="AE187" t="s">
        <v>56</v>
      </c>
      <c r="AF187" t="s">
        <v>56</v>
      </c>
      <c r="AG187" t="s">
        <v>56</v>
      </c>
      <c r="AH187" t="s">
        <v>56</v>
      </c>
      <c r="AI187" t="s">
        <v>56</v>
      </c>
      <c r="AJ187" t="s">
        <v>56</v>
      </c>
      <c r="AK187" t="s">
        <v>56</v>
      </c>
      <c r="AL187" t="s">
        <v>69</v>
      </c>
      <c r="AM187" t="s">
        <v>56</v>
      </c>
      <c r="AN187" t="s">
        <v>56</v>
      </c>
      <c r="AO187" t="s">
        <v>56</v>
      </c>
      <c r="AP187" t="s">
        <v>69</v>
      </c>
      <c r="AQ187" t="s">
        <v>56</v>
      </c>
      <c r="AR187" t="s">
        <v>95</v>
      </c>
    </row>
    <row r="188" spans="1:44">
      <c r="A188">
        <v>94</v>
      </c>
      <c r="B188">
        <v>3457</v>
      </c>
      <c r="C188" t="s">
        <v>93</v>
      </c>
      <c r="D188" t="s">
        <v>64</v>
      </c>
      <c r="E188" t="s">
        <v>65</v>
      </c>
      <c r="F188" t="s">
        <v>64</v>
      </c>
      <c r="G188">
        <v>78744</v>
      </c>
      <c r="I188">
        <v>2</v>
      </c>
      <c r="J188" t="s">
        <v>77</v>
      </c>
      <c r="K188">
        <v>1</v>
      </c>
      <c r="L188">
        <v>1</v>
      </c>
      <c r="M188" t="s">
        <v>78</v>
      </c>
      <c r="N188" t="s">
        <v>61</v>
      </c>
      <c r="O188" t="s">
        <v>67</v>
      </c>
      <c r="P188" t="s">
        <v>53</v>
      </c>
      <c r="Q188">
        <v>2009</v>
      </c>
      <c r="R188">
        <v>2019</v>
      </c>
      <c r="S188">
        <v>10</v>
      </c>
      <c r="U188" t="s">
        <v>54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 t="s">
        <v>68</v>
      </c>
      <c r="AE188" t="s">
        <v>56</v>
      </c>
      <c r="AF188" t="s">
        <v>56</v>
      </c>
      <c r="AG188" t="s">
        <v>56</v>
      </c>
      <c r="AH188" t="s">
        <v>56</v>
      </c>
      <c r="AI188" t="s">
        <v>56</v>
      </c>
      <c r="AJ188" t="s">
        <v>56</v>
      </c>
      <c r="AK188" t="s">
        <v>56</v>
      </c>
      <c r="AL188" t="s">
        <v>69</v>
      </c>
      <c r="AM188" t="s">
        <v>56</v>
      </c>
      <c r="AN188" t="s">
        <v>56</v>
      </c>
      <c r="AO188" t="s">
        <v>56</v>
      </c>
      <c r="AP188" t="s">
        <v>69</v>
      </c>
      <c r="AQ188" t="s">
        <v>56</v>
      </c>
      <c r="AR188" t="s">
        <v>95</v>
      </c>
    </row>
    <row r="189" spans="1:44">
      <c r="A189">
        <v>94</v>
      </c>
      <c r="B189">
        <v>3458</v>
      </c>
      <c r="C189" t="s">
        <v>93</v>
      </c>
      <c r="D189" t="s">
        <v>64</v>
      </c>
      <c r="E189" t="s">
        <v>65</v>
      </c>
      <c r="F189" t="s">
        <v>64</v>
      </c>
      <c r="G189">
        <v>78744</v>
      </c>
      <c r="I189">
        <v>2</v>
      </c>
      <c r="J189" t="s">
        <v>77</v>
      </c>
      <c r="K189">
        <v>1</v>
      </c>
      <c r="L189">
        <v>1</v>
      </c>
      <c r="M189" t="s">
        <v>78</v>
      </c>
      <c r="N189" t="s">
        <v>61</v>
      </c>
      <c r="O189" t="s">
        <v>67</v>
      </c>
      <c r="P189" t="s">
        <v>53</v>
      </c>
      <c r="Q189">
        <v>2009</v>
      </c>
      <c r="R189">
        <v>2019</v>
      </c>
      <c r="S189">
        <v>10</v>
      </c>
      <c r="U189" t="s">
        <v>54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 t="s">
        <v>68</v>
      </c>
      <c r="AE189" t="s">
        <v>56</v>
      </c>
      <c r="AF189" t="s">
        <v>56</v>
      </c>
      <c r="AG189" t="s">
        <v>56</v>
      </c>
      <c r="AH189" t="s">
        <v>56</v>
      </c>
      <c r="AI189" t="s">
        <v>56</v>
      </c>
      <c r="AJ189" t="s">
        <v>56</v>
      </c>
      <c r="AK189" t="s">
        <v>56</v>
      </c>
      <c r="AL189" t="s">
        <v>69</v>
      </c>
      <c r="AM189" t="s">
        <v>56</v>
      </c>
      <c r="AN189" t="s">
        <v>56</v>
      </c>
      <c r="AO189" t="s">
        <v>56</v>
      </c>
      <c r="AP189" t="s">
        <v>69</v>
      </c>
      <c r="AQ189" t="s">
        <v>56</v>
      </c>
      <c r="AR189" t="s">
        <v>95</v>
      </c>
    </row>
    <row r="190" spans="1:44">
      <c r="A190">
        <v>94</v>
      </c>
      <c r="B190">
        <v>3459</v>
      </c>
      <c r="C190" t="s">
        <v>93</v>
      </c>
      <c r="D190" t="s">
        <v>64</v>
      </c>
      <c r="E190" t="s">
        <v>65</v>
      </c>
      <c r="F190" t="s">
        <v>64</v>
      </c>
      <c r="G190">
        <v>78744</v>
      </c>
      <c r="I190">
        <v>2</v>
      </c>
      <c r="J190" t="s">
        <v>77</v>
      </c>
      <c r="K190">
        <v>1</v>
      </c>
      <c r="L190">
        <v>1</v>
      </c>
      <c r="M190" t="s">
        <v>78</v>
      </c>
      <c r="N190" t="s">
        <v>61</v>
      </c>
      <c r="O190" t="s">
        <v>67</v>
      </c>
      <c r="P190" t="s">
        <v>53</v>
      </c>
      <c r="Q190">
        <v>2009</v>
      </c>
      <c r="R190">
        <v>2019</v>
      </c>
      <c r="S190">
        <v>10</v>
      </c>
      <c r="U190" t="s">
        <v>54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 t="s">
        <v>68</v>
      </c>
      <c r="AE190" t="s">
        <v>56</v>
      </c>
      <c r="AF190" t="s">
        <v>56</v>
      </c>
      <c r="AG190" t="s">
        <v>56</v>
      </c>
      <c r="AH190" t="s">
        <v>56</v>
      </c>
      <c r="AI190" t="s">
        <v>56</v>
      </c>
      <c r="AJ190" t="s">
        <v>56</v>
      </c>
      <c r="AK190" t="s">
        <v>56</v>
      </c>
      <c r="AL190" t="s">
        <v>69</v>
      </c>
      <c r="AM190" t="s">
        <v>56</v>
      </c>
      <c r="AN190" t="s">
        <v>56</v>
      </c>
      <c r="AO190" t="s">
        <v>56</v>
      </c>
      <c r="AP190" t="s">
        <v>69</v>
      </c>
      <c r="AQ190" t="s">
        <v>56</v>
      </c>
      <c r="AR190" t="s">
        <v>95</v>
      </c>
    </row>
    <row r="191" spans="1:44">
      <c r="A191">
        <v>94</v>
      </c>
      <c r="B191">
        <v>3460</v>
      </c>
      <c r="C191" t="s">
        <v>93</v>
      </c>
      <c r="D191" t="s">
        <v>64</v>
      </c>
      <c r="E191" t="s">
        <v>65</v>
      </c>
      <c r="F191" t="s">
        <v>64</v>
      </c>
      <c r="G191">
        <v>78744</v>
      </c>
      <c r="I191">
        <v>2</v>
      </c>
      <c r="J191" t="s">
        <v>77</v>
      </c>
      <c r="K191">
        <v>1</v>
      </c>
      <c r="L191">
        <v>1</v>
      </c>
      <c r="M191" t="s">
        <v>78</v>
      </c>
      <c r="N191" t="s">
        <v>61</v>
      </c>
      <c r="O191" t="s">
        <v>67</v>
      </c>
      <c r="P191" t="s">
        <v>53</v>
      </c>
      <c r="Q191">
        <v>2009</v>
      </c>
      <c r="R191">
        <v>2019</v>
      </c>
      <c r="S191">
        <v>10</v>
      </c>
      <c r="U191" t="s">
        <v>54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 t="s">
        <v>68</v>
      </c>
      <c r="AE191" t="s">
        <v>56</v>
      </c>
      <c r="AF191" t="s">
        <v>56</v>
      </c>
      <c r="AG191" t="s">
        <v>56</v>
      </c>
      <c r="AH191" t="s">
        <v>56</v>
      </c>
      <c r="AI191" t="s">
        <v>56</v>
      </c>
      <c r="AJ191" t="s">
        <v>56</v>
      </c>
      <c r="AK191" t="s">
        <v>56</v>
      </c>
      <c r="AL191" t="s">
        <v>69</v>
      </c>
      <c r="AM191" t="s">
        <v>56</v>
      </c>
      <c r="AN191" t="s">
        <v>56</v>
      </c>
      <c r="AO191" t="s">
        <v>56</v>
      </c>
      <c r="AP191" t="s">
        <v>69</v>
      </c>
      <c r="AQ191" t="s">
        <v>56</v>
      </c>
      <c r="AR191" t="s">
        <v>95</v>
      </c>
    </row>
    <row r="192" spans="1:44">
      <c r="A192">
        <v>94</v>
      </c>
      <c r="B192">
        <v>3461</v>
      </c>
      <c r="C192" t="s">
        <v>93</v>
      </c>
      <c r="D192" t="s">
        <v>64</v>
      </c>
      <c r="E192" t="s">
        <v>65</v>
      </c>
      <c r="F192" t="s">
        <v>64</v>
      </c>
      <c r="G192">
        <v>78744</v>
      </c>
      <c r="I192">
        <v>2</v>
      </c>
      <c r="J192" t="s">
        <v>77</v>
      </c>
      <c r="K192">
        <v>1</v>
      </c>
      <c r="L192">
        <v>1</v>
      </c>
      <c r="M192" t="s">
        <v>78</v>
      </c>
      <c r="N192" t="s">
        <v>61</v>
      </c>
      <c r="O192" t="s">
        <v>67</v>
      </c>
      <c r="P192" t="s">
        <v>53</v>
      </c>
      <c r="Q192">
        <v>2009</v>
      </c>
      <c r="R192">
        <v>2019</v>
      </c>
      <c r="S192">
        <v>10</v>
      </c>
      <c r="U192" t="s">
        <v>54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 t="s">
        <v>68</v>
      </c>
      <c r="AE192" t="s">
        <v>56</v>
      </c>
      <c r="AF192" t="s">
        <v>56</v>
      </c>
      <c r="AG192" t="s">
        <v>56</v>
      </c>
      <c r="AH192" t="s">
        <v>56</v>
      </c>
      <c r="AI192" t="s">
        <v>56</v>
      </c>
      <c r="AJ192" t="s">
        <v>56</v>
      </c>
      <c r="AK192" t="s">
        <v>56</v>
      </c>
      <c r="AL192" t="s">
        <v>69</v>
      </c>
      <c r="AM192" t="s">
        <v>56</v>
      </c>
      <c r="AN192" t="s">
        <v>56</v>
      </c>
      <c r="AO192" t="s">
        <v>56</v>
      </c>
      <c r="AP192" t="s">
        <v>69</v>
      </c>
      <c r="AQ192" t="s">
        <v>56</v>
      </c>
      <c r="AR192" t="s">
        <v>95</v>
      </c>
    </row>
    <row r="193" spans="1:44">
      <c r="A193">
        <v>94</v>
      </c>
      <c r="B193">
        <v>3462</v>
      </c>
      <c r="C193" t="s">
        <v>93</v>
      </c>
      <c r="D193" t="s">
        <v>64</v>
      </c>
      <c r="E193" t="s">
        <v>65</v>
      </c>
      <c r="F193" t="s">
        <v>64</v>
      </c>
      <c r="G193">
        <v>78744</v>
      </c>
      <c r="I193">
        <v>2</v>
      </c>
      <c r="J193" t="s">
        <v>77</v>
      </c>
      <c r="K193">
        <v>1</v>
      </c>
      <c r="L193">
        <v>1</v>
      </c>
      <c r="M193" t="s">
        <v>78</v>
      </c>
      <c r="N193" t="s">
        <v>61</v>
      </c>
      <c r="O193" t="s">
        <v>67</v>
      </c>
      <c r="P193" t="s">
        <v>53</v>
      </c>
      <c r="Q193">
        <v>2009</v>
      </c>
      <c r="R193">
        <v>2019</v>
      </c>
      <c r="S193">
        <v>10</v>
      </c>
      <c r="U193" t="s">
        <v>54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 t="s">
        <v>68</v>
      </c>
      <c r="AE193" t="s">
        <v>56</v>
      </c>
      <c r="AF193" t="s">
        <v>56</v>
      </c>
      <c r="AG193" t="s">
        <v>56</v>
      </c>
      <c r="AH193" t="s">
        <v>56</v>
      </c>
      <c r="AI193" t="s">
        <v>56</v>
      </c>
      <c r="AJ193" t="s">
        <v>56</v>
      </c>
      <c r="AK193" t="s">
        <v>56</v>
      </c>
      <c r="AL193" t="s">
        <v>69</v>
      </c>
      <c r="AM193" t="s">
        <v>56</v>
      </c>
      <c r="AN193" t="s">
        <v>56</v>
      </c>
      <c r="AO193" t="s">
        <v>56</v>
      </c>
      <c r="AP193" t="s">
        <v>69</v>
      </c>
      <c r="AQ193" t="s">
        <v>56</v>
      </c>
      <c r="AR193" t="s">
        <v>95</v>
      </c>
    </row>
    <row r="194" spans="1:44">
      <c r="A194">
        <v>94</v>
      </c>
      <c r="B194">
        <v>3463</v>
      </c>
      <c r="C194" t="s">
        <v>93</v>
      </c>
      <c r="D194" t="s">
        <v>64</v>
      </c>
      <c r="E194" t="s">
        <v>65</v>
      </c>
      <c r="F194" t="s">
        <v>64</v>
      </c>
      <c r="G194">
        <v>78744</v>
      </c>
      <c r="I194">
        <v>2</v>
      </c>
      <c r="J194" t="s">
        <v>77</v>
      </c>
      <c r="K194">
        <v>1</v>
      </c>
      <c r="L194">
        <v>1</v>
      </c>
      <c r="M194" t="s">
        <v>78</v>
      </c>
      <c r="N194" t="s">
        <v>61</v>
      </c>
      <c r="O194" t="s">
        <v>67</v>
      </c>
      <c r="P194" t="s">
        <v>53</v>
      </c>
      <c r="Q194">
        <v>2009</v>
      </c>
      <c r="R194">
        <v>2019</v>
      </c>
      <c r="S194">
        <v>10</v>
      </c>
      <c r="U194" t="s">
        <v>54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 t="s">
        <v>68</v>
      </c>
      <c r="AE194" t="s">
        <v>56</v>
      </c>
      <c r="AF194" t="s">
        <v>56</v>
      </c>
      <c r="AG194" t="s">
        <v>56</v>
      </c>
      <c r="AH194" t="s">
        <v>56</v>
      </c>
      <c r="AI194" t="s">
        <v>56</v>
      </c>
      <c r="AJ194" t="s">
        <v>56</v>
      </c>
      <c r="AK194" t="s">
        <v>56</v>
      </c>
      <c r="AL194" t="s">
        <v>69</v>
      </c>
      <c r="AM194" t="s">
        <v>56</v>
      </c>
      <c r="AN194" t="s">
        <v>56</v>
      </c>
      <c r="AO194" t="s">
        <v>56</v>
      </c>
      <c r="AP194" t="s">
        <v>69</v>
      </c>
      <c r="AQ194" t="s">
        <v>56</v>
      </c>
      <c r="AR194" t="s">
        <v>95</v>
      </c>
    </row>
    <row r="195" spans="1:44">
      <c r="A195">
        <v>94</v>
      </c>
      <c r="B195">
        <v>3464</v>
      </c>
      <c r="C195" t="s">
        <v>93</v>
      </c>
      <c r="D195" t="s">
        <v>64</v>
      </c>
      <c r="E195" t="s">
        <v>65</v>
      </c>
      <c r="F195" t="s">
        <v>64</v>
      </c>
      <c r="G195">
        <v>78744</v>
      </c>
      <c r="I195">
        <v>2</v>
      </c>
      <c r="J195" t="s">
        <v>77</v>
      </c>
      <c r="K195">
        <v>1</v>
      </c>
      <c r="L195">
        <v>1</v>
      </c>
      <c r="M195" t="s">
        <v>78</v>
      </c>
      <c r="N195" t="s">
        <v>61</v>
      </c>
      <c r="O195" t="s">
        <v>67</v>
      </c>
      <c r="P195" t="s">
        <v>53</v>
      </c>
      <c r="Q195">
        <v>2009</v>
      </c>
      <c r="R195">
        <v>2019</v>
      </c>
      <c r="S195">
        <v>10</v>
      </c>
      <c r="U195" t="s">
        <v>54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 t="s">
        <v>68</v>
      </c>
      <c r="AE195" t="s">
        <v>56</v>
      </c>
      <c r="AF195" t="s">
        <v>56</v>
      </c>
      <c r="AG195" t="s">
        <v>56</v>
      </c>
      <c r="AH195" t="s">
        <v>56</v>
      </c>
      <c r="AI195" t="s">
        <v>56</v>
      </c>
      <c r="AJ195" t="s">
        <v>56</v>
      </c>
      <c r="AK195" t="s">
        <v>56</v>
      </c>
      <c r="AL195" t="s">
        <v>69</v>
      </c>
      <c r="AM195" t="s">
        <v>56</v>
      </c>
      <c r="AN195" t="s">
        <v>56</v>
      </c>
      <c r="AO195" t="s">
        <v>56</v>
      </c>
      <c r="AP195" t="s">
        <v>69</v>
      </c>
      <c r="AQ195" t="s">
        <v>56</v>
      </c>
      <c r="AR195" t="s">
        <v>95</v>
      </c>
    </row>
    <row r="196" spans="1:44">
      <c r="A196">
        <v>94</v>
      </c>
      <c r="B196">
        <v>3465</v>
      </c>
      <c r="C196" t="s">
        <v>93</v>
      </c>
      <c r="D196" t="s">
        <v>64</v>
      </c>
      <c r="E196" t="s">
        <v>65</v>
      </c>
      <c r="F196" t="s">
        <v>64</v>
      </c>
      <c r="G196">
        <v>78744</v>
      </c>
      <c r="I196">
        <v>2</v>
      </c>
      <c r="J196" t="s">
        <v>77</v>
      </c>
      <c r="K196">
        <v>1</v>
      </c>
      <c r="L196">
        <v>1</v>
      </c>
      <c r="M196" t="s">
        <v>78</v>
      </c>
      <c r="N196" t="s">
        <v>61</v>
      </c>
      <c r="O196" t="s">
        <v>67</v>
      </c>
      <c r="P196" t="s">
        <v>53</v>
      </c>
      <c r="Q196">
        <v>2009</v>
      </c>
      <c r="R196">
        <v>2019</v>
      </c>
      <c r="S196">
        <v>10</v>
      </c>
      <c r="U196" t="s">
        <v>54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 t="s">
        <v>68</v>
      </c>
      <c r="AE196" t="s">
        <v>56</v>
      </c>
      <c r="AF196" t="s">
        <v>56</v>
      </c>
      <c r="AG196" t="s">
        <v>56</v>
      </c>
      <c r="AH196" t="s">
        <v>56</v>
      </c>
      <c r="AI196" t="s">
        <v>56</v>
      </c>
      <c r="AJ196" t="s">
        <v>56</v>
      </c>
      <c r="AK196" t="s">
        <v>56</v>
      </c>
      <c r="AL196" t="s">
        <v>69</v>
      </c>
      <c r="AM196" t="s">
        <v>56</v>
      </c>
      <c r="AN196" t="s">
        <v>56</v>
      </c>
      <c r="AO196" t="s">
        <v>56</v>
      </c>
      <c r="AP196" t="s">
        <v>69</v>
      </c>
      <c r="AQ196" t="s">
        <v>56</v>
      </c>
      <c r="AR196" t="s">
        <v>95</v>
      </c>
    </row>
    <row r="197" spans="1:44">
      <c r="A197">
        <v>94</v>
      </c>
      <c r="B197">
        <v>3466</v>
      </c>
      <c r="C197" t="s">
        <v>93</v>
      </c>
      <c r="D197" t="s">
        <v>64</v>
      </c>
      <c r="E197" t="s">
        <v>65</v>
      </c>
      <c r="F197" t="s">
        <v>64</v>
      </c>
      <c r="G197">
        <v>78744</v>
      </c>
      <c r="I197">
        <v>2</v>
      </c>
      <c r="J197" t="s">
        <v>77</v>
      </c>
      <c r="K197">
        <v>1</v>
      </c>
      <c r="L197">
        <v>1</v>
      </c>
      <c r="M197" t="s">
        <v>78</v>
      </c>
      <c r="N197" t="s">
        <v>61</v>
      </c>
      <c r="O197" t="s">
        <v>67</v>
      </c>
      <c r="P197" t="s">
        <v>53</v>
      </c>
      <c r="Q197">
        <v>2009</v>
      </c>
      <c r="R197">
        <v>2019</v>
      </c>
      <c r="S197">
        <v>10</v>
      </c>
      <c r="U197" t="s">
        <v>54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 t="s">
        <v>68</v>
      </c>
      <c r="AE197" t="s">
        <v>56</v>
      </c>
      <c r="AF197" t="s">
        <v>56</v>
      </c>
      <c r="AG197" t="s">
        <v>56</v>
      </c>
      <c r="AH197" t="s">
        <v>56</v>
      </c>
      <c r="AI197" t="s">
        <v>56</v>
      </c>
      <c r="AJ197" t="s">
        <v>56</v>
      </c>
      <c r="AK197" t="s">
        <v>56</v>
      </c>
      <c r="AL197" t="s">
        <v>69</v>
      </c>
      <c r="AM197" t="s">
        <v>56</v>
      </c>
      <c r="AN197" t="s">
        <v>56</v>
      </c>
      <c r="AO197" t="s">
        <v>56</v>
      </c>
      <c r="AP197" t="s">
        <v>69</v>
      </c>
      <c r="AQ197" t="s">
        <v>56</v>
      </c>
      <c r="AR197" t="s">
        <v>95</v>
      </c>
    </row>
    <row r="198" spans="1:44">
      <c r="A198">
        <v>94</v>
      </c>
      <c r="B198">
        <v>3467</v>
      </c>
      <c r="C198" t="s">
        <v>93</v>
      </c>
      <c r="D198" t="s">
        <v>64</v>
      </c>
      <c r="E198" t="s">
        <v>65</v>
      </c>
      <c r="F198" t="s">
        <v>64</v>
      </c>
      <c r="G198">
        <v>78744</v>
      </c>
      <c r="I198">
        <v>2</v>
      </c>
      <c r="J198" t="s">
        <v>77</v>
      </c>
      <c r="K198">
        <v>1</v>
      </c>
      <c r="L198">
        <v>1</v>
      </c>
      <c r="M198" t="s">
        <v>78</v>
      </c>
      <c r="N198" t="s">
        <v>61</v>
      </c>
      <c r="O198" t="s">
        <v>67</v>
      </c>
      <c r="P198" t="s">
        <v>53</v>
      </c>
      <c r="Q198">
        <v>2009</v>
      </c>
      <c r="R198">
        <v>2019</v>
      </c>
      <c r="S198">
        <v>10</v>
      </c>
      <c r="U198" t="s">
        <v>54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 t="s">
        <v>68</v>
      </c>
      <c r="AE198" t="s">
        <v>56</v>
      </c>
      <c r="AF198" t="s">
        <v>56</v>
      </c>
      <c r="AG198" t="s">
        <v>56</v>
      </c>
      <c r="AH198" t="s">
        <v>56</v>
      </c>
      <c r="AI198" t="s">
        <v>56</v>
      </c>
      <c r="AJ198" t="s">
        <v>56</v>
      </c>
      <c r="AK198" t="s">
        <v>56</v>
      </c>
      <c r="AL198" t="s">
        <v>69</v>
      </c>
      <c r="AM198" t="s">
        <v>56</v>
      </c>
      <c r="AN198" t="s">
        <v>56</v>
      </c>
      <c r="AO198" t="s">
        <v>56</v>
      </c>
      <c r="AP198" t="s">
        <v>69</v>
      </c>
      <c r="AQ198" t="s">
        <v>56</v>
      </c>
      <c r="AR198" t="s">
        <v>95</v>
      </c>
    </row>
    <row r="199" spans="1:44">
      <c r="A199">
        <v>94</v>
      </c>
      <c r="B199">
        <v>3468</v>
      </c>
      <c r="C199" t="s">
        <v>93</v>
      </c>
      <c r="D199" t="s">
        <v>64</v>
      </c>
      <c r="E199" t="s">
        <v>65</v>
      </c>
      <c r="F199" t="s">
        <v>64</v>
      </c>
      <c r="G199">
        <v>78744</v>
      </c>
      <c r="I199">
        <v>2</v>
      </c>
      <c r="J199" t="s">
        <v>77</v>
      </c>
      <c r="K199">
        <v>1</v>
      </c>
      <c r="L199">
        <v>1</v>
      </c>
      <c r="M199" t="s">
        <v>78</v>
      </c>
      <c r="N199" t="s">
        <v>61</v>
      </c>
      <c r="O199" t="s">
        <v>67</v>
      </c>
      <c r="P199" t="s">
        <v>53</v>
      </c>
      <c r="Q199">
        <v>2009</v>
      </c>
      <c r="R199">
        <v>2019</v>
      </c>
      <c r="S199">
        <v>10</v>
      </c>
      <c r="U199" t="s">
        <v>54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 t="s">
        <v>68</v>
      </c>
      <c r="AE199" t="s">
        <v>56</v>
      </c>
      <c r="AF199" t="s">
        <v>56</v>
      </c>
      <c r="AG199" t="s">
        <v>56</v>
      </c>
      <c r="AH199" t="s">
        <v>56</v>
      </c>
      <c r="AI199" t="s">
        <v>56</v>
      </c>
      <c r="AJ199" t="s">
        <v>56</v>
      </c>
      <c r="AK199" t="s">
        <v>56</v>
      </c>
      <c r="AL199" t="s">
        <v>69</v>
      </c>
      <c r="AM199" t="s">
        <v>56</v>
      </c>
      <c r="AN199" t="s">
        <v>56</v>
      </c>
      <c r="AO199" t="s">
        <v>56</v>
      </c>
      <c r="AP199" t="s">
        <v>69</v>
      </c>
      <c r="AQ199" t="s">
        <v>56</v>
      </c>
      <c r="AR199" t="s">
        <v>95</v>
      </c>
    </row>
    <row r="200" spans="1:44">
      <c r="A200">
        <v>94</v>
      </c>
      <c r="B200">
        <v>3469</v>
      </c>
      <c r="C200" t="s">
        <v>93</v>
      </c>
      <c r="D200" t="s">
        <v>64</v>
      </c>
      <c r="E200" t="s">
        <v>65</v>
      </c>
      <c r="F200" t="s">
        <v>64</v>
      </c>
      <c r="G200">
        <v>78744</v>
      </c>
      <c r="I200">
        <v>2</v>
      </c>
      <c r="J200" t="s">
        <v>77</v>
      </c>
      <c r="K200">
        <v>1</v>
      </c>
      <c r="L200">
        <v>1</v>
      </c>
      <c r="M200" t="s">
        <v>78</v>
      </c>
      <c r="N200" t="s">
        <v>61</v>
      </c>
      <c r="O200" t="s">
        <v>67</v>
      </c>
      <c r="P200" t="s">
        <v>53</v>
      </c>
      <c r="Q200">
        <v>2009</v>
      </c>
      <c r="R200">
        <v>2019</v>
      </c>
      <c r="S200">
        <v>10</v>
      </c>
      <c r="U200" t="s">
        <v>54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 t="s">
        <v>68</v>
      </c>
      <c r="AE200" t="s">
        <v>56</v>
      </c>
      <c r="AF200" t="s">
        <v>56</v>
      </c>
      <c r="AG200" t="s">
        <v>56</v>
      </c>
      <c r="AH200" t="s">
        <v>56</v>
      </c>
      <c r="AI200" t="s">
        <v>56</v>
      </c>
      <c r="AJ200" t="s">
        <v>56</v>
      </c>
      <c r="AK200" t="s">
        <v>56</v>
      </c>
      <c r="AL200" t="s">
        <v>69</v>
      </c>
      <c r="AM200" t="s">
        <v>56</v>
      </c>
      <c r="AN200" t="s">
        <v>56</v>
      </c>
      <c r="AO200" t="s">
        <v>56</v>
      </c>
      <c r="AP200" t="s">
        <v>69</v>
      </c>
      <c r="AQ200" t="s">
        <v>56</v>
      </c>
      <c r="AR200" t="s">
        <v>95</v>
      </c>
    </row>
    <row r="201" spans="1:44">
      <c r="A201">
        <v>94</v>
      </c>
      <c r="B201">
        <v>3470</v>
      </c>
      <c r="C201" t="s">
        <v>93</v>
      </c>
      <c r="D201" t="s">
        <v>64</v>
      </c>
      <c r="E201" t="s">
        <v>65</v>
      </c>
      <c r="F201" t="s">
        <v>64</v>
      </c>
      <c r="G201">
        <v>78744</v>
      </c>
      <c r="I201">
        <v>2</v>
      </c>
      <c r="J201" t="s">
        <v>77</v>
      </c>
      <c r="K201">
        <v>1</v>
      </c>
      <c r="L201">
        <v>1</v>
      </c>
      <c r="M201" t="s">
        <v>78</v>
      </c>
      <c r="N201" t="s">
        <v>61</v>
      </c>
      <c r="O201" t="s">
        <v>67</v>
      </c>
      <c r="P201" t="s">
        <v>53</v>
      </c>
      <c r="Q201">
        <v>2009</v>
      </c>
      <c r="R201">
        <v>2019</v>
      </c>
      <c r="S201">
        <v>10</v>
      </c>
      <c r="U201" t="s">
        <v>54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 t="s">
        <v>68</v>
      </c>
      <c r="AE201" t="s">
        <v>56</v>
      </c>
      <c r="AF201" t="s">
        <v>56</v>
      </c>
      <c r="AG201" t="s">
        <v>56</v>
      </c>
      <c r="AH201" t="s">
        <v>56</v>
      </c>
      <c r="AI201" t="s">
        <v>56</v>
      </c>
      <c r="AJ201" t="s">
        <v>56</v>
      </c>
      <c r="AK201" t="s">
        <v>56</v>
      </c>
      <c r="AL201" t="s">
        <v>69</v>
      </c>
      <c r="AM201" t="s">
        <v>56</v>
      </c>
      <c r="AN201" t="s">
        <v>56</v>
      </c>
      <c r="AO201" t="s">
        <v>56</v>
      </c>
      <c r="AP201" t="s">
        <v>69</v>
      </c>
      <c r="AQ201" t="s">
        <v>56</v>
      </c>
      <c r="AR201" t="s">
        <v>95</v>
      </c>
    </row>
    <row r="202" spans="1:44">
      <c r="A202">
        <v>94</v>
      </c>
      <c r="B202">
        <v>3471</v>
      </c>
      <c r="C202" t="s">
        <v>93</v>
      </c>
      <c r="D202" t="s">
        <v>64</v>
      </c>
      <c r="E202" t="s">
        <v>65</v>
      </c>
      <c r="F202" t="s">
        <v>64</v>
      </c>
      <c r="G202">
        <v>78744</v>
      </c>
      <c r="I202">
        <v>2</v>
      </c>
      <c r="J202" t="s">
        <v>77</v>
      </c>
      <c r="K202">
        <v>1</v>
      </c>
      <c r="L202">
        <v>1</v>
      </c>
      <c r="M202" t="s">
        <v>78</v>
      </c>
      <c r="N202" t="s">
        <v>61</v>
      </c>
      <c r="O202" t="s">
        <v>67</v>
      </c>
      <c r="P202" t="s">
        <v>53</v>
      </c>
      <c r="Q202">
        <v>2009</v>
      </c>
      <c r="R202">
        <v>2019</v>
      </c>
      <c r="S202">
        <v>10</v>
      </c>
      <c r="U202" t="s">
        <v>54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 t="s">
        <v>68</v>
      </c>
      <c r="AE202" t="s">
        <v>56</v>
      </c>
      <c r="AF202" t="s">
        <v>56</v>
      </c>
      <c r="AG202" t="s">
        <v>56</v>
      </c>
      <c r="AH202" t="s">
        <v>56</v>
      </c>
      <c r="AI202" t="s">
        <v>56</v>
      </c>
      <c r="AJ202" t="s">
        <v>56</v>
      </c>
      <c r="AK202" t="s">
        <v>56</v>
      </c>
      <c r="AL202" t="s">
        <v>69</v>
      </c>
      <c r="AM202" t="s">
        <v>56</v>
      </c>
      <c r="AN202" t="s">
        <v>56</v>
      </c>
      <c r="AO202" t="s">
        <v>56</v>
      </c>
      <c r="AP202" t="s">
        <v>69</v>
      </c>
      <c r="AQ202" t="s">
        <v>56</v>
      </c>
      <c r="AR202" t="s">
        <v>95</v>
      </c>
    </row>
    <row r="203" spans="1:44">
      <c r="A203">
        <v>94</v>
      </c>
      <c r="B203">
        <v>3472</v>
      </c>
      <c r="C203" t="s">
        <v>93</v>
      </c>
      <c r="D203" t="s">
        <v>64</v>
      </c>
      <c r="E203" t="s">
        <v>65</v>
      </c>
      <c r="F203" t="s">
        <v>64</v>
      </c>
      <c r="G203">
        <v>78744</v>
      </c>
      <c r="I203">
        <v>2</v>
      </c>
      <c r="J203" t="s">
        <v>77</v>
      </c>
      <c r="K203">
        <v>1</v>
      </c>
      <c r="L203">
        <v>1</v>
      </c>
      <c r="M203" t="s">
        <v>78</v>
      </c>
      <c r="N203" t="s">
        <v>61</v>
      </c>
      <c r="O203" t="s">
        <v>67</v>
      </c>
      <c r="P203" t="s">
        <v>53</v>
      </c>
      <c r="Q203">
        <v>2009</v>
      </c>
      <c r="R203">
        <v>2019</v>
      </c>
      <c r="S203">
        <v>10</v>
      </c>
      <c r="U203" t="s">
        <v>54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 t="s">
        <v>68</v>
      </c>
      <c r="AE203" t="s">
        <v>56</v>
      </c>
      <c r="AF203" t="s">
        <v>56</v>
      </c>
      <c r="AG203" t="s">
        <v>56</v>
      </c>
      <c r="AH203" t="s">
        <v>56</v>
      </c>
      <c r="AI203" t="s">
        <v>56</v>
      </c>
      <c r="AJ203" t="s">
        <v>56</v>
      </c>
      <c r="AK203" t="s">
        <v>56</v>
      </c>
      <c r="AL203" t="s">
        <v>69</v>
      </c>
      <c r="AM203" t="s">
        <v>56</v>
      </c>
      <c r="AN203" t="s">
        <v>56</v>
      </c>
      <c r="AO203" t="s">
        <v>56</v>
      </c>
      <c r="AP203" t="s">
        <v>69</v>
      </c>
      <c r="AQ203" t="s">
        <v>56</v>
      </c>
      <c r="AR203" t="s">
        <v>95</v>
      </c>
    </row>
    <row r="204" spans="1:44">
      <c r="A204">
        <v>94</v>
      </c>
      <c r="B204">
        <v>3473</v>
      </c>
      <c r="C204" t="s">
        <v>93</v>
      </c>
      <c r="D204" t="s">
        <v>64</v>
      </c>
      <c r="E204" t="s">
        <v>65</v>
      </c>
      <c r="F204" t="s">
        <v>64</v>
      </c>
      <c r="G204">
        <v>78744</v>
      </c>
      <c r="I204">
        <v>2</v>
      </c>
      <c r="J204" t="s">
        <v>77</v>
      </c>
      <c r="K204">
        <v>1</v>
      </c>
      <c r="L204">
        <v>1</v>
      </c>
      <c r="M204" t="s">
        <v>50</v>
      </c>
      <c r="N204" t="s">
        <v>61</v>
      </c>
      <c r="O204" t="s">
        <v>67</v>
      </c>
      <c r="P204" t="s">
        <v>53</v>
      </c>
      <c r="Q204">
        <v>2009</v>
      </c>
      <c r="R204">
        <v>2019</v>
      </c>
      <c r="S204">
        <v>10</v>
      </c>
      <c r="U204" t="s">
        <v>54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 t="s">
        <v>68</v>
      </c>
      <c r="AE204" t="s">
        <v>56</v>
      </c>
      <c r="AF204" t="s">
        <v>56</v>
      </c>
      <c r="AG204" t="s">
        <v>56</v>
      </c>
      <c r="AH204" t="s">
        <v>56</v>
      </c>
      <c r="AI204" t="s">
        <v>56</v>
      </c>
      <c r="AJ204" t="s">
        <v>56</v>
      </c>
      <c r="AK204" t="s">
        <v>56</v>
      </c>
      <c r="AL204" t="s">
        <v>69</v>
      </c>
      <c r="AM204" t="s">
        <v>56</v>
      </c>
      <c r="AN204" t="s">
        <v>56</v>
      </c>
      <c r="AO204" t="s">
        <v>56</v>
      </c>
      <c r="AP204" t="s">
        <v>69</v>
      </c>
      <c r="AQ204" t="s">
        <v>56</v>
      </c>
      <c r="AR204" t="s">
        <v>95</v>
      </c>
    </row>
    <row r="205" spans="1:44">
      <c r="A205">
        <v>94</v>
      </c>
      <c r="B205">
        <v>3474</v>
      </c>
      <c r="C205" t="s">
        <v>93</v>
      </c>
      <c r="D205" t="s">
        <v>64</v>
      </c>
      <c r="E205" t="s">
        <v>65</v>
      </c>
      <c r="F205" t="s">
        <v>64</v>
      </c>
      <c r="G205">
        <v>78744</v>
      </c>
      <c r="I205">
        <v>2</v>
      </c>
      <c r="J205" t="s">
        <v>77</v>
      </c>
      <c r="K205">
        <v>1</v>
      </c>
      <c r="L205">
        <v>1</v>
      </c>
      <c r="M205" t="s">
        <v>50</v>
      </c>
      <c r="N205" t="s">
        <v>61</v>
      </c>
      <c r="O205" t="s">
        <v>67</v>
      </c>
      <c r="P205" t="s">
        <v>53</v>
      </c>
      <c r="Q205">
        <v>2009</v>
      </c>
      <c r="R205">
        <v>2019</v>
      </c>
      <c r="S205">
        <v>10</v>
      </c>
      <c r="U205" t="s">
        <v>54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 t="s">
        <v>68</v>
      </c>
      <c r="AE205" t="s">
        <v>56</v>
      </c>
      <c r="AF205" t="s">
        <v>56</v>
      </c>
      <c r="AG205" t="s">
        <v>56</v>
      </c>
      <c r="AH205" t="s">
        <v>56</v>
      </c>
      <c r="AI205" t="s">
        <v>56</v>
      </c>
      <c r="AJ205" t="s">
        <v>56</v>
      </c>
      <c r="AK205" t="s">
        <v>56</v>
      </c>
      <c r="AL205" t="s">
        <v>69</v>
      </c>
      <c r="AM205" t="s">
        <v>56</v>
      </c>
      <c r="AN205" t="s">
        <v>56</v>
      </c>
      <c r="AO205" t="s">
        <v>56</v>
      </c>
      <c r="AP205" t="s">
        <v>69</v>
      </c>
      <c r="AQ205" t="s">
        <v>56</v>
      </c>
      <c r="AR205" t="s">
        <v>95</v>
      </c>
    </row>
    <row r="206" spans="1:44">
      <c r="A206">
        <v>94</v>
      </c>
      <c r="B206">
        <v>3475</v>
      </c>
      <c r="C206" t="s">
        <v>93</v>
      </c>
      <c r="D206" t="s">
        <v>64</v>
      </c>
      <c r="E206" t="s">
        <v>65</v>
      </c>
      <c r="F206" t="s">
        <v>64</v>
      </c>
      <c r="G206">
        <v>78744</v>
      </c>
      <c r="I206">
        <v>2</v>
      </c>
      <c r="J206" t="s">
        <v>77</v>
      </c>
      <c r="K206">
        <v>1</v>
      </c>
      <c r="L206">
        <v>1</v>
      </c>
      <c r="M206" t="s">
        <v>50</v>
      </c>
      <c r="N206" t="s">
        <v>61</v>
      </c>
      <c r="O206" t="s">
        <v>67</v>
      </c>
      <c r="P206" t="s">
        <v>53</v>
      </c>
      <c r="Q206">
        <v>2009</v>
      </c>
      <c r="R206">
        <v>2019</v>
      </c>
      <c r="S206">
        <v>10</v>
      </c>
      <c r="U206" t="s">
        <v>54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 t="s">
        <v>68</v>
      </c>
      <c r="AE206" t="s">
        <v>56</v>
      </c>
      <c r="AF206" t="s">
        <v>56</v>
      </c>
      <c r="AG206" t="s">
        <v>56</v>
      </c>
      <c r="AH206" t="s">
        <v>56</v>
      </c>
      <c r="AI206" t="s">
        <v>56</v>
      </c>
      <c r="AJ206" t="s">
        <v>56</v>
      </c>
      <c r="AK206" t="s">
        <v>56</v>
      </c>
      <c r="AL206" t="s">
        <v>69</v>
      </c>
      <c r="AM206" t="s">
        <v>56</v>
      </c>
      <c r="AN206" t="s">
        <v>56</v>
      </c>
      <c r="AO206" t="s">
        <v>56</v>
      </c>
      <c r="AP206" t="s">
        <v>69</v>
      </c>
      <c r="AQ206" t="s">
        <v>56</v>
      </c>
      <c r="AR206" t="s">
        <v>95</v>
      </c>
    </row>
    <row r="207" spans="1:44">
      <c r="A207">
        <v>94</v>
      </c>
      <c r="B207">
        <v>3476</v>
      </c>
      <c r="C207" t="s">
        <v>93</v>
      </c>
      <c r="D207" t="s">
        <v>64</v>
      </c>
      <c r="E207" t="s">
        <v>65</v>
      </c>
      <c r="F207" t="s">
        <v>64</v>
      </c>
      <c r="G207">
        <v>78744</v>
      </c>
      <c r="I207">
        <v>2</v>
      </c>
      <c r="J207" t="s">
        <v>77</v>
      </c>
      <c r="K207">
        <v>1</v>
      </c>
      <c r="L207">
        <v>1</v>
      </c>
      <c r="M207" t="s">
        <v>50</v>
      </c>
      <c r="N207" t="s">
        <v>61</v>
      </c>
      <c r="O207" t="s">
        <v>67</v>
      </c>
      <c r="P207" t="s">
        <v>53</v>
      </c>
      <c r="Q207">
        <v>2009</v>
      </c>
      <c r="R207">
        <v>2019</v>
      </c>
      <c r="S207">
        <v>10</v>
      </c>
      <c r="U207" t="s">
        <v>54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 t="s">
        <v>68</v>
      </c>
      <c r="AE207" t="s">
        <v>56</v>
      </c>
      <c r="AF207" t="s">
        <v>56</v>
      </c>
      <c r="AG207" t="s">
        <v>56</v>
      </c>
      <c r="AH207" t="s">
        <v>56</v>
      </c>
      <c r="AI207" t="s">
        <v>56</v>
      </c>
      <c r="AJ207" t="s">
        <v>56</v>
      </c>
      <c r="AK207" t="s">
        <v>56</v>
      </c>
      <c r="AL207" t="s">
        <v>69</v>
      </c>
      <c r="AM207" t="s">
        <v>56</v>
      </c>
      <c r="AN207" t="s">
        <v>56</v>
      </c>
      <c r="AO207" t="s">
        <v>56</v>
      </c>
      <c r="AP207" t="s">
        <v>69</v>
      </c>
      <c r="AQ207" t="s">
        <v>56</v>
      </c>
      <c r="AR207" t="s">
        <v>95</v>
      </c>
    </row>
    <row r="208" spans="1:44">
      <c r="A208">
        <v>94</v>
      </c>
      <c r="B208">
        <v>3477</v>
      </c>
      <c r="C208" t="s">
        <v>93</v>
      </c>
      <c r="D208" t="s">
        <v>64</v>
      </c>
      <c r="E208" t="s">
        <v>65</v>
      </c>
      <c r="F208" t="s">
        <v>64</v>
      </c>
      <c r="G208">
        <v>78744</v>
      </c>
      <c r="I208">
        <v>2</v>
      </c>
      <c r="J208" t="s">
        <v>77</v>
      </c>
      <c r="K208">
        <v>1</v>
      </c>
      <c r="L208">
        <v>1</v>
      </c>
      <c r="M208" t="s">
        <v>50</v>
      </c>
      <c r="N208" t="s">
        <v>61</v>
      </c>
      <c r="O208" t="s">
        <v>67</v>
      </c>
      <c r="P208" t="s">
        <v>53</v>
      </c>
      <c r="Q208">
        <v>2009</v>
      </c>
      <c r="R208">
        <v>2019</v>
      </c>
      <c r="S208">
        <v>10</v>
      </c>
      <c r="U208" t="s">
        <v>54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 t="s">
        <v>68</v>
      </c>
      <c r="AE208" t="s">
        <v>56</v>
      </c>
      <c r="AF208" t="s">
        <v>56</v>
      </c>
      <c r="AG208" t="s">
        <v>56</v>
      </c>
      <c r="AH208" t="s">
        <v>56</v>
      </c>
      <c r="AI208" t="s">
        <v>56</v>
      </c>
      <c r="AJ208" t="s">
        <v>56</v>
      </c>
      <c r="AK208" t="s">
        <v>56</v>
      </c>
      <c r="AL208" t="s">
        <v>69</v>
      </c>
      <c r="AM208" t="s">
        <v>56</v>
      </c>
      <c r="AN208" t="s">
        <v>56</v>
      </c>
      <c r="AO208" t="s">
        <v>56</v>
      </c>
      <c r="AP208" t="s">
        <v>69</v>
      </c>
      <c r="AQ208" t="s">
        <v>56</v>
      </c>
      <c r="AR208" t="s">
        <v>95</v>
      </c>
    </row>
    <row r="209" spans="1:44">
      <c r="A209">
        <v>95</v>
      </c>
      <c r="B209">
        <v>3478</v>
      </c>
      <c r="C209" t="s">
        <v>96</v>
      </c>
      <c r="D209" t="s">
        <v>64</v>
      </c>
      <c r="E209" t="s">
        <v>65</v>
      </c>
      <c r="F209" t="s">
        <v>64</v>
      </c>
      <c r="G209">
        <v>78721</v>
      </c>
      <c r="I209">
        <v>1</v>
      </c>
      <c r="J209" t="s">
        <v>77</v>
      </c>
      <c r="K209">
        <v>1</v>
      </c>
      <c r="L209">
        <v>1</v>
      </c>
      <c r="M209" t="s">
        <v>71</v>
      </c>
      <c r="N209" t="s">
        <v>61</v>
      </c>
      <c r="O209" t="s">
        <v>67</v>
      </c>
      <c r="P209" t="s">
        <v>53</v>
      </c>
      <c r="Q209">
        <v>2013</v>
      </c>
      <c r="R209">
        <v>2023</v>
      </c>
      <c r="S209">
        <v>10</v>
      </c>
      <c r="U209" t="s">
        <v>54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 t="s">
        <v>68</v>
      </c>
      <c r="AE209" t="s">
        <v>56</v>
      </c>
      <c r="AF209" t="s">
        <v>56</v>
      </c>
      <c r="AG209" t="s">
        <v>56</v>
      </c>
      <c r="AH209" t="s">
        <v>56</v>
      </c>
      <c r="AI209" t="s">
        <v>56</v>
      </c>
      <c r="AJ209" t="s">
        <v>56</v>
      </c>
      <c r="AK209" t="s">
        <v>56</v>
      </c>
      <c r="AL209" t="s">
        <v>69</v>
      </c>
      <c r="AM209" t="s">
        <v>56</v>
      </c>
      <c r="AN209" t="s">
        <v>56</v>
      </c>
      <c r="AO209" t="s">
        <v>56</v>
      </c>
      <c r="AP209" t="s">
        <v>56</v>
      </c>
      <c r="AQ209" t="s">
        <v>56</v>
      </c>
      <c r="AR209" t="s">
        <v>97</v>
      </c>
    </row>
    <row r="210" spans="1:44">
      <c r="A210">
        <v>95</v>
      </c>
      <c r="B210">
        <v>3479</v>
      </c>
      <c r="C210" t="s">
        <v>96</v>
      </c>
      <c r="D210" t="s">
        <v>64</v>
      </c>
      <c r="E210" t="s">
        <v>65</v>
      </c>
      <c r="F210" t="s">
        <v>64</v>
      </c>
      <c r="G210">
        <v>78721</v>
      </c>
      <c r="I210">
        <v>1</v>
      </c>
      <c r="J210" t="s">
        <v>77</v>
      </c>
      <c r="K210">
        <v>1</v>
      </c>
      <c r="L210">
        <v>1</v>
      </c>
      <c r="M210" t="s">
        <v>71</v>
      </c>
      <c r="N210" t="s">
        <v>61</v>
      </c>
      <c r="O210" t="s">
        <v>67</v>
      </c>
      <c r="P210" t="s">
        <v>53</v>
      </c>
      <c r="Q210">
        <v>2013</v>
      </c>
      <c r="R210">
        <v>2023</v>
      </c>
      <c r="S210">
        <v>10</v>
      </c>
      <c r="U210" t="s">
        <v>54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 t="s">
        <v>68</v>
      </c>
      <c r="AE210" t="s">
        <v>56</v>
      </c>
      <c r="AF210" t="s">
        <v>56</v>
      </c>
      <c r="AG210" t="s">
        <v>56</v>
      </c>
      <c r="AH210" t="s">
        <v>56</v>
      </c>
      <c r="AI210" t="s">
        <v>56</v>
      </c>
      <c r="AJ210" t="s">
        <v>56</v>
      </c>
      <c r="AK210" t="s">
        <v>56</v>
      </c>
      <c r="AL210" t="s">
        <v>69</v>
      </c>
      <c r="AM210" t="s">
        <v>56</v>
      </c>
      <c r="AN210" t="s">
        <v>56</v>
      </c>
      <c r="AO210" t="s">
        <v>56</v>
      </c>
      <c r="AP210" t="s">
        <v>56</v>
      </c>
      <c r="AQ210" t="s">
        <v>56</v>
      </c>
      <c r="AR210" t="s">
        <v>97</v>
      </c>
    </row>
    <row r="211" spans="1:44">
      <c r="A211">
        <v>245</v>
      </c>
      <c r="B211">
        <v>3626</v>
      </c>
      <c r="C211" t="s">
        <v>132</v>
      </c>
      <c r="D211" t="s">
        <v>64</v>
      </c>
      <c r="E211" t="s">
        <v>65</v>
      </c>
      <c r="F211" t="s">
        <v>64</v>
      </c>
      <c r="G211">
        <v>78741</v>
      </c>
      <c r="I211">
        <v>3</v>
      </c>
      <c r="J211" t="s">
        <v>87</v>
      </c>
      <c r="K211">
        <v>1</v>
      </c>
      <c r="L211">
        <v>1</v>
      </c>
      <c r="M211" t="s">
        <v>78</v>
      </c>
      <c r="N211" t="s">
        <v>61</v>
      </c>
      <c r="O211" t="s">
        <v>67</v>
      </c>
      <c r="P211" t="s">
        <v>53</v>
      </c>
      <c r="Q211">
        <v>2016</v>
      </c>
      <c r="R211">
        <v>2031</v>
      </c>
      <c r="S211">
        <v>15</v>
      </c>
      <c r="U211" t="s">
        <v>54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 t="s">
        <v>68</v>
      </c>
      <c r="AE211" t="s">
        <v>56</v>
      </c>
      <c r="AF211" t="s">
        <v>56</v>
      </c>
      <c r="AG211" t="s">
        <v>56</v>
      </c>
      <c r="AH211" t="s">
        <v>56</v>
      </c>
      <c r="AI211" t="s">
        <v>56</v>
      </c>
      <c r="AJ211" t="s">
        <v>56</v>
      </c>
      <c r="AK211" t="s">
        <v>56</v>
      </c>
      <c r="AL211" t="s">
        <v>69</v>
      </c>
      <c r="AM211" t="s">
        <v>56</v>
      </c>
      <c r="AN211" t="s">
        <v>56</v>
      </c>
      <c r="AO211" t="s">
        <v>56</v>
      </c>
      <c r="AP211" t="s">
        <v>56</v>
      </c>
      <c r="AQ211" t="s">
        <v>56</v>
      </c>
      <c r="AR211" t="s">
        <v>115</v>
      </c>
    </row>
    <row r="212" spans="1:44">
      <c r="A212">
        <v>245</v>
      </c>
      <c r="B212">
        <v>3627</v>
      </c>
      <c r="C212" t="s">
        <v>132</v>
      </c>
      <c r="D212" t="s">
        <v>64</v>
      </c>
      <c r="E212" t="s">
        <v>65</v>
      </c>
      <c r="F212" t="s">
        <v>64</v>
      </c>
      <c r="G212">
        <v>78741</v>
      </c>
      <c r="I212">
        <v>3</v>
      </c>
      <c r="J212" t="s">
        <v>87</v>
      </c>
      <c r="K212">
        <v>1</v>
      </c>
      <c r="L212">
        <v>1</v>
      </c>
      <c r="M212" t="s">
        <v>78</v>
      </c>
      <c r="N212" t="s">
        <v>61</v>
      </c>
      <c r="O212" t="s">
        <v>67</v>
      </c>
      <c r="P212" t="s">
        <v>53</v>
      </c>
      <c r="Q212">
        <v>2016</v>
      </c>
      <c r="R212">
        <v>2031</v>
      </c>
      <c r="S212">
        <v>15</v>
      </c>
      <c r="U212" t="s">
        <v>54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 t="s">
        <v>68</v>
      </c>
      <c r="AE212" t="s">
        <v>56</v>
      </c>
      <c r="AF212" t="s">
        <v>56</v>
      </c>
      <c r="AG212" t="s">
        <v>56</v>
      </c>
      <c r="AH212" t="s">
        <v>56</v>
      </c>
      <c r="AI212" t="s">
        <v>56</v>
      </c>
      <c r="AJ212" t="s">
        <v>56</v>
      </c>
      <c r="AK212" t="s">
        <v>56</v>
      </c>
      <c r="AL212" t="s">
        <v>69</v>
      </c>
      <c r="AM212" t="s">
        <v>56</v>
      </c>
      <c r="AN212" t="s">
        <v>56</v>
      </c>
      <c r="AO212" t="s">
        <v>56</v>
      </c>
      <c r="AP212" t="s">
        <v>56</v>
      </c>
      <c r="AQ212" t="s">
        <v>56</v>
      </c>
      <c r="AR212" t="s">
        <v>115</v>
      </c>
    </row>
    <row r="213" spans="1:44">
      <c r="A213">
        <v>245</v>
      </c>
      <c r="B213">
        <v>3628</v>
      </c>
      <c r="C213" t="s">
        <v>132</v>
      </c>
      <c r="D213" t="s">
        <v>64</v>
      </c>
      <c r="E213" t="s">
        <v>65</v>
      </c>
      <c r="F213" t="s">
        <v>64</v>
      </c>
      <c r="G213">
        <v>78741</v>
      </c>
      <c r="I213">
        <v>3</v>
      </c>
      <c r="J213" t="s">
        <v>87</v>
      </c>
      <c r="K213">
        <v>1</v>
      </c>
      <c r="L213">
        <v>1</v>
      </c>
      <c r="M213" t="s">
        <v>78</v>
      </c>
      <c r="N213" t="s">
        <v>61</v>
      </c>
      <c r="O213" t="s">
        <v>67</v>
      </c>
      <c r="P213" t="s">
        <v>53</v>
      </c>
      <c r="Q213">
        <v>2016</v>
      </c>
      <c r="R213">
        <v>2031</v>
      </c>
      <c r="S213">
        <v>15</v>
      </c>
      <c r="U213" t="s">
        <v>54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 t="s">
        <v>68</v>
      </c>
      <c r="AE213" t="s">
        <v>56</v>
      </c>
      <c r="AF213" t="s">
        <v>56</v>
      </c>
      <c r="AG213" t="s">
        <v>56</v>
      </c>
      <c r="AH213" t="s">
        <v>56</v>
      </c>
      <c r="AI213" t="s">
        <v>56</v>
      </c>
      <c r="AJ213" t="s">
        <v>56</v>
      </c>
      <c r="AK213" t="s">
        <v>56</v>
      </c>
      <c r="AL213" t="s">
        <v>69</v>
      </c>
      <c r="AM213" t="s">
        <v>56</v>
      </c>
      <c r="AN213" t="s">
        <v>56</v>
      </c>
      <c r="AO213" t="s">
        <v>56</v>
      </c>
      <c r="AP213" t="s">
        <v>56</v>
      </c>
      <c r="AQ213" t="s">
        <v>56</v>
      </c>
      <c r="AR213" t="s">
        <v>115</v>
      </c>
    </row>
    <row r="214" spans="1:44">
      <c r="A214">
        <v>245</v>
      </c>
      <c r="B214">
        <v>3629</v>
      </c>
      <c r="C214" t="s">
        <v>132</v>
      </c>
      <c r="D214" t="s">
        <v>64</v>
      </c>
      <c r="E214" t="s">
        <v>65</v>
      </c>
      <c r="F214" t="s">
        <v>64</v>
      </c>
      <c r="G214">
        <v>78741</v>
      </c>
      <c r="I214">
        <v>3</v>
      </c>
      <c r="J214" t="s">
        <v>87</v>
      </c>
      <c r="K214">
        <v>1</v>
      </c>
      <c r="L214">
        <v>1</v>
      </c>
      <c r="M214" t="s">
        <v>78</v>
      </c>
      <c r="N214" t="s">
        <v>61</v>
      </c>
      <c r="O214" t="s">
        <v>67</v>
      </c>
      <c r="P214" t="s">
        <v>53</v>
      </c>
      <c r="Q214">
        <v>2016</v>
      </c>
      <c r="R214">
        <v>2026</v>
      </c>
      <c r="S214">
        <v>10</v>
      </c>
      <c r="U214" t="s">
        <v>54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 t="s">
        <v>68</v>
      </c>
      <c r="AE214" t="s">
        <v>56</v>
      </c>
      <c r="AF214" t="s">
        <v>56</v>
      </c>
      <c r="AG214" t="s">
        <v>56</v>
      </c>
      <c r="AH214" t="s">
        <v>56</v>
      </c>
      <c r="AI214" t="s">
        <v>56</v>
      </c>
      <c r="AJ214" t="s">
        <v>56</v>
      </c>
      <c r="AK214" t="s">
        <v>56</v>
      </c>
      <c r="AL214" t="s">
        <v>69</v>
      </c>
      <c r="AM214" t="s">
        <v>56</v>
      </c>
      <c r="AN214" t="s">
        <v>56</v>
      </c>
      <c r="AO214" t="s">
        <v>56</v>
      </c>
      <c r="AP214" t="s">
        <v>56</v>
      </c>
      <c r="AQ214" t="s">
        <v>56</v>
      </c>
      <c r="AR214" t="s">
        <v>115</v>
      </c>
    </row>
    <row r="215" spans="1:44">
      <c r="A215">
        <v>245</v>
      </c>
      <c r="B215">
        <v>3630</v>
      </c>
      <c r="C215" t="s">
        <v>132</v>
      </c>
      <c r="D215" t="s">
        <v>64</v>
      </c>
      <c r="E215" t="s">
        <v>65</v>
      </c>
      <c r="F215" t="s">
        <v>64</v>
      </c>
      <c r="G215">
        <v>78741</v>
      </c>
      <c r="I215">
        <v>3</v>
      </c>
      <c r="J215" t="s">
        <v>87</v>
      </c>
      <c r="K215">
        <v>1</v>
      </c>
      <c r="L215">
        <v>1</v>
      </c>
      <c r="M215" t="s">
        <v>78</v>
      </c>
      <c r="N215" t="s">
        <v>61</v>
      </c>
      <c r="O215" t="s">
        <v>67</v>
      </c>
      <c r="P215" t="s">
        <v>53</v>
      </c>
      <c r="Q215">
        <v>2016</v>
      </c>
      <c r="R215">
        <v>2031</v>
      </c>
      <c r="S215">
        <v>15</v>
      </c>
      <c r="U215" t="s">
        <v>54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 t="s">
        <v>68</v>
      </c>
      <c r="AE215" t="s">
        <v>56</v>
      </c>
      <c r="AF215" t="s">
        <v>56</v>
      </c>
      <c r="AG215" t="s">
        <v>56</v>
      </c>
      <c r="AH215" t="s">
        <v>56</v>
      </c>
      <c r="AI215" t="s">
        <v>56</v>
      </c>
      <c r="AJ215" t="s">
        <v>56</v>
      </c>
      <c r="AK215" t="s">
        <v>56</v>
      </c>
      <c r="AL215" t="s">
        <v>69</v>
      </c>
      <c r="AM215" t="s">
        <v>56</v>
      </c>
      <c r="AN215" t="s">
        <v>56</v>
      </c>
      <c r="AO215" t="s">
        <v>56</v>
      </c>
      <c r="AP215" t="s">
        <v>56</v>
      </c>
      <c r="AQ215" t="s">
        <v>56</v>
      </c>
      <c r="AR215" t="s">
        <v>115</v>
      </c>
    </row>
    <row r="216" spans="1:44">
      <c r="A216">
        <v>245</v>
      </c>
      <c r="B216">
        <v>3631</v>
      </c>
      <c r="C216" t="s">
        <v>132</v>
      </c>
      <c r="D216" t="s">
        <v>64</v>
      </c>
      <c r="E216" t="s">
        <v>65</v>
      </c>
      <c r="F216" t="s">
        <v>64</v>
      </c>
      <c r="G216">
        <v>78741</v>
      </c>
      <c r="I216">
        <v>3</v>
      </c>
      <c r="J216" t="s">
        <v>87</v>
      </c>
      <c r="K216">
        <v>1</v>
      </c>
      <c r="L216">
        <v>1</v>
      </c>
      <c r="M216" t="s">
        <v>78</v>
      </c>
      <c r="N216" t="s">
        <v>61</v>
      </c>
      <c r="O216" t="s">
        <v>67</v>
      </c>
      <c r="P216" t="s">
        <v>53</v>
      </c>
      <c r="Q216">
        <v>2016</v>
      </c>
      <c r="R216">
        <v>2026</v>
      </c>
      <c r="S216">
        <v>10</v>
      </c>
      <c r="U216" t="s">
        <v>54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 t="s">
        <v>68</v>
      </c>
      <c r="AE216" t="s">
        <v>56</v>
      </c>
      <c r="AF216" t="s">
        <v>56</v>
      </c>
      <c r="AG216" t="s">
        <v>56</v>
      </c>
      <c r="AH216" t="s">
        <v>56</v>
      </c>
      <c r="AI216" t="s">
        <v>56</v>
      </c>
      <c r="AJ216" t="s">
        <v>56</v>
      </c>
      <c r="AK216" t="s">
        <v>56</v>
      </c>
      <c r="AL216" t="s">
        <v>69</v>
      </c>
      <c r="AM216" t="s">
        <v>56</v>
      </c>
      <c r="AN216" t="s">
        <v>56</v>
      </c>
      <c r="AO216" t="s">
        <v>56</v>
      </c>
      <c r="AP216" t="s">
        <v>56</v>
      </c>
      <c r="AQ216" t="s">
        <v>56</v>
      </c>
      <c r="AR216" t="s">
        <v>115</v>
      </c>
    </row>
    <row r="217" spans="1:44">
      <c r="A217">
        <v>245</v>
      </c>
      <c r="B217">
        <v>3632</v>
      </c>
      <c r="C217" t="s">
        <v>132</v>
      </c>
      <c r="D217" t="s">
        <v>64</v>
      </c>
      <c r="E217" t="s">
        <v>65</v>
      </c>
      <c r="F217" t="s">
        <v>64</v>
      </c>
      <c r="G217">
        <v>78741</v>
      </c>
      <c r="I217">
        <v>3</v>
      </c>
      <c r="J217" t="s">
        <v>87</v>
      </c>
      <c r="K217">
        <v>1</v>
      </c>
      <c r="L217">
        <v>1</v>
      </c>
      <c r="M217" t="s">
        <v>78</v>
      </c>
      <c r="N217" t="s">
        <v>61</v>
      </c>
      <c r="O217" t="s">
        <v>67</v>
      </c>
      <c r="P217" t="s">
        <v>53</v>
      </c>
      <c r="Q217">
        <v>2016</v>
      </c>
      <c r="R217">
        <v>2031</v>
      </c>
      <c r="S217">
        <v>15</v>
      </c>
      <c r="U217" t="s">
        <v>54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 t="s">
        <v>68</v>
      </c>
      <c r="AE217" t="s">
        <v>56</v>
      </c>
      <c r="AF217" t="s">
        <v>56</v>
      </c>
      <c r="AG217" t="s">
        <v>56</v>
      </c>
      <c r="AH217" t="s">
        <v>56</v>
      </c>
      <c r="AI217" t="s">
        <v>56</v>
      </c>
      <c r="AJ217" t="s">
        <v>56</v>
      </c>
      <c r="AK217" t="s">
        <v>56</v>
      </c>
      <c r="AL217" t="s">
        <v>69</v>
      </c>
      <c r="AM217" t="s">
        <v>56</v>
      </c>
      <c r="AN217" t="s">
        <v>56</v>
      </c>
      <c r="AO217" t="s">
        <v>56</v>
      </c>
      <c r="AP217" t="s">
        <v>56</v>
      </c>
      <c r="AQ217" t="s">
        <v>56</v>
      </c>
      <c r="AR217" t="s">
        <v>115</v>
      </c>
    </row>
    <row r="218" spans="1:44">
      <c r="A218">
        <v>245</v>
      </c>
      <c r="B218">
        <v>3633</v>
      </c>
      <c r="C218" t="s">
        <v>132</v>
      </c>
      <c r="D218" t="s">
        <v>64</v>
      </c>
      <c r="E218" t="s">
        <v>65</v>
      </c>
      <c r="F218" t="s">
        <v>64</v>
      </c>
      <c r="G218">
        <v>78741</v>
      </c>
      <c r="I218">
        <v>3</v>
      </c>
      <c r="J218" t="s">
        <v>87</v>
      </c>
      <c r="K218">
        <v>1</v>
      </c>
      <c r="L218">
        <v>1</v>
      </c>
      <c r="M218" t="s">
        <v>78</v>
      </c>
      <c r="N218" t="s">
        <v>61</v>
      </c>
      <c r="O218" t="s">
        <v>67</v>
      </c>
      <c r="P218" t="s">
        <v>53</v>
      </c>
      <c r="Q218">
        <v>2016</v>
      </c>
      <c r="R218">
        <v>2031</v>
      </c>
      <c r="S218">
        <v>15</v>
      </c>
      <c r="U218" t="s">
        <v>54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 t="s">
        <v>68</v>
      </c>
      <c r="AE218" t="s">
        <v>56</v>
      </c>
      <c r="AF218" t="s">
        <v>56</v>
      </c>
      <c r="AG218" t="s">
        <v>56</v>
      </c>
      <c r="AH218" t="s">
        <v>56</v>
      </c>
      <c r="AI218" t="s">
        <v>56</v>
      </c>
      <c r="AJ218" t="s">
        <v>56</v>
      </c>
      <c r="AK218" t="s">
        <v>56</v>
      </c>
      <c r="AL218" t="s">
        <v>69</v>
      </c>
      <c r="AM218" t="s">
        <v>56</v>
      </c>
      <c r="AN218" t="s">
        <v>56</v>
      </c>
      <c r="AO218" t="s">
        <v>56</v>
      </c>
      <c r="AP218" t="s">
        <v>56</v>
      </c>
      <c r="AQ218" t="s">
        <v>56</v>
      </c>
      <c r="AR218" t="s">
        <v>115</v>
      </c>
    </row>
    <row r="219" spans="1:44">
      <c r="A219">
        <v>245</v>
      </c>
      <c r="B219">
        <v>3634</v>
      </c>
      <c r="C219" t="s">
        <v>132</v>
      </c>
      <c r="D219" t="s">
        <v>64</v>
      </c>
      <c r="E219" t="s">
        <v>65</v>
      </c>
      <c r="F219" t="s">
        <v>64</v>
      </c>
      <c r="G219">
        <v>78741</v>
      </c>
      <c r="I219">
        <v>3</v>
      </c>
      <c r="J219" t="s">
        <v>87</v>
      </c>
      <c r="K219">
        <v>1</v>
      </c>
      <c r="L219">
        <v>1</v>
      </c>
      <c r="M219" t="s">
        <v>78</v>
      </c>
      <c r="N219" t="s">
        <v>61</v>
      </c>
      <c r="O219" t="s">
        <v>67</v>
      </c>
      <c r="P219" t="s">
        <v>53</v>
      </c>
      <c r="Q219">
        <v>2016</v>
      </c>
      <c r="R219">
        <v>2031</v>
      </c>
      <c r="S219">
        <v>15</v>
      </c>
      <c r="U219" t="s">
        <v>54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 t="s">
        <v>68</v>
      </c>
      <c r="AE219" t="s">
        <v>56</v>
      </c>
      <c r="AF219" t="s">
        <v>56</v>
      </c>
      <c r="AG219" t="s">
        <v>56</v>
      </c>
      <c r="AH219" t="s">
        <v>56</v>
      </c>
      <c r="AI219" t="s">
        <v>56</v>
      </c>
      <c r="AJ219" t="s">
        <v>56</v>
      </c>
      <c r="AK219" t="s">
        <v>56</v>
      </c>
      <c r="AL219" t="s">
        <v>69</v>
      </c>
      <c r="AM219" t="s">
        <v>56</v>
      </c>
      <c r="AN219" t="s">
        <v>56</v>
      </c>
      <c r="AO219" t="s">
        <v>56</v>
      </c>
      <c r="AP219" t="s">
        <v>56</v>
      </c>
      <c r="AQ219" t="s">
        <v>56</v>
      </c>
      <c r="AR219" t="s">
        <v>115</v>
      </c>
    </row>
    <row r="220" spans="1:44">
      <c r="A220">
        <v>245</v>
      </c>
      <c r="B220">
        <v>3635</v>
      </c>
      <c r="C220" t="s">
        <v>132</v>
      </c>
      <c r="D220" t="s">
        <v>64</v>
      </c>
      <c r="E220" t="s">
        <v>65</v>
      </c>
      <c r="F220" t="s">
        <v>64</v>
      </c>
      <c r="G220">
        <v>78741</v>
      </c>
      <c r="I220">
        <v>3</v>
      </c>
      <c r="J220" t="s">
        <v>87</v>
      </c>
      <c r="K220">
        <v>1</v>
      </c>
      <c r="L220">
        <v>1</v>
      </c>
      <c r="M220" t="s">
        <v>78</v>
      </c>
      <c r="N220" t="s">
        <v>61</v>
      </c>
      <c r="O220" t="s">
        <v>67</v>
      </c>
      <c r="P220" t="s">
        <v>53</v>
      </c>
      <c r="Q220">
        <v>2016</v>
      </c>
      <c r="R220">
        <v>2031</v>
      </c>
      <c r="S220">
        <v>15</v>
      </c>
      <c r="U220" t="s">
        <v>54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 t="s">
        <v>68</v>
      </c>
      <c r="AE220" t="s">
        <v>56</v>
      </c>
      <c r="AF220" t="s">
        <v>56</v>
      </c>
      <c r="AG220" t="s">
        <v>56</v>
      </c>
      <c r="AH220" t="s">
        <v>56</v>
      </c>
      <c r="AI220" t="s">
        <v>56</v>
      </c>
      <c r="AJ220" t="s">
        <v>56</v>
      </c>
      <c r="AK220" t="s">
        <v>56</v>
      </c>
      <c r="AL220" t="s">
        <v>69</v>
      </c>
      <c r="AM220" t="s">
        <v>56</v>
      </c>
      <c r="AN220" t="s">
        <v>56</v>
      </c>
      <c r="AO220" t="s">
        <v>56</v>
      </c>
      <c r="AP220" t="s">
        <v>56</v>
      </c>
      <c r="AQ220" t="s">
        <v>56</v>
      </c>
      <c r="AR220" t="s">
        <v>115</v>
      </c>
    </row>
    <row r="221" spans="1:44">
      <c r="A221">
        <v>245</v>
      </c>
      <c r="B221">
        <v>3636</v>
      </c>
      <c r="C221" t="s">
        <v>132</v>
      </c>
      <c r="D221" t="s">
        <v>64</v>
      </c>
      <c r="E221" t="s">
        <v>65</v>
      </c>
      <c r="F221" t="s">
        <v>64</v>
      </c>
      <c r="G221">
        <v>78741</v>
      </c>
      <c r="I221">
        <v>3</v>
      </c>
      <c r="J221" t="s">
        <v>87</v>
      </c>
      <c r="K221">
        <v>1</v>
      </c>
      <c r="L221">
        <v>1</v>
      </c>
      <c r="M221" t="s">
        <v>78</v>
      </c>
      <c r="N221" t="s">
        <v>61</v>
      </c>
      <c r="O221" t="s">
        <v>67</v>
      </c>
      <c r="P221" t="s">
        <v>53</v>
      </c>
      <c r="Q221">
        <v>2016</v>
      </c>
      <c r="R221">
        <v>2031</v>
      </c>
      <c r="S221">
        <v>15</v>
      </c>
      <c r="U221" t="s">
        <v>54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 t="s">
        <v>68</v>
      </c>
      <c r="AE221" t="s">
        <v>56</v>
      </c>
      <c r="AF221" t="s">
        <v>56</v>
      </c>
      <c r="AG221" t="s">
        <v>56</v>
      </c>
      <c r="AH221" t="s">
        <v>56</v>
      </c>
      <c r="AI221" t="s">
        <v>56</v>
      </c>
      <c r="AJ221" t="s">
        <v>56</v>
      </c>
      <c r="AK221" t="s">
        <v>56</v>
      </c>
      <c r="AL221" t="s">
        <v>69</v>
      </c>
      <c r="AM221" t="s">
        <v>56</v>
      </c>
      <c r="AN221" t="s">
        <v>56</v>
      </c>
      <c r="AO221" t="s">
        <v>56</v>
      </c>
      <c r="AP221" t="s">
        <v>56</v>
      </c>
      <c r="AQ221" t="s">
        <v>56</v>
      </c>
      <c r="AR221" t="s">
        <v>115</v>
      </c>
    </row>
    <row r="222" spans="1:44">
      <c r="A222">
        <v>248</v>
      </c>
      <c r="B222">
        <v>3650</v>
      </c>
      <c r="C222" t="s">
        <v>96</v>
      </c>
      <c r="D222" t="s">
        <v>64</v>
      </c>
      <c r="E222" t="s">
        <v>65</v>
      </c>
      <c r="F222" t="s">
        <v>64</v>
      </c>
      <c r="G222">
        <v>78741</v>
      </c>
      <c r="I222">
        <v>3</v>
      </c>
      <c r="J222" t="s">
        <v>87</v>
      </c>
      <c r="K222">
        <v>1</v>
      </c>
      <c r="L222">
        <v>1</v>
      </c>
      <c r="M222" t="s">
        <v>50</v>
      </c>
      <c r="N222" t="s">
        <v>61</v>
      </c>
      <c r="O222" t="s">
        <v>67</v>
      </c>
      <c r="P222" t="s">
        <v>53</v>
      </c>
      <c r="Q222">
        <v>2007</v>
      </c>
      <c r="R222">
        <v>2017</v>
      </c>
      <c r="S222">
        <v>10</v>
      </c>
      <c r="U222" t="s">
        <v>54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 t="s">
        <v>68</v>
      </c>
      <c r="AE222" t="s">
        <v>56</v>
      </c>
      <c r="AF222" t="s">
        <v>56</v>
      </c>
      <c r="AG222" t="s">
        <v>56</v>
      </c>
      <c r="AH222" t="s">
        <v>56</v>
      </c>
      <c r="AI222" t="s">
        <v>56</v>
      </c>
      <c r="AJ222" t="s">
        <v>56</v>
      </c>
      <c r="AK222" t="s">
        <v>56</v>
      </c>
      <c r="AL222" t="s">
        <v>69</v>
      </c>
      <c r="AM222" t="s">
        <v>56</v>
      </c>
      <c r="AN222" t="s">
        <v>56</v>
      </c>
      <c r="AO222" t="s">
        <v>56</v>
      </c>
      <c r="AP222" t="s">
        <v>56</v>
      </c>
      <c r="AQ222" t="s">
        <v>56</v>
      </c>
      <c r="AR222" t="s">
        <v>115</v>
      </c>
    </row>
    <row r="223" spans="1:44">
      <c r="A223">
        <v>248</v>
      </c>
      <c r="B223">
        <v>3657</v>
      </c>
      <c r="C223" t="s">
        <v>96</v>
      </c>
      <c r="D223" t="s">
        <v>64</v>
      </c>
      <c r="E223" t="s">
        <v>65</v>
      </c>
      <c r="F223" t="s">
        <v>64</v>
      </c>
      <c r="G223">
        <v>78741</v>
      </c>
      <c r="I223">
        <v>3</v>
      </c>
      <c r="J223" t="s">
        <v>87</v>
      </c>
      <c r="K223">
        <v>1</v>
      </c>
      <c r="L223">
        <v>1</v>
      </c>
      <c r="M223" t="s">
        <v>50</v>
      </c>
      <c r="N223" t="s">
        <v>61</v>
      </c>
      <c r="O223" t="s">
        <v>67</v>
      </c>
      <c r="P223" t="s">
        <v>53</v>
      </c>
      <c r="Q223">
        <v>2007</v>
      </c>
      <c r="R223">
        <v>2017</v>
      </c>
      <c r="S223">
        <v>10</v>
      </c>
      <c r="U223" t="s">
        <v>54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 t="s">
        <v>68</v>
      </c>
      <c r="AE223" t="s">
        <v>56</v>
      </c>
      <c r="AF223" t="s">
        <v>56</v>
      </c>
      <c r="AG223" t="s">
        <v>56</v>
      </c>
      <c r="AH223" t="s">
        <v>56</v>
      </c>
      <c r="AI223" t="s">
        <v>56</v>
      </c>
      <c r="AJ223" t="s">
        <v>56</v>
      </c>
      <c r="AK223" t="s">
        <v>56</v>
      </c>
      <c r="AL223" t="s">
        <v>69</v>
      </c>
      <c r="AM223" t="s">
        <v>56</v>
      </c>
      <c r="AN223" t="s">
        <v>56</v>
      </c>
      <c r="AO223" t="s">
        <v>56</v>
      </c>
      <c r="AP223" t="s">
        <v>56</v>
      </c>
      <c r="AQ223" t="s">
        <v>56</v>
      </c>
      <c r="AR223" t="s">
        <v>115</v>
      </c>
    </row>
    <row r="224" spans="1:44">
      <c r="A224">
        <v>248</v>
      </c>
      <c r="B224">
        <v>3658</v>
      </c>
      <c r="C224" t="s">
        <v>96</v>
      </c>
      <c r="D224" t="s">
        <v>64</v>
      </c>
      <c r="E224" t="s">
        <v>65</v>
      </c>
      <c r="F224" t="s">
        <v>64</v>
      </c>
      <c r="G224">
        <v>78741</v>
      </c>
      <c r="I224">
        <v>3</v>
      </c>
      <c r="J224" t="s">
        <v>87</v>
      </c>
      <c r="K224">
        <v>1</v>
      </c>
      <c r="L224">
        <v>1</v>
      </c>
      <c r="M224" t="s">
        <v>50</v>
      </c>
      <c r="N224" t="s">
        <v>61</v>
      </c>
      <c r="O224" t="s">
        <v>67</v>
      </c>
      <c r="P224" t="s">
        <v>53</v>
      </c>
      <c r="Q224">
        <v>2007</v>
      </c>
      <c r="R224">
        <v>2017</v>
      </c>
      <c r="S224">
        <v>10</v>
      </c>
      <c r="U224" t="s">
        <v>54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 t="s">
        <v>68</v>
      </c>
      <c r="AE224" t="s">
        <v>56</v>
      </c>
      <c r="AF224" t="s">
        <v>56</v>
      </c>
      <c r="AG224" t="s">
        <v>56</v>
      </c>
      <c r="AH224" t="s">
        <v>56</v>
      </c>
      <c r="AI224" t="s">
        <v>56</v>
      </c>
      <c r="AJ224" t="s">
        <v>56</v>
      </c>
      <c r="AK224" t="s">
        <v>56</v>
      </c>
      <c r="AL224" t="s">
        <v>69</v>
      </c>
      <c r="AM224" t="s">
        <v>56</v>
      </c>
      <c r="AN224" t="s">
        <v>56</v>
      </c>
      <c r="AO224" t="s">
        <v>56</v>
      </c>
      <c r="AP224" t="s">
        <v>56</v>
      </c>
      <c r="AQ224" t="s">
        <v>56</v>
      </c>
      <c r="AR224" t="s">
        <v>115</v>
      </c>
    </row>
    <row r="225" spans="1:44">
      <c r="A225">
        <v>248</v>
      </c>
      <c r="B225">
        <v>3662</v>
      </c>
      <c r="C225" t="s">
        <v>96</v>
      </c>
      <c r="D225" t="s">
        <v>64</v>
      </c>
      <c r="E225" t="s">
        <v>65</v>
      </c>
      <c r="F225" t="s">
        <v>64</v>
      </c>
      <c r="G225">
        <v>78741</v>
      </c>
      <c r="I225">
        <v>3</v>
      </c>
      <c r="J225" t="s">
        <v>87</v>
      </c>
      <c r="K225">
        <v>1</v>
      </c>
      <c r="L225">
        <v>1</v>
      </c>
      <c r="M225" t="s">
        <v>50</v>
      </c>
      <c r="N225" t="s">
        <v>61</v>
      </c>
      <c r="O225" t="s">
        <v>67</v>
      </c>
      <c r="P225" t="s">
        <v>53</v>
      </c>
      <c r="Q225">
        <v>2007</v>
      </c>
      <c r="R225">
        <v>2017</v>
      </c>
      <c r="S225">
        <v>10</v>
      </c>
      <c r="U225" t="s">
        <v>54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 t="s">
        <v>68</v>
      </c>
      <c r="AE225" t="s">
        <v>56</v>
      </c>
      <c r="AF225" t="s">
        <v>56</v>
      </c>
      <c r="AG225" t="s">
        <v>56</v>
      </c>
      <c r="AH225" t="s">
        <v>56</v>
      </c>
      <c r="AI225" t="s">
        <v>56</v>
      </c>
      <c r="AJ225" t="s">
        <v>56</v>
      </c>
      <c r="AK225" t="s">
        <v>56</v>
      </c>
      <c r="AL225" t="s">
        <v>69</v>
      </c>
      <c r="AM225" t="s">
        <v>56</v>
      </c>
      <c r="AN225" t="s">
        <v>56</v>
      </c>
      <c r="AO225" t="s">
        <v>56</v>
      </c>
      <c r="AP225" t="s">
        <v>56</v>
      </c>
      <c r="AQ225" t="s">
        <v>56</v>
      </c>
      <c r="AR225" t="s">
        <v>115</v>
      </c>
    </row>
    <row r="226" spans="1:44">
      <c r="A226">
        <v>248</v>
      </c>
      <c r="B226">
        <v>3663</v>
      </c>
      <c r="C226" t="s">
        <v>96</v>
      </c>
      <c r="D226" t="s">
        <v>64</v>
      </c>
      <c r="E226" t="s">
        <v>65</v>
      </c>
      <c r="F226" t="s">
        <v>64</v>
      </c>
      <c r="G226">
        <v>78741</v>
      </c>
      <c r="I226">
        <v>3</v>
      </c>
      <c r="J226" t="s">
        <v>87</v>
      </c>
      <c r="K226">
        <v>1</v>
      </c>
      <c r="L226">
        <v>1</v>
      </c>
      <c r="M226" t="s">
        <v>50</v>
      </c>
      <c r="N226" t="s">
        <v>61</v>
      </c>
      <c r="O226" t="s">
        <v>67</v>
      </c>
      <c r="P226" t="s">
        <v>53</v>
      </c>
      <c r="Q226">
        <v>2007</v>
      </c>
      <c r="R226">
        <v>2017</v>
      </c>
      <c r="S226">
        <v>10</v>
      </c>
      <c r="U226" t="s">
        <v>54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 t="s">
        <v>68</v>
      </c>
      <c r="AE226" t="s">
        <v>56</v>
      </c>
      <c r="AF226" t="s">
        <v>56</v>
      </c>
      <c r="AG226" t="s">
        <v>56</v>
      </c>
      <c r="AH226" t="s">
        <v>56</v>
      </c>
      <c r="AI226" t="s">
        <v>56</v>
      </c>
      <c r="AJ226" t="s">
        <v>56</v>
      </c>
      <c r="AK226" t="s">
        <v>56</v>
      </c>
      <c r="AL226" t="s">
        <v>69</v>
      </c>
      <c r="AM226" t="s">
        <v>56</v>
      </c>
      <c r="AN226" t="s">
        <v>56</v>
      </c>
      <c r="AO226" t="s">
        <v>56</v>
      </c>
      <c r="AP226" t="s">
        <v>56</v>
      </c>
      <c r="AQ226" t="s">
        <v>56</v>
      </c>
      <c r="AR226" t="s">
        <v>115</v>
      </c>
    </row>
    <row r="227" spans="1:44">
      <c r="A227">
        <v>248</v>
      </c>
      <c r="B227">
        <v>3647</v>
      </c>
      <c r="C227" t="s">
        <v>96</v>
      </c>
      <c r="D227" t="s">
        <v>64</v>
      </c>
      <c r="E227" t="s">
        <v>65</v>
      </c>
      <c r="F227" t="s">
        <v>64</v>
      </c>
      <c r="G227">
        <v>78741</v>
      </c>
      <c r="I227">
        <v>3</v>
      </c>
      <c r="J227" t="s">
        <v>87</v>
      </c>
      <c r="K227">
        <v>1</v>
      </c>
      <c r="L227">
        <v>1</v>
      </c>
      <c r="M227" t="s">
        <v>50</v>
      </c>
      <c r="N227" t="s">
        <v>61</v>
      </c>
      <c r="O227" t="s">
        <v>67</v>
      </c>
      <c r="P227" t="s">
        <v>53</v>
      </c>
      <c r="Q227">
        <v>2008</v>
      </c>
      <c r="R227">
        <v>2018</v>
      </c>
      <c r="S227">
        <v>10</v>
      </c>
      <c r="U227" t="s">
        <v>54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 t="s">
        <v>68</v>
      </c>
      <c r="AE227" t="s">
        <v>56</v>
      </c>
      <c r="AF227" t="s">
        <v>56</v>
      </c>
      <c r="AG227" t="s">
        <v>56</v>
      </c>
      <c r="AH227" t="s">
        <v>56</v>
      </c>
      <c r="AI227" t="s">
        <v>56</v>
      </c>
      <c r="AJ227" t="s">
        <v>56</v>
      </c>
      <c r="AK227" t="s">
        <v>56</v>
      </c>
      <c r="AL227" t="s">
        <v>69</v>
      </c>
      <c r="AM227" t="s">
        <v>56</v>
      </c>
      <c r="AN227" t="s">
        <v>56</v>
      </c>
      <c r="AO227" t="s">
        <v>56</v>
      </c>
      <c r="AP227" t="s">
        <v>56</v>
      </c>
      <c r="AQ227" t="s">
        <v>56</v>
      </c>
      <c r="AR227" t="s">
        <v>115</v>
      </c>
    </row>
    <row r="228" spans="1:44">
      <c r="A228">
        <v>248</v>
      </c>
      <c r="B228">
        <v>3659</v>
      </c>
      <c r="C228" t="s">
        <v>96</v>
      </c>
      <c r="D228" t="s">
        <v>64</v>
      </c>
      <c r="E228" t="s">
        <v>65</v>
      </c>
      <c r="F228" t="s">
        <v>64</v>
      </c>
      <c r="G228">
        <v>78741</v>
      </c>
      <c r="I228">
        <v>3</v>
      </c>
      <c r="J228" t="s">
        <v>87</v>
      </c>
      <c r="K228">
        <v>1</v>
      </c>
      <c r="L228">
        <v>1</v>
      </c>
      <c r="M228" t="s">
        <v>50</v>
      </c>
      <c r="N228" t="s">
        <v>61</v>
      </c>
      <c r="O228" t="s">
        <v>67</v>
      </c>
      <c r="P228" t="s">
        <v>53</v>
      </c>
      <c r="Q228">
        <v>2008</v>
      </c>
      <c r="R228">
        <v>2018</v>
      </c>
      <c r="S228">
        <v>10</v>
      </c>
      <c r="U228" t="s">
        <v>54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 t="s">
        <v>68</v>
      </c>
      <c r="AE228" t="s">
        <v>56</v>
      </c>
      <c r="AF228" t="s">
        <v>56</v>
      </c>
      <c r="AG228" t="s">
        <v>56</v>
      </c>
      <c r="AH228" t="s">
        <v>56</v>
      </c>
      <c r="AI228" t="s">
        <v>56</v>
      </c>
      <c r="AJ228" t="s">
        <v>56</v>
      </c>
      <c r="AK228" t="s">
        <v>56</v>
      </c>
      <c r="AL228" t="s">
        <v>69</v>
      </c>
      <c r="AM228" t="s">
        <v>56</v>
      </c>
      <c r="AN228" t="s">
        <v>56</v>
      </c>
      <c r="AO228" t="s">
        <v>56</v>
      </c>
      <c r="AP228" t="s">
        <v>56</v>
      </c>
      <c r="AQ228" t="s">
        <v>56</v>
      </c>
      <c r="AR228" t="s">
        <v>115</v>
      </c>
    </row>
    <row r="229" spans="1:44">
      <c r="A229">
        <v>248</v>
      </c>
      <c r="B229">
        <v>3660</v>
      </c>
      <c r="C229" t="s">
        <v>96</v>
      </c>
      <c r="D229" t="s">
        <v>64</v>
      </c>
      <c r="E229" t="s">
        <v>65</v>
      </c>
      <c r="F229" t="s">
        <v>64</v>
      </c>
      <c r="G229">
        <v>78741</v>
      </c>
      <c r="I229">
        <v>3</v>
      </c>
      <c r="J229" t="s">
        <v>87</v>
      </c>
      <c r="K229">
        <v>1</v>
      </c>
      <c r="L229">
        <v>1</v>
      </c>
      <c r="M229" t="s">
        <v>50</v>
      </c>
      <c r="N229" t="s">
        <v>61</v>
      </c>
      <c r="O229" t="s">
        <v>67</v>
      </c>
      <c r="P229" t="s">
        <v>53</v>
      </c>
      <c r="Q229">
        <v>2008</v>
      </c>
      <c r="R229">
        <v>2018</v>
      </c>
      <c r="S229">
        <v>10</v>
      </c>
      <c r="U229" t="s">
        <v>54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 t="s">
        <v>68</v>
      </c>
      <c r="AE229" t="s">
        <v>56</v>
      </c>
      <c r="AF229" t="s">
        <v>56</v>
      </c>
      <c r="AG229" t="s">
        <v>56</v>
      </c>
      <c r="AH229" t="s">
        <v>56</v>
      </c>
      <c r="AI229" t="s">
        <v>56</v>
      </c>
      <c r="AJ229" t="s">
        <v>56</v>
      </c>
      <c r="AK229" t="s">
        <v>56</v>
      </c>
      <c r="AL229" t="s">
        <v>69</v>
      </c>
      <c r="AM229" t="s">
        <v>56</v>
      </c>
      <c r="AN229" t="s">
        <v>56</v>
      </c>
      <c r="AO229" t="s">
        <v>56</v>
      </c>
      <c r="AP229" t="s">
        <v>56</v>
      </c>
      <c r="AQ229" t="s">
        <v>56</v>
      </c>
      <c r="AR229" t="s">
        <v>115</v>
      </c>
    </row>
    <row r="230" spans="1:44">
      <c r="A230">
        <v>248</v>
      </c>
      <c r="B230">
        <v>3664</v>
      </c>
      <c r="C230" t="s">
        <v>96</v>
      </c>
      <c r="D230" t="s">
        <v>64</v>
      </c>
      <c r="E230" t="s">
        <v>65</v>
      </c>
      <c r="F230" t="s">
        <v>64</v>
      </c>
      <c r="G230">
        <v>78741</v>
      </c>
      <c r="I230">
        <v>3</v>
      </c>
      <c r="J230" t="s">
        <v>87</v>
      </c>
      <c r="K230">
        <v>1</v>
      </c>
      <c r="L230">
        <v>1</v>
      </c>
      <c r="M230" t="s">
        <v>50</v>
      </c>
      <c r="N230" t="s">
        <v>61</v>
      </c>
      <c r="O230" t="s">
        <v>67</v>
      </c>
      <c r="P230" t="s">
        <v>53</v>
      </c>
      <c r="Q230">
        <v>2008</v>
      </c>
      <c r="R230">
        <v>2018</v>
      </c>
      <c r="S230">
        <v>10</v>
      </c>
      <c r="U230" t="s">
        <v>54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 t="s">
        <v>68</v>
      </c>
      <c r="AE230" t="s">
        <v>56</v>
      </c>
      <c r="AF230" t="s">
        <v>56</v>
      </c>
      <c r="AG230" t="s">
        <v>56</v>
      </c>
      <c r="AH230" t="s">
        <v>56</v>
      </c>
      <c r="AI230" t="s">
        <v>56</v>
      </c>
      <c r="AJ230" t="s">
        <v>56</v>
      </c>
      <c r="AK230" t="s">
        <v>56</v>
      </c>
      <c r="AL230" t="s">
        <v>69</v>
      </c>
      <c r="AM230" t="s">
        <v>56</v>
      </c>
      <c r="AN230" t="s">
        <v>56</v>
      </c>
      <c r="AO230" t="s">
        <v>56</v>
      </c>
      <c r="AP230" t="s">
        <v>56</v>
      </c>
      <c r="AQ230" t="s">
        <v>56</v>
      </c>
      <c r="AR230" t="s">
        <v>115</v>
      </c>
    </row>
    <row r="231" spans="1:44">
      <c r="A231">
        <v>248</v>
      </c>
      <c r="B231">
        <v>3665</v>
      </c>
      <c r="C231" t="s">
        <v>96</v>
      </c>
      <c r="D231" t="s">
        <v>64</v>
      </c>
      <c r="E231" t="s">
        <v>65</v>
      </c>
      <c r="F231" t="s">
        <v>64</v>
      </c>
      <c r="G231">
        <v>78741</v>
      </c>
      <c r="I231">
        <v>3</v>
      </c>
      <c r="J231" t="s">
        <v>87</v>
      </c>
      <c r="K231">
        <v>1</v>
      </c>
      <c r="L231">
        <v>1</v>
      </c>
      <c r="M231" t="s">
        <v>50</v>
      </c>
      <c r="N231" t="s">
        <v>61</v>
      </c>
      <c r="O231" t="s">
        <v>67</v>
      </c>
      <c r="P231" t="s">
        <v>53</v>
      </c>
      <c r="Q231">
        <v>2008</v>
      </c>
      <c r="R231">
        <v>2018</v>
      </c>
      <c r="S231">
        <v>10</v>
      </c>
      <c r="U231" t="s">
        <v>54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 t="s">
        <v>68</v>
      </c>
      <c r="AE231" t="s">
        <v>56</v>
      </c>
      <c r="AF231" t="s">
        <v>56</v>
      </c>
      <c r="AG231" t="s">
        <v>56</v>
      </c>
      <c r="AH231" t="s">
        <v>56</v>
      </c>
      <c r="AI231" t="s">
        <v>56</v>
      </c>
      <c r="AJ231" t="s">
        <v>56</v>
      </c>
      <c r="AK231" t="s">
        <v>56</v>
      </c>
      <c r="AL231" t="s">
        <v>69</v>
      </c>
      <c r="AM231" t="s">
        <v>56</v>
      </c>
      <c r="AN231" t="s">
        <v>56</v>
      </c>
      <c r="AO231" t="s">
        <v>56</v>
      </c>
      <c r="AP231" t="s">
        <v>56</v>
      </c>
      <c r="AQ231" t="s">
        <v>56</v>
      </c>
      <c r="AR231" t="s">
        <v>115</v>
      </c>
    </row>
    <row r="232" spans="1:44">
      <c r="A232">
        <v>248</v>
      </c>
      <c r="B232">
        <v>3661</v>
      </c>
      <c r="C232" t="s">
        <v>96</v>
      </c>
      <c r="D232" t="s">
        <v>64</v>
      </c>
      <c r="E232" t="s">
        <v>65</v>
      </c>
      <c r="F232" t="s">
        <v>64</v>
      </c>
      <c r="G232">
        <v>78741</v>
      </c>
      <c r="I232">
        <v>3</v>
      </c>
      <c r="J232" t="s">
        <v>87</v>
      </c>
      <c r="K232">
        <v>1</v>
      </c>
      <c r="L232">
        <v>1</v>
      </c>
      <c r="M232" t="s">
        <v>50</v>
      </c>
      <c r="N232" t="s">
        <v>61</v>
      </c>
      <c r="O232" t="s">
        <v>67</v>
      </c>
      <c r="P232" t="s">
        <v>53</v>
      </c>
      <c r="Q232">
        <v>2017</v>
      </c>
      <c r="R232">
        <v>2027</v>
      </c>
      <c r="S232">
        <v>10</v>
      </c>
      <c r="U232" t="s">
        <v>54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 t="s">
        <v>68</v>
      </c>
      <c r="AE232" t="s">
        <v>56</v>
      </c>
      <c r="AF232" t="s">
        <v>56</v>
      </c>
      <c r="AG232" t="s">
        <v>56</v>
      </c>
      <c r="AH232" t="s">
        <v>56</v>
      </c>
      <c r="AI232" t="s">
        <v>56</v>
      </c>
      <c r="AJ232" t="s">
        <v>56</v>
      </c>
      <c r="AK232" t="s">
        <v>56</v>
      </c>
      <c r="AL232" t="s">
        <v>69</v>
      </c>
      <c r="AM232" t="s">
        <v>56</v>
      </c>
      <c r="AN232" t="s">
        <v>56</v>
      </c>
      <c r="AO232" t="s">
        <v>56</v>
      </c>
      <c r="AP232" t="s">
        <v>56</v>
      </c>
      <c r="AQ232" t="s">
        <v>56</v>
      </c>
      <c r="AR232" t="s">
        <v>115</v>
      </c>
    </row>
    <row r="233" spans="1:44">
      <c r="A233">
        <v>249</v>
      </c>
      <c r="B233">
        <v>3667</v>
      </c>
      <c r="C233" t="s">
        <v>96</v>
      </c>
      <c r="D233" t="s">
        <v>64</v>
      </c>
      <c r="E233" t="s">
        <v>65</v>
      </c>
      <c r="F233" t="s">
        <v>64</v>
      </c>
      <c r="G233">
        <v>78741</v>
      </c>
      <c r="I233">
        <v>3</v>
      </c>
      <c r="J233" t="s">
        <v>87</v>
      </c>
      <c r="K233">
        <v>1</v>
      </c>
      <c r="L233">
        <v>1</v>
      </c>
      <c r="M233" t="s">
        <v>50</v>
      </c>
      <c r="N233" t="s">
        <v>61</v>
      </c>
      <c r="O233" t="s">
        <v>67</v>
      </c>
      <c r="P233" t="s">
        <v>53</v>
      </c>
      <c r="Q233">
        <v>2008</v>
      </c>
      <c r="R233">
        <v>2018</v>
      </c>
      <c r="S233">
        <v>10</v>
      </c>
      <c r="U233" t="s">
        <v>54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 t="s">
        <v>68</v>
      </c>
      <c r="AE233" t="s">
        <v>56</v>
      </c>
      <c r="AF233" t="s">
        <v>56</v>
      </c>
      <c r="AG233" t="s">
        <v>56</v>
      </c>
      <c r="AH233" t="s">
        <v>56</v>
      </c>
      <c r="AI233" t="s">
        <v>56</v>
      </c>
      <c r="AJ233" t="s">
        <v>56</v>
      </c>
      <c r="AK233" t="s">
        <v>56</v>
      </c>
      <c r="AL233" t="s">
        <v>69</v>
      </c>
      <c r="AM233" t="s">
        <v>56</v>
      </c>
      <c r="AN233" t="s">
        <v>56</v>
      </c>
      <c r="AO233" t="s">
        <v>56</v>
      </c>
      <c r="AP233" t="s">
        <v>56</v>
      </c>
      <c r="AQ233" t="s">
        <v>56</v>
      </c>
      <c r="AR233" t="s">
        <v>115</v>
      </c>
    </row>
    <row r="234" spans="1:44">
      <c r="A234">
        <v>249</v>
      </c>
      <c r="B234">
        <v>3668</v>
      </c>
      <c r="C234" t="s">
        <v>96</v>
      </c>
      <c r="D234" t="s">
        <v>64</v>
      </c>
      <c r="E234" t="s">
        <v>65</v>
      </c>
      <c r="F234" t="s">
        <v>64</v>
      </c>
      <c r="G234">
        <v>78741</v>
      </c>
      <c r="I234">
        <v>3</v>
      </c>
      <c r="J234" t="s">
        <v>87</v>
      </c>
      <c r="K234">
        <v>1</v>
      </c>
      <c r="L234">
        <v>1</v>
      </c>
      <c r="M234" t="s">
        <v>50</v>
      </c>
      <c r="N234" t="s">
        <v>61</v>
      </c>
      <c r="O234" t="s">
        <v>67</v>
      </c>
      <c r="P234" t="s">
        <v>53</v>
      </c>
      <c r="Q234">
        <v>2008</v>
      </c>
      <c r="R234">
        <v>2018</v>
      </c>
      <c r="S234">
        <v>10</v>
      </c>
      <c r="U234" t="s">
        <v>54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 t="s">
        <v>68</v>
      </c>
      <c r="AE234" t="s">
        <v>56</v>
      </c>
      <c r="AF234" t="s">
        <v>56</v>
      </c>
      <c r="AG234" t="s">
        <v>56</v>
      </c>
      <c r="AH234" t="s">
        <v>56</v>
      </c>
      <c r="AI234" t="s">
        <v>56</v>
      </c>
      <c r="AJ234" t="s">
        <v>56</v>
      </c>
      <c r="AK234" t="s">
        <v>56</v>
      </c>
      <c r="AL234" t="s">
        <v>69</v>
      </c>
      <c r="AM234" t="s">
        <v>56</v>
      </c>
      <c r="AN234" t="s">
        <v>56</v>
      </c>
      <c r="AO234" t="s">
        <v>56</v>
      </c>
      <c r="AP234" t="s">
        <v>56</v>
      </c>
      <c r="AQ234" t="s">
        <v>56</v>
      </c>
      <c r="AR234" t="s">
        <v>115</v>
      </c>
    </row>
    <row r="235" spans="1:44">
      <c r="A235">
        <v>249</v>
      </c>
      <c r="B235">
        <v>3669</v>
      </c>
      <c r="C235" t="s">
        <v>96</v>
      </c>
      <c r="D235" t="s">
        <v>64</v>
      </c>
      <c r="E235" t="s">
        <v>65</v>
      </c>
      <c r="F235" t="s">
        <v>64</v>
      </c>
      <c r="G235">
        <v>78741</v>
      </c>
      <c r="I235">
        <v>3</v>
      </c>
      <c r="J235" t="s">
        <v>87</v>
      </c>
      <c r="K235">
        <v>1</v>
      </c>
      <c r="L235">
        <v>1</v>
      </c>
      <c r="M235" t="s">
        <v>50</v>
      </c>
      <c r="N235" t="s">
        <v>61</v>
      </c>
      <c r="O235" t="s">
        <v>67</v>
      </c>
      <c r="P235" t="s">
        <v>53</v>
      </c>
      <c r="Q235">
        <v>2008</v>
      </c>
      <c r="R235">
        <v>2018</v>
      </c>
      <c r="S235">
        <v>10</v>
      </c>
      <c r="U235" t="s">
        <v>54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 t="s">
        <v>68</v>
      </c>
      <c r="AE235" t="s">
        <v>56</v>
      </c>
      <c r="AF235" t="s">
        <v>56</v>
      </c>
      <c r="AG235" t="s">
        <v>56</v>
      </c>
      <c r="AH235" t="s">
        <v>56</v>
      </c>
      <c r="AI235" t="s">
        <v>56</v>
      </c>
      <c r="AJ235" t="s">
        <v>56</v>
      </c>
      <c r="AK235" t="s">
        <v>56</v>
      </c>
      <c r="AL235" t="s">
        <v>69</v>
      </c>
      <c r="AM235" t="s">
        <v>56</v>
      </c>
      <c r="AN235" t="s">
        <v>56</v>
      </c>
      <c r="AO235" t="s">
        <v>56</v>
      </c>
      <c r="AP235" t="s">
        <v>56</v>
      </c>
      <c r="AQ235" t="s">
        <v>56</v>
      </c>
      <c r="AR235" t="s">
        <v>115</v>
      </c>
    </row>
    <row r="236" spans="1:44">
      <c r="A236">
        <v>249</v>
      </c>
      <c r="B236">
        <v>3672</v>
      </c>
      <c r="C236" t="s">
        <v>96</v>
      </c>
      <c r="D236" t="s">
        <v>64</v>
      </c>
      <c r="E236" t="s">
        <v>65</v>
      </c>
      <c r="F236" t="s">
        <v>64</v>
      </c>
      <c r="G236">
        <v>78741</v>
      </c>
      <c r="I236">
        <v>3</v>
      </c>
      <c r="J236" t="s">
        <v>87</v>
      </c>
      <c r="K236">
        <v>1</v>
      </c>
      <c r="L236">
        <v>1</v>
      </c>
      <c r="M236" t="s">
        <v>50</v>
      </c>
      <c r="N236" t="s">
        <v>61</v>
      </c>
      <c r="O236" t="s">
        <v>67</v>
      </c>
      <c r="P236" t="s">
        <v>53</v>
      </c>
      <c r="Q236">
        <v>2008</v>
      </c>
      <c r="R236">
        <v>2018</v>
      </c>
      <c r="S236">
        <v>10</v>
      </c>
      <c r="U236" t="s">
        <v>54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 t="s">
        <v>68</v>
      </c>
      <c r="AE236" t="s">
        <v>56</v>
      </c>
      <c r="AF236" t="s">
        <v>56</v>
      </c>
      <c r="AG236" t="s">
        <v>56</v>
      </c>
      <c r="AH236" t="s">
        <v>56</v>
      </c>
      <c r="AI236" t="s">
        <v>56</v>
      </c>
      <c r="AJ236" t="s">
        <v>56</v>
      </c>
      <c r="AK236" t="s">
        <v>56</v>
      </c>
      <c r="AL236" t="s">
        <v>69</v>
      </c>
      <c r="AM236" t="s">
        <v>56</v>
      </c>
      <c r="AN236" t="s">
        <v>56</v>
      </c>
      <c r="AO236" t="s">
        <v>56</v>
      </c>
      <c r="AP236" t="s">
        <v>56</v>
      </c>
      <c r="AQ236" t="s">
        <v>56</v>
      </c>
      <c r="AR236" t="s">
        <v>115</v>
      </c>
    </row>
    <row r="237" spans="1:44">
      <c r="A237">
        <v>249</v>
      </c>
      <c r="B237">
        <v>3673</v>
      </c>
      <c r="C237" t="s">
        <v>96</v>
      </c>
      <c r="D237" t="s">
        <v>64</v>
      </c>
      <c r="E237" t="s">
        <v>65</v>
      </c>
      <c r="F237" t="s">
        <v>64</v>
      </c>
      <c r="G237">
        <v>78741</v>
      </c>
      <c r="I237">
        <v>3</v>
      </c>
      <c r="J237" t="s">
        <v>87</v>
      </c>
      <c r="K237">
        <v>1</v>
      </c>
      <c r="L237">
        <v>1</v>
      </c>
      <c r="M237" t="s">
        <v>50</v>
      </c>
      <c r="N237" t="s">
        <v>61</v>
      </c>
      <c r="O237" t="s">
        <v>67</v>
      </c>
      <c r="P237" t="s">
        <v>53</v>
      </c>
      <c r="Q237">
        <v>2008</v>
      </c>
      <c r="R237">
        <v>2018</v>
      </c>
      <c r="S237">
        <v>10</v>
      </c>
      <c r="U237" t="s">
        <v>54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 t="s">
        <v>68</v>
      </c>
      <c r="AE237" t="s">
        <v>56</v>
      </c>
      <c r="AF237" t="s">
        <v>56</v>
      </c>
      <c r="AG237" t="s">
        <v>56</v>
      </c>
      <c r="AH237" t="s">
        <v>56</v>
      </c>
      <c r="AI237" t="s">
        <v>56</v>
      </c>
      <c r="AJ237" t="s">
        <v>56</v>
      </c>
      <c r="AK237" t="s">
        <v>56</v>
      </c>
      <c r="AL237" t="s">
        <v>69</v>
      </c>
      <c r="AM237" t="s">
        <v>56</v>
      </c>
      <c r="AN237" t="s">
        <v>56</v>
      </c>
      <c r="AO237" t="s">
        <v>56</v>
      </c>
      <c r="AP237" t="s">
        <v>56</v>
      </c>
      <c r="AQ237" t="s">
        <v>56</v>
      </c>
      <c r="AR237" t="s">
        <v>115</v>
      </c>
    </row>
    <row r="238" spans="1:44">
      <c r="A238">
        <v>249</v>
      </c>
      <c r="B238">
        <v>3675</v>
      </c>
      <c r="C238" t="s">
        <v>96</v>
      </c>
      <c r="D238" t="s">
        <v>64</v>
      </c>
      <c r="E238" t="s">
        <v>65</v>
      </c>
      <c r="F238" t="s">
        <v>64</v>
      </c>
      <c r="G238">
        <v>78741</v>
      </c>
      <c r="I238">
        <v>3</v>
      </c>
      <c r="J238" t="s">
        <v>87</v>
      </c>
      <c r="K238">
        <v>1</v>
      </c>
      <c r="L238">
        <v>1</v>
      </c>
      <c r="M238" t="s">
        <v>50</v>
      </c>
      <c r="N238" t="s">
        <v>61</v>
      </c>
      <c r="O238" t="s">
        <v>67</v>
      </c>
      <c r="P238" t="s">
        <v>53</v>
      </c>
      <c r="Q238">
        <v>2008</v>
      </c>
      <c r="R238">
        <v>2018</v>
      </c>
      <c r="S238">
        <v>10</v>
      </c>
      <c r="U238" t="s">
        <v>54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 t="s">
        <v>68</v>
      </c>
      <c r="AE238" t="s">
        <v>56</v>
      </c>
      <c r="AF238" t="s">
        <v>56</v>
      </c>
      <c r="AG238" t="s">
        <v>56</v>
      </c>
      <c r="AH238" t="s">
        <v>56</v>
      </c>
      <c r="AI238" t="s">
        <v>56</v>
      </c>
      <c r="AJ238" t="s">
        <v>56</v>
      </c>
      <c r="AK238" t="s">
        <v>56</v>
      </c>
      <c r="AL238" t="s">
        <v>69</v>
      </c>
      <c r="AM238" t="s">
        <v>56</v>
      </c>
      <c r="AN238" t="s">
        <v>56</v>
      </c>
      <c r="AO238" t="s">
        <v>56</v>
      </c>
      <c r="AP238" t="s">
        <v>56</v>
      </c>
      <c r="AQ238" t="s">
        <v>56</v>
      </c>
      <c r="AR238" t="s">
        <v>115</v>
      </c>
    </row>
    <row r="239" spans="1:44">
      <c r="A239">
        <v>249</v>
      </c>
      <c r="B239">
        <v>3666</v>
      </c>
      <c r="C239" t="s">
        <v>96</v>
      </c>
      <c r="D239" t="s">
        <v>64</v>
      </c>
      <c r="E239" t="s">
        <v>65</v>
      </c>
      <c r="F239" t="s">
        <v>64</v>
      </c>
      <c r="G239">
        <v>78741</v>
      </c>
      <c r="I239">
        <v>3</v>
      </c>
      <c r="J239" t="s">
        <v>87</v>
      </c>
      <c r="K239">
        <v>1</v>
      </c>
      <c r="L239">
        <v>1</v>
      </c>
      <c r="M239" t="s">
        <v>50</v>
      </c>
      <c r="N239" t="s">
        <v>61</v>
      </c>
      <c r="O239" t="s">
        <v>67</v>
      </c>
      <c r="P239" t="s">
        <v>53</v>
      </c>
      <c r="Q239">
        <v>2009</v>
      </c>
      <c r="R239">
        <v>2019</v>
      </c>
      <c r="S239">
        <v>10</v>
      </c>
      <c r="U239" t="s">
        <v>54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 t="s">
        <v>68</v>
      </c>
      <c r="AE239" t="s">
        <v>56</v>
      </c>
      <c r="AF239" t="s">
        <v>56</v>
      </c>
      <c r="AG239" t="s">
        <v>56</v>
      </c>
      <c r="AH239" t="s">
        <v>56</v>
      </c>
      <c r="AI239" t="s">
        <v>56</v>
      </c>
      <c r="AJ239" t="s">
        <v>56</v>
      </c>
      <c r="AK239" t="s">
        <v>56</v>
      </c>
      <c r="AL239" t="s">
        <v>69</v>
      </c>
      <c r="AM239" t="s">
        <v>56</v>
      </c>
      <c r="AN239" t="s">
        <v>56</v>
      </c>
      <c r="AO239" t="s">
        <v>56</v>
      </c>
      <c r="AP239" t="s">
        <v>56</v>
      </c>
      <c r="AQ239" t="s">
        <v>56</v>
      </c>
      <c r="AR239" t="s">
        <v>115</v>
      </c>
    </row>
    <row r="240" spans="1:44">
      <c r="A240">
        <v>249</v>
      </c>
      <c r="B240">
        <v>3670</v>
      </c>
      <c r="C240" t="s">
        <v>96</v>
      </c>
      <c r="D240" t="s">
        <v>64</v>
      </c>
      <c r="E240" t="s">
        <v>65</v>
      </c>
      <c r="F240" t="s">
        <v>64</v>
      </c>
      <c r="G240">
        <v>78741</v>
      </c>
      <c r="I240">
        <v>3</v>
      </c>
      <c r="J240" t="s">
        <v>87</v>
      </c>
      <c r="K240">
        <v>1</v>
      </c>
      <c r="L240">
        <v>1</v>
      </c>
      <c r="M240" t="s">
        <v>50</v>
      </c>
      <c r="N240" t="s">
        <v>61</v>
      </c>
      <c r="O240" t="s">
        <v>67</v>
      </c>
      <c r="P240" t="s">
        <v>53</v>
      </c>
      <c r="Q240">
        <v>2009</v>
      </c>
      <c r="R240">
        <v>2019</v>
      </c>
      <c r="S240">
        <v>10</v>
      </c>
      <c r="U240" t="s">
        <v>54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 t="s">
        <v>68</v>
      </c>
      <c r="AE240" t="s">
        <v>56</v>
      </c>
      <c r="AF240" t="s">
        <v>56</v>
      </c>
      <c r="AG240" t="s">
        <v>56</v>
      </c>
      <c r="AH240" t="s">
        <v>56</v>
      </c>
      <c r="AI240" t="s">
        <v>56</v>
      </c>
      <c r="AJ240" t="s">
        <v>56</v>
      </c>
      <c r="AK240" t="s">
        <v>56</v>
      </c>
      <c r="AL240" t="s">
        <v>69</v>
      </c>
      <c r="AM240" t="s">
        <v>56</v>
      </c>
      <c r="AN240" t="s">
        <v>56</v>
      </c>
      <c r="AO240" t="s">
        <v>56</v>
      </c>
      <c r="AP240" t="s">
        <v>56</v>
      </c>
      <c r="AQ240" t="s">
        <v>56</v>
      </c>
      <c r="AR240" t="s">
        <v>115</v>
      </c>
    </row>
    <row r="241" spans="1:47">
      <c r="A241">
        <v>249</v>
      </c>
      <c r="B241">
        <v>3671</v>
      </c>
      <c r="C241" t="s">
        <v>96</v>
      </c>
      <c r="D241" t="s">
        <v>64</v>
      </c>
      <c r="E241" t="s">
        <v>65</v>
      </c>
      <c r="F241" t="s">
        <v>64</v>
      </c>
      <c r="G241">
        <v>78741</v>
      </c>
      <c r="I241">
        <v>3</v>
      </c>
      <c r="J241" t="s">
        <v>87</v>
      </c>
      <c r="K241">
        <v>1</v>
      </c>
      <c r="L241">
        <v>1</v>
      </c>
      <c r="M241" t="s">
        <v>50</v>
      </c>
      <c r="N241" t="s">
        <v>61</v>
      </c>
      <c r="O241" t="s">
        <v>67</v>
      </c>
      <c r="P241" t="s">
        <v>53</v>
      </c>
      <c r="Q241">
        <v>2009</v>
      </c>
      <c r="R241">
        <v>2019</v>
      </c>
      <c r="S241">
        <v>10</v>
      </c>
      <c r="U241" t="s">
        <v>54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 t="s">
        <v>68</v>
      </c>
      <c r="AE241" t="s">
        <v>56</v>
      </c>
      <c r="AF241" t="s">
        <v>56</v>
      </c>
      <c r="AG241" t="s">
        <v>56</v>
      </c>
      <c r="AH241" t="s">
        <v>56</v>
      </c>
      <c r="AI241" t="s">
        <v>56</v>
      </c>
      <c r="AJ241" t="s">
        <v>56</v>
      </c>
      <c r="AK241" t="s">
        <v>56</v>
      </c>
      <c r="AL241" t="s">
        <v>69</v>
      </c>
      <c r="AM241" t="s">
        <v>56</v>
      </c>
      <c r="AN241" t="s">
        <v>56</v>
      </c>
      <c r="AO241" t="s">
        <v>56</v>
      </c>
      <c r="AP241" t="s">
        <v>56</v>
      </c>
      <c r="AQ241" t="s">
        <v>56</v>
      </c>
      <c r="AR241" t="s">
        <v>115</v>
      </c>
    </row>
    <row r="242" spans="1:47">
      <c r="A242">
        <v>249</v>
      </c>
      <c r="B242">
        <v>3674</v>
      </c>
      <c r="C242" t="s">
        <v>96</v>
      </c>
      <c r="D242" t="s">
        <v>64</v>
      </c>
      <c r="E242" t="s">
        <v>65</v>
      </c>
      <c r="F242" t="s">
        <v>64</v>
      </c>
      <c r="G242">
        <v>78741</v>
      </c>
      <c r="I242">
        <v>3</v>
      </c>
      <c r="J242" t="s">
        <v>87</v>
      </c>
      <c r="K242">
        <v>1</v>
      </c>
      <c r="L242">
        <v>1</v>
      </c>
      <c r="M242" t="s">
        <v>50</v>
      </c>
      <c r="N242" t="s">
        <v>61</v>
      </c>
      <c r="O242" t="s">
        <v>67</v>
      </c>
      <c r="P242" t="s">
        <v>53</v>
      </c>
      <c r="Q242">
        <v>2009</v>
      </c>
      <c r="R242">
        <v>2019</v>
      </c>
      <c r="S242">
        <v>10</v>
      </c>
      <c r="U242" t="s">
        <v>54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 t="s">
        <v>68</v>
      </c>
      <c r="AE242" t="s">
        <v>56</v>
      </c>
      <c r="AF242" t="s">
        <v>56</v>
      </c>
      <c r="AG242" t="s">
        <v>56</v>
      </c>
      <c r="AH242" t="s">
        <v>56</v>
      </c>
      <c r="AI242" t="s">
        <v>56</v>
      </c>
      <c r="AJ242" t="s">
        <v>56</v>
      </c>
      <c r="AK242" t="s">
        <v>56</v>
      </c>
      <c r="AL242" t="s">
        <v>69</v>
      </c>
      <c r="AM242" t="s">
        <v>56</v>
      </c>
      <c r="AN242" t="s">
        <v>56</v>
      </c>
      <c r="AO242" t="s">
        <v>56</v>
      </c>
      <c r="AP242" t="s">
        <v>56</v>
      </c>
      <c r="AQ242" t="s">
        <v>56</v>
      </c>
      <c r="AR242" t="s">
        <v>115</v>
      </c>
    </row>
    <row r="243" spans="1:47">
      <c r="A243">
        <v>151</v>
      </c>
      <c r="B243">
        <v>3533</v>
      </c>
      <c r="C243" t="s">
        <v>1275</v>
      </c>
      <c r="D243" t="s">
        <v>520</v>
      </c>
      <c r="E243" t="s">
        <v>520</v>
      </c>
      <c r="F243" t="s">
        <v>1276</v>
      </c>
      <c r="G243">
        <v>78702</v>
      </c>
      <c r="H243">
        <v>432700</v>
      </c>
      <c r="I243">
        <v>1</v>
      </c>
      <c r="J243" t="s">
        <v>66</v>
      </c>
      <c r="K243">
        <v>50</v>
      </c>
      <c r="L243">
        <v>50</v>
      </c>
      <c r="M243" t="s">
        <v>78</v>
      </c>
      <c r="N243" t="s">
        <v>103</v>
      </c>
      <c r="O243" t="s">
        <v>52</v>
      </c>
      <c r="P243" t="s">
        <v>112</v>
      </c>
      <c r="S243">
        <v>5</v>
      </c>
      <c r="U243" t="s">
        <v>54</v>
      </c>
      <c r="W243">
        <v>50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t="s">
        <v>99</v>
      </c>
      <c r="AE243" t="s">
        <v>56</v>
      </c>
      <c r="AF243" t="s">
        <v>56</v>
      </c>
      <c r="AG243" t="s">
        <v>56</v>
      </c>
      <c r="AH243" t="s">
        <v>56</v>
      </c>
      <c r="AI243" t="s">
        <v>56</v>
      </c>
      <c r="AJ243" t="s">
        <v>56</v>
      </c>
      <c r="AK243" t="s">
        <v>56</v>
      </c>
      <c r="AL243" t="s">
        <v>69</v>
      </c>
      <c r="AM243" t="s">
        <v>56</v>
      </c>
      <c r="AN243" t="s">
        <v>56</v>
      </c>
      <c r="AO243" t="s">
        <v>56</v>
      </c>
      <c r="AP243" t="s">
        <v>56</v>
      </c>
      <c r="AQ243" t="s">
        <v>56</v>
      </c>
      <c r="AR243" t="s">
        <v>1277</v>
      </c>
      <c r="AS243" t="s">
        <v>520</v>
      </c>
      <c r="AT243" t="s">
        <v>1278</v>
      </c>
      <c r="AU243" t="s">
        <v>1279</v>
      </c>
    </row>
    <row r="244" spans="1:47">
      <c r="A244">
        <v>37</v>
      </c>
      <c r="B244">
        <v>3294</v>
      </c>
      <c r="C244" t="s">
        <v>519</v>
      </c>
      <c r="D244" t="s">
        <v>520</v>
      </c>
      <c r="E244" t="s">
        <v>521</v>
      </c>
      <c r="F244" t="s">
        <v>522</v>
      </c>
      <c r="G244">
        <v>78757</v>
      </c>
      <c r="H244">
        <v>230016</v>
      </c>
      <c r="I244">
        <v>7</v>
      </c>
      <c r="J244" t="s">
        <v>66</v>
      </c>
      <c r="K244">
        <v>37</v>
      </c>
      <c r="L244">
        <v>37</v>
      </c>
      <c r="M244" t="s">
        <v>71</v>
      </c>
      <c r="N244" t="s">
        <v>103</v>
      </c>
      <c r="O244" t="s">
        <v>52</v>
      </c>
      <c r="P244" t="s">
        <v>53</v>
      </c>
      <c r="Q244">
        <v>2009</v>
      </c>
      <c r="R244">
        <v>2108</v>
      </c>
      <c r="S244">
        <v>99</v>
      </c>
      <c r="U244" t="s">
        <v>54</v>
      </c>
      <c r="W244">
        <v>0</v>
      </c>
      <c r="X244">
        <v>0</v>
      </c>
      <c r="Y244">
        <v>37</v>
      </c>
      <c r="Z244">
        <v>0</v>
      </c>
      <c r="AA244">
        <v>0</v>
      </c>
      <c r="AB244">
        <v>0</v>
      </c>
      <c r="AC244">
        <v>0</v>
      </c>
      <c r="AD244" t="s">
        <v>55</v>
      </c>
      <c r="AE244" t="s">
        <v>56</v>
      </c>
      <c r="AF244" t="s">
        <v>56</v>
      </c>
      <c r="AG244" t="s">
        <v>56</v>
      </c>
      <c r="AH244" t="s">
        <v>56</v>
      </c>
      <c r="AI244" t="s">
        <v>56</v>
      </c>
      <c r="AJ244" t="s">
        <v>56</v>
      </c>
      <c r="AK244" t="s">
        <v>56</v>
      </c>
      <c r="AL244" t="s">
        <v>56</v>
      </c>
      <c r="AM244" t="s">
        <v>56</v>
      </c>
      <c r="AN244" t="s">
        <v>56</v>
      </c>
      <c r="AO244" t="s">
        <v>56</v>
      </c>
      <c r="AP244" t="s">
        <v>69</v>
      </c>
      <c r="AQ244" t="s">
        <v>56</v>
      </c>
      <c r="AR244" t="s">
        <v>523</v>
      </c>
      <c r="AS244" t="s">
        <v>520</v>
      </c>
      <c r="AT244" t="s">
        <v>524</v>
      </c>
      <c r="AU244" t="s">
        <v>525</v>
      </c>
    </row>
    <row r="245" spans="1:47">
      <c r="A245">
        <v>38</v>
      </c>
      <c r="B245">
        <v>3295</v>
      </c>
      <c r="C245" t="s">
        <v>519</v>
      </c>
      <c r="D245" t="s">
        <v>520</v>
      </c>
      <c r="E245" t="s">
        <v>521</v>
      </c>
      <c r="F245" t="s">
        <v>1303</v>
      </c>
      <c r="G245">
        <v>78721</v>
      </c>
      <c r="H245">
        <v>471947</v>
      </c>
      <c r="I245">
        <v>1</v>
      </c>
      <c r="J245" t="s">
        <v>87</v>
      </c>
      <c r="K245">
        <v>24</v>
      </c>
      <c r="L245">
        <v>24</v>
      </c>
      <c r="M245" t="s">
        <v>71</v>
      </c>
      <c r="N245" t="s">
        <v>103</v>
      </c>
      <c r="O245" t="s">
        <v>52</v>
      </c>
      <c r="P245" t="s">
        <v>53</v>
      </c>
      <c r="Q245">
        <v>2010</v>
      </c>
      <c r="R245">
        <v>2030</v>
      </c>
      <c r="S245">
        <v>20</v>
      </c>
      <c r="U245" t="s">
        <v>54</v>
      </c>
      <c r="W245">
        <v>21</v>
      </c>
      <c r="X245">
        <v>0</v>
      </c>
      <c r="Y245">
        <v>3</v>
      </c>
      <c r="Z245">
        <v>0</v>
      </c>
      <c r="AA245">
        <v>0</v>
      </c>
      <c r="AB245">
        <v>0</v>
      </c>
      <c r="AC245">
        <v>0</v>
      </c>
      <c r="AD245" t="s">
        <v>55</v>
      </c>
      <c r="AE245" t="s">
        <v>56</v>
      </c>
      <c r="AF245" t="s">
        <v>56</v>
      </c>
      <c r="AG245" t="s">
        <v>56</v>
      </c>
      <c r="AH245" t="s">
        <v>56</v>
      </c>
      <c r="AI245" t="s">
        <v>56</v>
      </c>
      <c r="AJ245" t="s">
        <v>56</v>
      </c>
      <c r="AK245" t="s">
        <v>56</v>
      </c>
      <c r="AL245" t="s">
        <v>56</v>
      </c>
      <c r="AM245" t="s">
        <v>56</v>
      </c>
      <c r="AN245" t="s">
        <v>56</v>
      </c>
      <c r="AO245" t="s">
        <v>56</v>
      </c>
      <c r="AP245" t="s">
        <v>69</v>
      </c>
      <c r="AQ245" t="s">
        <v>56</v>
      </c>
      <c r="AR245" t="s">
        <v>1304</v>
      </c>
      <c r="AS245" t="s">
        <v>520</v>
      </c>
      <c r="AT245" t="s">
        <v>1278</v>
      </c>
      <c r="AU245" t="s">
        <v>525</v>
      </c>
    </row>
    <row r="246" spans="1:47">
      <c r="A246">
        <v>123</v>
      </c>
      <c r="B246">
        <v>3508</v>
      </c>
      <c r="C246" t="s">
        <v>646</v>
      </c>
      <c r="D246" t="s">
        <v>647</v>
      </c>
      <c r="E246" t="s">
        <v>647</v>
      </c>
      <c r="F246" t="s">
        <v>648</v>
      </c>
      <c r="G246">
        <v>78741</v>
      </c>
      <c r="I246">
        <v>3</v>
      </c>
      <c r="J246" t="s">
        <v>66</v>
      </c>
      <c r="K246">
        <v>250</v>
      </c>
      <c r="L246">
        <v>250</v>
      </c>
      <c r="M246" t="s">
        <v>78</v>
      </c>
      <c r="N246" t="s">
        <v>103</v>
      </c>
      <c r="O246" t="s">
        <v>52</v>
      </c>
      <c r="P246" t="s">
        <v>53</v>
      </c>
      <c r="Q246">
        <v>2016</v>
      </c>
      <c r="R246">
        <v>2021</v>
      </c>
      <c r="S246">
        <v>5</v>
      </c>
      <c r="U246" t="s">
        <v>54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250</v>
      </c>
      <c r="AC246">
        <v>0</v>
      </c>
      <c r="AD246" t="s">
        <v>99</v>
      </c>
      <c r="AE246" t="s">
        <v>56</v>
      </c>
      <c r="AF246" t="s">
        <v>56</v>
      </c>
      <c r="AG246" t="s">
        <v>56</v>
      </c>
      <c r="AH246" t="s">
        <v>56</v>
      </c>
      <c r="AI246" t="s">
        <v>56</v>
      </c>
      <c r="AJ246" t="s">
        <v>56</v>
      </c>
      <c r="AK246" t="s">
        <v>56</v>
      </c>
      <c r="AL246" t="s">
        <v>69</v>
      </c>
      <c r="AM246" t="s">
        <v>56</v>
      </c>
      <c r="AN246" t="s">
        <v>56</v>
      </c>
      <c r="AO246" t="s">
        <v>56</v>
      </c>
      <c r="AP246" t="s">
        <v>56</v>
      </c>
      <c r="AQ246" t="s">
        <v>56</v>
      </c>
      <c r="AR246" t="s">
        <v>649</v>
      </c>
      <c r="AS246" t="s">
        <v>650</v>
      </c>
      <c r="AT246" t="s">
        <v>651</v>
      </c>
      <c r="AU246" t="s">
        <v>652</v>
      </c>
    </row>
    <row r="247" spans="1:47">
      <c r="A247">
        <v>124</v>
      </c>
      <c r="B247">
        <v>3509</v>
      </c>
      <c r="C247" t="s">
        <v>1400</v>
      </c>
      <c r="D247" t="s">
        <v>647</v>
      </c>
      <c r="E247" t="s">
        <v>647</v>
      </c>
      <c r="F247" t="s">
        <v>1401</v>
      </c>
      <c r="G247">
        <v>78741</v>
      </c>
      <c r="I247">
        <v>3</v>
      </c>
      <c r="J247" t="s">
        <v>77</v>
      </c>
      <c r="K247">
        <v>183</v>
      </c>
      <c r="L247">
        <v>183</v>
      </c>
      <c r="M247" t="s">
        <v>78</v>
      </c>
      <c r="N247" t="s">
        <v>103</v>
      </c>
      <c r="O247" t="s">
        <v>52</v>
      </c>
      <c r="P247" t="s">
        <v>53</v>
      </c>
      <c r="Q247">
        <v>2016</v>
      </c>
      <c r="R247">
        <v>2021</v>
      </c>
      <c r="S247">
        <v>5</v>
      </c>
      <c r="U247" t="s">
        <v>54</v>
      </c>
      <c r="W247">
        <v>0</v>
      </c>
      <c r="X247">
        <v>0</v>
      </c>
      <c r="Y247">
        <v>0</v>
      </c>
      <c r="Z247">
        <v>183</v>
      </c>
      <c r="AA247">
        <v>0</v>
      </c>
      <c r="AB247">
        <v>0</v>
      </c>
      <c r="AC247">
        <v>0</v>
      </c>
      <c r="AD247" t="s">
        <v>99</v>
      </c>
      <c r="AE247" t="s">
        <v>56</v>
      </c>
      <c r="AF247" t="s">
        <v>56</v>
      </c>
      <c r="AG247" t="s">
        <v>56</v>
      </c>
      <c r="AH247" t="s">
        <v>56</v>
      </c>
      <c r="AI247" t="s">
        <v>56</v>
      </c>
      <c r="AJ247" t="s">
        <v>56</v>
      </c>
      <c r="AK247" t="s">
        <v>56</v>
      </c>
      <c r="AL247" t="s">
        <v>69</v>
      </c>
      <c r="AM247" t="s">
        <v>56</v>
      </c>
      <c r="AN247" t="s">
        <v>56</v>
      </c>
      <c r="AO247" t="s">
        <v>56</v>
      </c>
      <c r="AP247" t="s">
        <v>56</v>
      </c>
      <c r="AQ247" t="s">
        <v>56</v>
      </c>
      <c r="AR247" t="s">
        <v>1402</v>
      </c>
      <c r="AS247" t="s">
        <v>650</v>
      </c>
      <c r="AT247" t="s">
        <v>1403</v>
      </c>
      <c r="AU247" t="s">
        <v>1404</v>
      </c>
    </row>
    <row r="248" spans="1:47">
      <c r="A248">
        <v>360</v>
      </c>
      <c r="B248">
        <v>3931</v>
      </c>
      <c r="C248" t="s">
        <v>239</v>
      </c>
      <c r="D248" t="s">
        <v>240</v>
      </c>
      <c r="E248" t="s">
        <v>241</v>
      </c>
      <c r="F248" t="s">
        <v>242</v>
      </c>
      <c r="G248">
        <v>78758</v>
      </c>
      <c r="H248">
        <v>873898</v>
      </c>
      <c r="I248">
        <v>7</v>
      </c>
      <c r="J248" t="s">
        <v>203</v>
      </c>
      <c r="K248">
        <v>0</v>
      </c>
      <c r="L248">
        <v>0</v>
      </c>
      <c r="M248" t="s">
        <v>71</v>
      </c>
      <c r="N248" t="s">
        <v>103</v>
      </c>
      <c r="O248" t="s">
        <v>52</v>
      </c>
      <c r="P248" t="s">
        <v>112</v>
      </c>
      <c r="S248">
        <v>0</v>
      </c>
      <c r="U248" t="s">
        <v>243</v>
      </c>
      <c r="V248" s="2">
        <v>583450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t="s">
        <v>99</v>
      </c>
      <c r="AE248" t="s">
        <v>56</v>
      </c>
      <c r="AF248" t="s">
        <v>56</v>
      </c>
      <c r="AG248" t="s">
        <v>56</v>
      </c>
      <c r="AH248" t="s">
        <v>56</v>
      </c>
      <c r="AI248" t="s">
        <v>69</v>
      </c>
      <c r="AJ248" t="s">
        <v>56</v>
      </c>
      <c r="AK248" t="s">
        <v>56</v>
      </c>
      <c r="AL248" t="s">
        <v>56</v>
      </c>
      <c r="AM248" t="s">
        <v>56</v>
      </c>
      <c r="AN248" t="s">
        <v>56</v>
      </c>
      <c r="AO248" t="s">
        <v>56</v>
      </c>
      <c r="AP248" t="s">
        <v>56</v>
      </c>
      <c r="AQ248" t="s">
        <v>56</v>
      </c>
      <c r="AR248" t="s">
        <v>244</v>
      </c>
    </row>
    <row r="249" spans="1:47">
      <c r="A249">
        <v>387</v>
      </c>
      <c r="B249">
        <v>4047</v>
      </c>
      <c r="C249" t="s">
        <v>1421</v>
      </c>
      <c r="D249" t="s">
        <v>1422</v>
      </c>
      <c r="E249" t="s">
        <v>241</v>
      </c>
      <c r="F249" t="s">
        <v>1421</v>
      </c>
      <c r="G249">
        <v>78702</v>
      </c>
      <c r="I249">
        <v>3</v>
      </c>
      <c r="J249" t="s">
        <v>66</v>
      </c>
      <c r="K249">
        <v>0</v>
      </c>
      <c r="L249">
        <v>0</v>
      </c>
      <c r="M249" t="s">
        <v>50</v>
      </c>
      <c r="N249" t="s">
        <v>103</v>
      </c>
      <c r="O249" t="s">
        <v>52</v>
      </c>
      <c r="P249" t="s">
        <v>112</v>
      </c>
      <c r="S249">
        <v>0</v>
      </c>
      <c r="U249" t="s">
        <v>275</v>
      </c>
      <c r="V249" s="2">
        <v>491139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t="s">
        <v>99</v>
      </c>
      <c r="AE249" t="s">
        <v>56</v>
      </c>
      <c r="AF249" t="s">
        <v>56</v>
      </c>
      <c r="AG249" t="s">
        <v>56</v>
      </c>
      <c r="AH249" t="s">
        <v>56</v>
      </c>
      <c r="AI249" t="s">
        <v>56</v>
      </c>
      <c r="AJ249" t="s">
        <v>56</v>
      </c>
      <c r="AK249" t="s">
        <v>56</v>
      </c>
      <c r="AL249" t="s">
        <v>56</v>
      </c>
      <c r="AM249" t="s">
        <v>69</v>
      </c>
      <c r="AN249" t="s">
        <v>56</v>
      </c>
      <c r="AO249" t="s">
        <v>56</v>
      </c>
      <c r="AP249" t="s">
        <v>56</v>
      </c>
      <c r="AQ249" t="s">
        <v>56</v>
      </c>
      <c r="AR249" t="s">
        <v>1423</v>
      </c>
    </row>
    <row r="250" spans="1:47">
      <c r="A250">
        <v>293</v>
      </c>
      <c r="B250">
        <v>3773</v>
      </c>
      <c r="C250" t="s">
        <v>1126</v>
      </c>
      <c r="D250" t="s">
        <v>1127</v>
      </c>
      <c r="E250" t="s">
        <v>1127</v>
      </c>
      <c r="F250" t="s">
        <v>1128</v>
      </c>
      <c r="G250">
        <v>78758</v>
      </c>
      <c r="H250">
        <v>547967</v>
      </c>
      <c r="I250">
        <v>4</v>
      </c>
      <c r="J250" t="s">
        <v>203</v>
      </c>
      <c r="K250">
        <v>423</v>
      </c>
      <c r="L250">
        <v>14</v>
      </c>
      <c r="M250" t="s">
        <v>78</v>
      </c>
      <c r="N250" t="s">
        <v>103</v>
      </c>
      <c r="O250" t="s">
        <v>52</v>
      </c>
      <c r="P250" t="s">
        <v>90</v>
      </c>
      <c r="S250">
        <v>40</v>
      </c>
      <c r="U250" t="s">
        <v>54</v>
      </c>
      <c r="W250">
        <v>0</v>
      </c>
      <c r="X250">
        <v>0</v>
      </c>
      <c r="Y250">
        <v>0</v>
      </c>
      <c r="Z250">
        <v>14</v>
      </c>
      <c r="AA250">
        <v>0</v>
      </c>
      <c r="AB250">
        <v>0</v>
      </c>
      <c r="AC250">
        <v>409</v>
      </c>
      <c r="AD250" t="s">
        <v>99</v>
      </c>
      <c r="AE250" t="s">
        <v>56</v>
      </c>
      <c r="AF250" t="s">
        <v>56</v>
      </c>
      <c r="AG250" t="s">
        <v>56</v>
      </c>
      <c r="AH250" t="s">
        <v>56</v>
      </c>
      <c r="AI250" t="s">
        <v>69</v>
      </c>
      <c r="AJ250" t="s">
        <v>56</v>
      </c>
      <c r="AK250" t="s">
        <v>56</v>
      </c>
      <c r="AL250" t="s">
        <v>69</v>
      </c>
      <c r="AM250" t="s">
        <v>56</v>
      </c>
      <c r="AN250" t="s">
        <v>56</v>
      </c>
      <c r="AO250" t="s">
        <v>56</v>
      </c>
      <c r="AP250" t="s">
        <v>56</v>
      </c>
      <c r="AQ250" t="s">
        <v>56</v>
      </c>
      <c r="AR250" t="s">
        <v>1129</v>
      </c>
    </row>
    <row r="251" spans="1:47">
      <c r="A251">
        <v>31</v>
      </c>
      <c r="B251">
        <v>3279</v>
      </c>
      <c r="C251" t="s">
        <v>1055</v>
      </c>
      <c r="D251" t="s">
        <v>48</v>
      </c>
      <c r="E251" t="s">
        <v>48</v>
      </c>
      <c r="F251" t="s">
        <v>1055</v>
      </c>
      <c r="G251">
        <v>78722</v>
      </c>
      <c r="H251">
        <v>202250</v>
      </c>
      <c r="I251">
        <v>1</v>
      </c>
      <c r="J251" t="s">
        <v>49</v>
      </c>
      <c r="K251">
        <v>1</v>
      </c>
      <c r="L251">
        <v>1</v>
      </c>
      <c r="M251" t="s">
        <v>50</v>
      </c>
      <c r="N251" t="s">
        <v>61</v>
      </c>
      <c r="O251" t="s">
        <v>52</v>
      </c>
      <c r="P251" t="s">
        <v>53</v>
      </c>
      <c r="Q251">
        <v>2003</v>
      </c>
      <c r="R251">
        <v>2023</v>
      </c>
      <c r="S251">
        <v>20</v>
      </c>
      <c r="U251" t="s">
        <v>54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 t="s">
        <v>55</v>
      </c>
      <c r="AE251" t="s">
        <v>56</v>
      </c>
      <c r="AF251" t="s">
        <v>56</v>
      </c>
      <c r="AG251" t="s">
        <v>56</v>
      </c>
      <c r="AH251" t="s">
        <v>56</v>
      </c>
      <c r="AI251" t="s">
        <v>56</v>
      </c>
      <c r="AJ251" t="s">
        <v>56</v>
      </c>
      <c r="AK251" t="s">
        <v>56</v>
      </c>
      <c r="AL251" t="s">
        <v>56</v>
      </c>
      <c r="AM251" t="s">
        <v>56</v>
      </c>
      <c r="AN251" t="s">
        <v>56</v>
      </c>
      <c r="AO251" t="s">
        <v>56</v>
      </c>
      <c r="AP251" t="s">
        <v>56</v>
      </c>
      <c r="AQ251" t="s">
        <v>56</v>
      </c>
      <c r="AR251" t="s">
        <v>1056</v>
      </c>
      <c r="AS251" t="s">
        <v>48</v>
      </c>
      <c r="AT251" t="s">
        <v>58</v>
      </c>
      <c r="AU251" t="s">
        <v>544</v>
      </c>
    </row>
    <row r="252" spans="1:47">
      <c r="A252">
        <v>31</v>
      </c>
      <c r="B252">
        <v>3280</v>
      </c>
      <c r="C252" t="s">
        <v>47</v>
      </c>
      <c r="D252" t="s">
        <v>48</v>
      </c>
      <c r="E252" t="s">
        <v>48</v>
      </c>
      <c r="F252" t="s">
        <v>47</v>
      </c>
      <c r="G252">
        <v>78722</v>
      </c>
      <c r="I252">
        <v>1</v>
      </c>
      <c r="J252" t="s">
        <v>49</v>
      </c>
      <c r="K252">
        <v>2</v>
      </c>
      <c r="L252">
        <v>2</v>
      </c>
      <c r="M252" t="s">
        <v>50</v>
      </c>
      <c r="N252" t="s">
        <v>51</v>
      </c>
      <c r="O252" t="s">
        <v>52</v>
      </c>
      <c r="P252" t="s">
        <v>53</v>
      </c>
      <c r="Q252">
        <v>2003</v>
      </c>
      <c r="R252">
        <v>2023</v>
      </c>
      <c r="S252">
        <v>20</v>
      </c>
      <c r="U252" t="s">
        <v>54</v>
      </c>
      <c r="W252">
        <v>0</v>
      </c>
      <c r="X252">
        <v>0</v>
      </c>
      <c r="Y252">
        <v>0</v>
      </c>
      <c r="Z252">
        <v>2</v>
      </c>
      <c r="AA252">
        <v>0</v>
      </c>
      <c r="AB252">
        <v>0</v>
      </c>
      <c r="AC252">
        <v>0</v>
      </c>
      <c r="AD252" t="s">
        <v>55</v>
      </c>
      <c r="AE252" t="s">
        <v>56</v>
      </c>
      <c r="AF252" t="s">
        <v>56</v>
      </c>
      <c r="AG252" t="s">
        <v>56</v>
      </c>
      <c r="AH252" t="s">
        <v>56</v>
      </c>
      <c r="AI252" t="s">
        <v>56</v>
      </c>
      <c r="AJ252" t="s">
        <v>56</v>
      </c>
      <c r="AK252" t="s">
        <v>56</v>
      </c>
      <c r="AL252" t="s">
        <v>56</v>
      </c>
      <c r="AM252" t="s">
        <v>56</v>
      </c>
      <c r="AN252" t="s">
        <v>56</v>
      </c>
      <c r="AO252" t="s">
        <v>56</v>
      </c>
      <c r="AP252" t="s">
        <v>56</v>
      </c>
      <c r="AQ252" t="s">
        <v>56</v>
      </c>
      <c r="AR252" t="s">
        <v>57</v>
      </c>
      <c r="AS252" t="s">
        <v>48</v>
      </c>
      <c r="AT252" t="s">
        <v>58</v>
      </c>
      <c r="AU252" t="s">
        <v>59</v>
      </c>
    </row>
    <row r="253" spans="1:47">
      <c r="A253">
        <v>31</v>
      </c>
      <c r="B253">
        <v>3281</v>
      </c>
      <c r="C253" t="s">
        <v>60</v>
      </c>
      <c r="D253" t="s">
        <v>48</v>
      </c>
      <c r="E253" t="s">
        <v>48</v>
      </c>
      <c r="F253" t="s">
        <v>60</v>
      </c>
      <c r="G253">
        <v>78722</v>
      </c>
      <c r="I253">
        <v>1</v>
      </c>
      <c r="J253" t="s">
        <v>49</v>
      </c>
      <c r="K253">
        <v>1</v>
      </c>
      <c r="L253">
        <v>1</v>
      </c>
      <c r="M253" t="s">
        <v>50</v>
      </c>
      <c r="N253" t="s">
        <v>61</v>
      </c>
      <c r="O253" t="s">
        <v>52</v>
      </c>
      <c r="P253" t="s">
        <v>53</v>
      </c>
      <c r="Q253">
        <v>2003</v>
      </c>
      <c r="R253">
        <v>2023</v>
      </c>
      <c r="S253">
        <v>20</v>
      </c>
      <c r="U253" t="s">
        <v>54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 t="s">
        <v>55</v>
      </c>
      <c r="AE253" t="s">
        <v>56</v>
      </c>
      <c r="AF253" t="s">
        <v>56</v>
      </c>
      <c r="AG253" t="s">
        <v>56</v>
      </c>
      <c r="AH253" t="s">
        <v>56</v>
      </c>
      <c r="AI253" t="s">
        <v>56</v>
      </c>
      <c r="AJ253" t="s">
        <v>56</v>
      </c>
      <c r="AK253" t="s">
        <v>56</v>
      </c>
      <c r="AL253" t="s">
        <v>56</v>
      </c>
      <c r="AM253" t="s">
        <v>56</v>
      </c>
      <c r="AN253" t="s">
        <v>56</v>
      </c>
      <c r="AO253" t="s">
        <v>56</v>
      </c>
      <c r="AP253" t="s">
        <v>56</v>
      </c>
      <c r="AQ253" t="s">
        <v>56</v>
      </c>
      <c r="AR253" t="s">
        <v>62</v>
      </c>
      <c r="AS253" t="s">
        <v>48</v>
      </c>
      <c r="AT253" t="s">
        <v>58</v>
      </c>
      <c r="AU253" t="s">
        <v>59</v>
      </c>
    </row>
    <row r="254" spans="1:47">
      <c r="A254">
        <v>31</v>
      </c>
      <c r="B254">
        <v>3282</v>
      </c>
      <c r="C254" t="s">
        <v>699</v>
      </c>
      <c r="D254" t="s">
        <v>48</v>
      </c>
      <c r="E254" t="s">
        <v>48</v>
      </c>
      <c r="F254" t="s">
        <v>699</v>
      </c>
      <c r="G254">
        <v>78722</v>
      </c>
      <c r="H254">
        <v>567163</v>
      </c>
      <c r="I254">
        <v>1</v>
      </c>
      <c r="J254" t="s">
        <v>49</v>
      </c>
      <c r="K254">
        <v>1</v>
      </c>
      <c r="L254">
        <v>1</v>
      </c>
      <c r="M254" t="s">
        <v>50</v>
      </c>
      <c r="N254" t="s">
        <v>61</v>
      </c>
      <c r="O254" t="s">
        <v>52</v>
      </c>
      <c r="P254" t="s">
        <v>53</v>
      </c>
      <c r="Q254">
        <v>2003</v>
      </c>
      <c r="R254">
        <v>2023</v>
      </c>
      <c r="S254">
        <v>20</v>
      </c>
      <c r="U254" t="s">
        <v>54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 t="s">
        <v>55</v>
      </c>
      <c r="AE254" t="s">
        <v>56</v>
      </c>
      <c r="AF254" t="s">
        <v>56</v>
      </c>
      <c r="AG254" t="s">
        <v>56</v>
      </c>
      <c r="AH254" t="s">
        <v>56</v>
      </c>
      <c r="AI254" t="s">
        <v>56</v>
      </c>
      <c r="AJ254" t="s">
        <v>56</v>
      </c>
      <c r="AK254" t="s">
        <v>56</v>
      </c>
      <c r="AL254" t="s">
        <v>56</v>
      </c>
      <c r="AM254" t="s">
        <v>56</v>
      </c>
      <c r="AN254" t="s">
        <v>56</v>
      </c>
      <c r="AO254" t="s">
        <v>56</v>
      </c>
      <c r="AP254" t="s">
        <v>56</v>
      </c>
      <c r="AQ254" t="s">
        <v>56</v>
      </c>
      <c r="AR254" t="s">
        <v>700</v>
      </c>
      <c r="AS254" t="s">
        <v>48</v>
      </c>
      <c r="AT254" t="s">
        <v>58</v>
      </c>
      <c r="AU254" t="s">
        <v>544</v>
      </c>
    </row>
    <row r="255" spans="1:47">
      <c r="A255">
        <v>31</v>
      </c>
      <c r="B255">
        <v>3283</v>
      </c>
      <c r="C255" t="s">
        <v>1140</v>
      </c>
      <c r="D255" t="s">
        <v>48</v>
      </c>
      <c r="E255" t="s">
        <v>48</v>
      </c>
      <c r="F255" t="s">
        <v>1140</v>
      </c>
      <c r="G255">
        <v>78722</v>
      </c>
      <c r="I255">
        <v>1</v>
      </c>
      <c r="J255" t="s">
        <v>49</v>
      </c>
      <c r="K255">
        <v>2</v>
      </c>
      <c r="L255">
        <v>2</v>
      </c>
      <c r="M255" t="s">
        <v>50</v>
      </c>
      <c r="N255" t="s">
        <v>51</v>
      </c>
      <c r="O255" t="s">
        <v>52</v>
      </c>
      <c r="P255" t="s">
        <v>53</v>
      </c>
      <c r="Q255">
        <v>2003</v>
      </c>
      <c r="R255">
        <v>2023</v>
      </c>
      <c r="S255">
        <v>20</v>
      </c>
      <c r="U255" t="s">
        <v>54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1</v>
      </c>
      <c r="AC255">
        <v>0</v>
      </c>
      <c r="AD255" t="s">
        <v>55</v>
      </c>
      <c r="AE255" t="s">
        <v>56</v>
      </c>
      <c r="AF255" t="s">
        <v>56</v>
      </c>
      <c r="AG255" t="s">
        <v>56</v>
      </c>
      <c r="AH255" t="s">
        <v>56</v>
      </c>
      <c r="AI255" t="s">
        <v>56</v>
      </c>
      <c r="AJ255" t="s">
        <v>56</v>
      </c>
      <c r="AK255" t="s">
        <v>56</v>
      </c>
      <c r="AL255" t="s">
        <v>56</v>
      </c>
      <c r="AM255" t="s">
        <v>56</v>
      </c>
      <c r="AN255" t="s">
        <v>56</v>
      </c>
      <c r="AO255" t="s">
        <v>56</v>
      </c>
      <c r="AP255" t="s">
        <v>56</v>
      </c>
      <c r="AQ255" t="s">
        <v>56</v>
      </c>
      <c r="AR255" t="s">
        <v>1141</v>
      </c>
      <c r="AS255" t="s">
        <v>48</v>
      </c>
      <c r="AT255" t="s">
        <v>58</v>
      </c>
      <c r="AU255" t="s">
        <v>59</v>
      </c>
    </row>
    <row r="256" spans="1:47">
      <c r="A256">
        <v>31</v>
      </c>
      <c r="B256">
        <v>3284</v>
      </c>
      <c r="C256" t="s">
        <v>542</v>
      </c>
      <c r="D256" t="s">
        <v>48</v>
      </c>
      <c r="E256" t="s">
        <v>48</v>
      </c>
      <c r="F256" t="s">
        <v>542</v>
      </c>
      <c r="G256">
        <v>78722</v>
      </c>
      <c r="H256">
        <v>202291</v>
      </c>
      <c r="I256">
        <v>1</v>
      </c>
      <c r="J256" t="s">
        <v>49</v>
      </c>
      <c r="K256">
        <v>1</v>
      </c>
      <c r="L256">
        <v>1</v>
      </c>
      <c r="M256" t="s">
        <v>50</v>
      </c>
      <c r="N256" t="s">
        <v>61</v>
      </c>
      <c r="O256" t="s">
        <v>52</v>
      </c>
      <c r="P256" t="s">
        <v>53</v>
      </c>
      <c r="Q256">
        <v>2003</v>
      </c>
      <c r="R256">
        <v>2023</v>
      </c>
      <c r="S256">
        <v>20</v>
      </c>
      <c r="U256" t="s">
        <v>54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 t="s">
        <v>55</v>
      </c>
      <c r="AE256" t="s">
        <v>56</v>
      </c>
      <c r="AF256" t="s">
        <v>56</v>
      </c>
      <c r="AG256" t="s">
        <v>56</v>
      </c>
      <c r="AH256" t="s">
        <v>56</v>
      </c>
      <c r="AI256" t="s">
        <v>56</v>
      </c>
      <c r="AJ256" t="s">
        <v>56</v>
      </c>
      <c r="AK256" t="s">
        <v>56</v>
      </c>
      <c r="AL256" t="s">
        <v>56</v>
      </c>
      <c r="AM256" t="s">
        <v>56</v>
      </c>
      <c r="AN256" t="s">
        <v>56</v>
      </c>
      <c r="AO256" t="s">
        <v>56</v>
      </c>
      <c r="AP256" t="s">
        <v>56</v>
      </c>
      <c r="AQ256" t="s">
        <v>56</v>
      </c>
      <c r="AR256" t="s">
        <v>543</v>
      </c>
      <c r="AS256" t="s">
        <v>48</v>
      </c>
      <c r="AT256" t="s">
        <v>58</v>
      </c>
      <c r="AU256" t="s">
        <v>544</v>
      </c>
    </row>
    <row r="257" spans="1:47">
      <c r="A257">
        <v>31</v>
      </c>
      <c r="B257">
        <v>3285</v>
      </c>
      <c r="C257" t="s">
        <v>1218</v>
      </c>
      <c r="D257" t="s">
        <v>48</v>
      </c>
      <c r="E257" t="s">
        <v>48</v>
      </c>
      <c r="F257" t="s">
        <v>1218</v>
      </c>
      <c r="G257">
        <v>78722</v>
      </c>
      <c r="I257">
        <v>1</v>
      </c>
      <c r="J257" t="s">
        <v>49</v>
      </c>
      <c r="K257">
        <v>1</v>
      </c>
      <c r="L257">
        <v>1</v>
      </c>
      <c r="M257" t="s">
        <v>50</v>
      </c>
      <c r="N257" t="s">
        <v>61</v>
      </c>
      <c r="O257" t="s">
        <v>52</v>
      </c>
      <c r="P257" t="s">
        <v>53</v>
      </c>
      <c r="Q257">
        <v>2003</v>
      </c>
      <c r="R257">
        <v>2023</v>
      </c>
      <c r="S257">
        <v>20</v>
      </c>
      <c r="U257" t="s">
        <v>54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 t="s">
        <v>55</v>
      </c>
      <c r="AE257" t="s">
        <v>56</v>
      </c>
      <c r="AF257" t="s">
        <v>56</v>
      </c>
      <c r="AG257" t="s">
        <v>56</v>
      </c>
      <c r="AH257" t="s">
        <v>56</v>
      </c>
      <c r="AI257" t="s">
        <v>56</v>
      </c>
      <c r="AJ257" t="s">
        <v>56</v>
      </c>
      <c r="AK257" t="s">
        <v>56</v>
      </c>
      <c r="AL257" t="s">
        <v>56</v>
      </c>
      <c r="AM257" t="s">
        <v>56</v>
      </c>
      <c r="AN257" t="s">
        <v>56</v>
      </c>
      <c r="AO257" t="s">
        <v>56</v>
      </c>
      <c r="AP257" t="s">
        <v>56</v>
      </c>
      <c r="AQ257" t="s">
        <v>56</v>
      </c>
      <c r="AR257" t="s">
        <v>1219</v>
      </c>
      <c r="AS257" t="s">
        <v>48</v>
      </c>
      <c r="AT257" t="s">
        <v>58</v>
      </c>
      <c r="AU257" t="s">
        <v>544</v>
      </c>
    </row>
    <row r="258" spans="1:47">
      <c r="A258">
        <v>32</v>
      </c>
      <c r="B258">
        <v>3286</v>
      </c>
      <c r="C258" t="s">
        <v>803</v>
      </c>
      <c r="D258" t="s">
        <v>48</v>
      </c>
      <c r="E258" t="s">
        <v>48</v>
      </c>
      <c r="F258" t="s">
        <v>803</v>
      </c>
      <c r="G258">
        <v>78722</v>
      </c>
      <c r="H258">
        <v>202293</v>
      </c>
      <c r="I258">
        <v>1</v>
      </c>
      <c r="J258" t="s">
        <v>49</v>
      </c>
      <c r="K258">
        <v>2</v>
      </c>
      <c r="L258">
        <v>2</v>
      </c>
      <c r="M258" t="s">
        <v>50</v>
      </c>
      <c r="N258" t="s">
        <v>51</v>
      </c>
      <c r="O258" t="s">
        <v>52</v>
      </c>
      <c r="P258" t="s">
        <v>53</v>
      </c>
      <c r="Q258">
        <v>2006</v>
      </c>
      <c r="R258">
        <v>2106</v>
      </c>
      <c r="S258">
        <v>10</v>
      </c>
      <c r="U258" t="s">
        <v>54</v>
      </c>
      <c r="W258">
        <v>0</v>
      </c>
      <c r="X258">
        <v>0</v>
      </c>
      <c r="Y258">
        <v>0</v>
      </c>
      <c r="Z258">
        <v>2</v>
      </c>
      <c r="AA258">
        <v>0</v>
      </c>
      <c r="AB258">
        <v>0</v>
      </c>
      <c r="AC258">
        <v>0</v>
      </c>
      <c r="AD258" t="s">
        <v>55</v>
      </c>
      <c r="AE258" t="s">
        <v>56</v>
      </c>
      <c r="AF258" t="s">
        <v>56</v>
      </c>
      <c r="AG258" t="s">
        <v>56</v>
      </c>
      <c r="AH258" t="s">
        <v>56</v>
      </c>
      <c r="AI258" t="s">
        <v>56</v>
      </c>
      <c r="AJ258" t="s">
        <v>56</v>
      </c>
      <c r="AK258" t="s">
        <v>56</v>
      </c>
      <c r="AL258" t="s">
        <v>56</v>
      </c>
      <c r="AM258" t="s">
        <v>56</v>
      </c>
      <c r="AN258" t="s">
        <v>56</v>
      </c>
      <c r="AO258" t="s">
        <v>56</v>
      </c>
      <c r="AP258" t="s">
        <v>56</v>
      </c>
      <c r="AQ258" t="s">
        <v>56</v>
      </c>
      <c r="AR258" t="s">
        <v>804</v>
      </c>
    </row>
    <row r="259" spans="1:47">
      <c r="A259">
        <v>33</v>
      </c>
      <c r="B259">
        <v>3289</v>
      </c>
      <c r="C259" t="s">
        <v>1348</v>
      </c>
      <c r="D259" t="s">
        <v>48</v>
      </c>
      <c r="E259" t="s">
        <v>48</v>
      </c>
      <c r="F259" t="s">
        <v>1348</v>
      </c>
      <c r="G259">
        <v>78722</v>
      </c>
      <c r="H259">
        <v>202290</v>
      </c>
      <c r="I259">
        <v>1</v>
      </c>
      <c r="J259" t="s">
        <v>49</v>
      </c>
      <c r="K259">
        <v>6</v>
      </c>
      <c r="L259">
        <v>6</v>
      </c>
      <c r="M259" t="s">
        <v>50</v>
      </c>
      <c r="N259" t="s">
        <v>103</v>
      </c>
      <c r="O259" t="s">
        <v>52</v>
      </c>
      <c r="P259" t="s">
        <v>53</v>
      </c>
      <c r="Q259">
        <v>2009</v>
      </c>
      <c r="R259">
        <v>2019</v>
      </c>
      <c r="S259">
        <v>10</v>
      </c>
      <c r="U259" t="s">
        <v>54</v>
      </c>
      <c r="W259">
        <v>0</v>
      </c>
      <c r="X259">
        <v>0</v>
      </c>
      <c r="Y259">
        <v>0</v>
      </c>
      <c r="Z259">
        <v>6</v>
      </c>
      <c r="AA259">
        <v>0</v>
      </c>
      <c r="AB259">
        <v>0</v>
      </c>
      <c r="AC259">
        <v>0</v>
      </c>
      <c r="AD259" t="s">
        <v>55</v>
      </c>
      <c r="AE259" t="s">
        <v>56</v>
      </c>
      <c r="AF259" t="s">
        <v>56</v>
      </c>
      <c r="AG259" t="s">
        <v>56</v>
      </c>
      <c r="AH259" t="s">
        <v>56</v>
      </c>
      <c r="AI259" t="s">
        <v>56</v>
      </c>
      <c r="AJ259" t="s">
        <v>56</v>
      </c>
      <c r="AK259" t="s">
        <v>56</v>
      </c>
      <c r="AL259" t="s">
        <v>56</v>
      </c>
      <c r="AM259" t="s">
        <v>56</v>
      </c>
      <c r="AN259" t="s">
        <v>56</v>
      </c>
      <c r="AO259" t="s">
        <v>56</v>
      </c>
      <c r="AP259" t="s">
        <v>56</v>
      </c>
      <c r="AQ259" t="s">
        <v>56</v>
      </c>
      <c r="AR259" t="s">
        <v>1349</v>
      </c>
      <c r="AS259" t="s">
        <v>48</v>
      </c>
      <c r="AT259" t="s">
        <v>58</v>
      </c>
      <c r="AU259" t="s">
        <v>544</v>
      </c>
    </row>
    <row r="260" spans="1:47">
      <c r="A260">
        <v>33</v>
      </c>
      <c r="B260">
        <v>3290</v>
      </c>
      <c r="C260" t="s">
        <v>545</v>
      </c>
      <c r="D260" t="s">
        <v>48</v>
      </c>
      <c r="E260" t="s">
        <v>48</v>
      </c>
      <c r="F260" t="s">
        <v>545</v>
      </c>
      <c r="G260">
        <v>78722</v>
      </c>
      <c r="H260">
        <v>202239</v>
      </c>
      <c r="I260">
        <v>1</v>
      </c>
      <c r="J260" t="s">
        <v>49</v>
      </c>
      <c r="K260">
        <v>1</v>
      </c>
      <c r="L260">
        <v>1</v>
      </c>
      <c r="M260" t="s">
        <v>50</v>
      </c>
      <c r="N260" t="s">
        <v>61</v>
      </c>
      <c r="O260" t="s">
        <v>52</v>
      </c>
      <c r="P260" t="s">
        <v>53</v>
      </c>
      <c r="Q260">
        <v>2009</v>
      </c>
      <c r="R260">
        <v>2019</v>
      </c>
      <c r="S260">
        <v>10</v>
      </c>
      <c r="U260" t="s">
        <v>54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 t="s">
        <v>55</v>
      </c>
      <c r="AE260" t="s">
        <v>56</v>
      </c>
      <c r="AF260" t="s">
        <v>56</v>
      </c>
      <c r="AG260" t="s">
        <v>56</v>
      </c>
      <c r="AH260" t="s">
        <v>56</v>
      </c>
      <c r="AI260" t="s">
        <v>56</v>
      </c>
      <c r="AJ260" t="s">
        <v>56</v>
      </c>
      <c r="AK260" t="s">
        <v>56</v>
      </c>
      <c r="AL260" t="s">
        <v>56</v>
      </c>
      <c r="AM260" t="s">
        <v>56</v>
      </c>
      <c r="AN260" t="s">
        <v>56</v>
      </c>
      <c r="AO260" t="s">
        <v>56</v>
      </c>
      <c r="AP260" t="s">
        <v>56</v>
      </c>
      <c r="AQ260" t="s">
        <v>56</v>
      </c>
      <c r="AR260" t="s">
        <v>546</v>
      </c>
      <c r="AS260" t="s">
        <v>48</v>
      </c>
      <c r="AT260" t="s">
        <v>58</v>
      </c>
      <c r="AU260" t="s">
        <v>544</v>
      </c>
    </row>
    <row r="261" spans="1:47">
      <c r="A261">
        <v>34</v>
      </c>
      <c r="B261">
        <v>3291</v>
      </c>
      <c r="C261" t="s">
        <v>474</v>
      </c>
      <c r="D261" t="s">
        <v>48</v>
      </c>
      <c r="E261" t="s">
        <v>48</v>
      </c>
      <c r="F261" t="s">
        <v>474</v>
      </c>
      <c r="G261">
        <v>78722</v>
      </c>
      <c r="H261">
        <v>202341</v>
      </c>
      <c r="I261">
        <v>1</v>
      </c>
      <c r="J261" t="s">
        <v>49</v>
      </c>
      <c r="K261">
        <v>8</v>
      </c>
      <c r="L261">
        <v>8</v>
      </c>
      <c r="M261" t="s">
        <v>50</v>
      </c>
      <c r="N261" t="s">
        <v>103</v>
      </c>
      <c r="O261" t="s">
        <v>52</v>
      </c>
      <c r="P261" t="s">
        <v>53</v>
      </c>
      <c r="Q261">
        <v>2011</v>
      </c>
      <c r="R261">
        <v>2026</v>
      </c>
      <c r="S261">
        <v>15</v>
      </c>
      <c r="U261" t="s">
        <v>54</v>
      </c>
      <c r="W261">
        <v>0</v>
      </c>
      <c r="X261">
        <v>0</v>
      </c>
      <c r="Y261">
        <v>8</v>
      </c>
      <c r="Z261">
        <v>0</v>
      </c>
      <c r="AA261">
        <v>0</v>
      </c>
      <c r="AB261">
        <v>0</v>
      </c>
      <c r="AC261">
        <v>0</v>
      </c>
      <c r="AD261" t="s">
        <v>55</v>
      </c>
      <c r="AE261" t="s">
        <v>56</v>
      </c>
      <c r="AF261" t="s">
        <v>56</v>
      </c>
      <c r="AG261" t="s">
        <v>56</v>
      </c>
      <c r="AH261" t="s">
        <v>56</v>
      </c>
      <c r="AI261" t="s">
        <v>56</v>
      </c>
      <c r="AJ261" t="s">
        <v>56</v>
      </c>
      <c r="AK261" t="s">
        <v>56</v>
      </c>
      <c r="AL261" t="s">
        <v>56</v>
      </c>
      <c r="AM261" t="s">
        <v>56</v>
      </c>
      <c r="AN261" t="s">
        <v>56</v>
      </c>
      <c r="AO261" t="s">
        <v>56</v>
      </c>
      <c r="AP261" t="s">
        <v>56</v>
      </c>
      <c r="AQ261" t="s">
        <v>56</v>
      </c>
      <c r="AR261" t="s">
        <v>475</v>
      </c>
    </row>
    <row r="262" spans="1:47">
      <c r="A262">
        <v>35</v>
      </c>
      <c r="B262">
        <v>3292</v>
      </c>
      <c r="C262" t="s">
        <v>1183</v>
      </c>
      <c r="D262" t="s">
        <v>48</v>
      </c>
      <c r="E262" t="s">
        <v>48</v>
      </c>
      <c r="F262" t="s">
        <v>1183</v>
      </c>
      <c r="G262">
        <v>78722</v>
      </c>
      <c r="H262">
        <v>202248</v>
      </c>
      <c r="I262">
        <v>1</v>
      </c>
      <c r="J262" t="s">
        <v>66</v>
      </c>
      <c r="K262">
        <v>1</v>
      </c>
      <c r="L262">
        <v>1</v>
      </c>
      <c r="M262" t="s">
        <v>50</v>
      </c>
      <c r="N262" t="s">
        <v>61</v>
      </c>
      <c r="O262" t="s">
        <v>52</v>
      </c>
      <c r="P262" t="s">
        <v>53</v>
      </c>
      <c r="Q262">
        <v>2013</v>
      </c>
      <c r="R262">
        <v>2028</v>
      </c>
      <c r="S262">
        <v>15</v>
      </c>
      <c r="U262" t="s">
        <v>54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 t="s">
        <v>55</v>
      </c>
      <c r="AE262" t="s">
        <v>56</v>
      </c>
      <c r="AF262" t="s">
        <v>56</v>
      </c>
      <c r="AG262" t="s">
        <v>56</v>
      </c>
      <c r="AH262" t="s">
        <v>56</v>
      </c>
      <c r="AI262" t="s">
        <v>56</v>
      </c>
      <c r="AJ262" t="s">
        <v>56</v>
      </c>
      <c r="AK262" t="s">
        <v>56</v>
      </c>
      <c r="AL262" t="s">
        <v>56</v>
      </c>
      <c r="AM262" t="s">
        <v>56</v>
      </c>
      <c r="AN262" t="s">
        <v>56</v>
      </c>
      <c r="AO262" t="s">
        <v>56</v>
      </c>
      <c r="AP262" t="s">
        <v>56</v>
      </c>
      <c r="AQ262" t="s">
        <v>56</v>
      </c>
      <c r="AR262" t="s">
        <v>1184</v>
      </c>
    </row>
    <row r="263" spans="1:47">
      <c r="A263">
        <v>65</v>
      </c>
      <c r="B263">
        <v>3380</v>
      </c>
      <c r="C263" t="s">
        <v>599</v>
      </c>
      <c r="D263" t="s">
        <v>48</v>
      </c>
      <c r="E263" t="s">
        <v>48</v>
      </c>
      <c r="F263" t="s">
        <v>599</v>
      </c>
      <c r="G263">
        <v>78722</v>
      </c>
      <c r="H263">
        <v>202248</v>
      </c>
      <c r="I263">
        <v>1</v>
      </c>
      <c r="J263" t="s">
        <v>66</v>
      </c>
      <c r="K263">
        <v>1</v>
      </c>
      <c r="L263">
        <v>1</v>
      </c>
      <c r="M263" t="s">
        <v>50</v>
      </c>
      <c r="N263" t="s">
        <v>61</v>
      </c>
      <c r="O263" t="s">
        <v>52</v>
      </c>
      <c r="P263" t="s">
        <v>53</v>
      </c>
      <c r="Q263">
        <v>2014</v>
      </c>
      <c r="R263">
        <v>2113</v>
      </c>
      <c r="S263">
        <v>99</v>
      </c>
      <c r="U263" t="s">
        <v>54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 t="s">
        <v>55</v>
      </c>
      <c r="AE263" t="s">
        <v>56</v>
      </c>
      <c r="AF263" t="s">
        <v>56</v>
      </c>
      <c r="AG263" t="s">
        <v>56</v>
      </c>
      <c r="AH263" t="s">
        <v>56</v>
      </c>
      <c r="AI263" t="s">
        <v>56</v>
      </c>
      <c r="AJ263" t="s">
        <v>56</v>
      </c>
      <c r="AK263" t="s">
        <v>56</v>
      </c>
      <c r="AL263" t="s">
        <v>56</v>
      </c>
      <c r="AM263" t="s">
        <v>56</v>
      </c>
      <c r="AN263" t="s">
        <v>56</v>
      </c>
      <c r="AO263" t="s">
        <v>56</v>
      </c>
      <c r="AP263" t="s">
        <v>56</v>
      </c>
      <c r="AQ263" t="s">
        <v>56</v>
      </c>
      <c r="AR263" t="s">
        <v>1325</v>
      </c>
    </row>
    <row r="264" spans="1:47">
      <c r="A264">
        <v>65</v>
      </c>
      <c r="B264">
        <v>3381</v>
      </c>
      <c r="C264" t="s">
        <v>881</v>
      </c>
      <c r="D264" t="s">
        <v>48</v>
      </c>
      <c r="E264" t="s">
        <v>48</v>
      </c>
      <c r="F264" t="s">
        <v>881</v>
      </c>
      <c r="G264">
        <v>78722</v>
      </c>
      <c r="H264">
        <v>202294</v>
      </c>
      <c r="I264">
        <v>1</v>
      </c>
      <c r="J264" t="s">
        <v>66</v>
      </c>
      <c r="K264">
        <v>2</v>
      </c>
      <c r="L264">
        <v>2</v>
      </c>
      <c r="M264" t="s">
        <v>50</v>
      </c>
      <c r="N264" t="s">
        <v>51</v>
      </c>
      <c r="O264" t="s">
        <v>52</v>
      </c>
      <c r="P264" t="s">
        <v>53</v>
      </c>
      <c r="Q264">
        <v>2014</v>
      </c>
      <c r="R264">
        <v>2113</v>
      </c>
      <c r="S264">
        <v>99</v>
      </c>
      <c r="U264" t="s">
        <v>54</v>
      </c>
      <c r="W264">
        <v>0</v>
      </c>
      <c r="X264">
        <v>0</v>
      </c>
      <c r="Y264">
        <v>2</v>
      </c>
      <c r="Z264">
        <v>0</v>
      </c>
      <c r="AA264">
        <v>0</v>
      </c>
      <c r="AB264">
        <v>0</v>
      </c>
      <c r="AC264">
        <v>0</v>
      </c>
      <c r="AD264" t="s">
        <v>55</v>
      </c>
      <c r="AE264" t="s">
        <v>56</v>
      </c>
      <c r="AF264" t="s">
        <v>56</v>
      </c>
      <c r="AG264" t="s">
        <v>56</v>
      </c>
      <c r="AH264" t="s">
        <v>56</v>
      </c>
      <c r="AI264" t="s">
        <v>56</v>
      </c>
      <c r="AJ264" t="s">
        <v>56</v>
      </c>
      <c r="AK264" t="s">
        <v>56</v>
      </c>
      <c r="AL264" t="s">
        <v>56</v>
      </c>
      <c r="AM264" t="s">
        <v>56</v>
      </c>
      <c r="AN264" t="s">
        <v>56</v>
      </c>
      <c r="AO264" t="s">
        <v>56</v>
      </c>
      <c r="AP264" t="s">
        <v>56</v>
      </c>
      <c r="AQ264" t="s">
        <v>56</v>
      </c>
      <c r="AR264" t="s">
        <v>882</v>
      </c>
    </row>
    <row r="265" spans="1:47">
      <c r="A265">
        <v>266</v>
      </c>
      <c r="B265">
        <v>3731</v>
      </c>
      <c r="C265" t="s">
        <v>599</v>
      </c>
      <c r="D265" t="s">
        <v>48</v>
      </c>
      <c r="E265" t="s">
        <v>48</v>
      </c>
      <c r="F265" t="s">
        <v>599</v>
      </c>
      <c r="G265">
        <v>78702</v>
      </c>
      <c r="H265">
        <v>202248</v>
      </c>
      <c r="I265">
        <v>1</v>
      </c>
      <c r="J265" t="s">
        <v>203</v>
      </c>
      <c r="K265">
        <v>1</v>
      </c>
      <c r="L265">
        <v>1</v>
      </c>
      <c r="M265" t="s">
        <v>50</v>
      </c>
      <c r="N265" t="s">
        <v>121</v>
      </c>
      <c r="O265" t="s">
        <v>52</v>
      </c>
      <c r="P265" t="s">
        <v>90</v>
      </c>
      <c r="S265">
        <v>5</v>
      </c>
      <c r="U265" t="s">
        <v>54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 t="s">
        <v>99</v>
      </c>
      <c r="AE265" t="s">
        <v>56</v>
      </c>
      <c r="AF265" t="s">
        <v>56</v>
      </c>
      <c r="AG265" t="s">
        <v>56</v>
      </c>
      <c r="AH265" t="s">
        <v>56</v>
      </c>
      <c r="AI265" t="s">
        <v>56</v>
      </c>
      <c r="AJ265" t="s">
        <v>56</v>
      </c>
      <c r="AK265" t="s">
        <v>56</v>
      </c>
      <c r="AL265" t="s">
        <v>69</v>
      </c>
      <c r="AM265" t="s">
        <v>56</v>
      </c>
      <c r="AN265" t="s">
        <v>56</v>
      </c>
      <c r="AO265" t="s">
        <v>56</v>
      </c>
      <c r="AP265" t="s">
        <v>56</v>
      </c>
      <c r="AQ265" t="s">
        <v>56</v>
      </c>
      <c r="AR265" t="s">
        <v>600</v>
      </c>
    </row>
    <row r="266" spans="1:47">
      <c r="A266">
        <v>267</v>
      </c>
      <c r="B266">
        <v>3732</v>
      </c>
      <c r="C266" t="s">
        <v>1022</v>
      </c>
      <c r="D266" t="s">
        <v>48</v>
      </c>
      <c r="E266" t="s">
        <v>48</v>
      </c>
      <c r="F266" t="s">
        <v>318</v>
      </c>
      <c r="G266">
        <v>78702</v>
      </c>
      <c r="H266">
        <v>202213</v>
      </c>
      <c r="I266">
        <v>1</v>
      </c>
      <c r="J266" t="s">
        <v>203</v>
      </c>
      <c r="K266">
        <v>1</v>
      </c>
      <c r="L266">
        <v>1</v>
      </c>
      <c r="M266" t="s">
        <v>50</v>
      </c>
      <c r="N266" t="s">
        <v>121</v>
      </c>
      <c r="O266" t="s">
        <v>52</v>
      </c>
      <c r="P266" t="s">
        <v>118</v>
      </c>
      <c r="S266">
        <v>5</v>
      </c>
      <c r="U266" t="s">
        <v>54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 t="s">
        <v>99</v>
      </c>
      <c r="AE266" t="s">
        <v>56</v>
      </c>
      <c r="AF266" t="s">
        <v>56</v>
      </c>
      <c r="AG266" t="s">
        <v>56</v>
      </c>
      <c r="AH266" t="s">
        <v>56</v>
      </c>
      <c r="AI266" t="s">
        <v>56</v>
      </c>
      <c r="AJ266" t="s">
        <v>56</v>
      </c>
      <c r="AK266" t="s">
        <v>56</v>
      </c>
      <c r="AL266" t="s">
        <v>69</v>
      </c>
      <c r="AM266" t="s">
        <v>56</v>
      </c>
      <c r="AN266" t="s">
        <v>56</v>
      </c>
      <c r="AO266" t="s">
        <v>56</v>
      </c>
      <c r="AP266" t="s">
        <v>56</v>
      </c>
      <c r="AQ266" t="s">
        <v>56</v>
      </c>
      <c r="AR266" t="s">
        <v>1023</v>
      </c>
    </row>
    <row r="267" spans="1:47">
      <c r="A267">
        <v>268</v>
      </c>
      <c r="B267">
        <v>3730</v>
      </c>
      <c r="C267" t="s">
        <v>787</v>
      </c>
      <c r="D267" t="s">
        <v>48</v>
      </c>
      <c r="E267" t="s">
        <v>48</v>
      </c>
      <c r="F267" t="s">
        <v>787</v>
      </c>
      <c r="G267">
        <v>78702</v>
      </c>
      <c r="H267">
        <v>202332</v>
      </c>
      <c r="I267">
        <v>1</v>
      </c>
      <c r="J267" t="s">
        <v>203</v>
      </c>
      <c r="K267">
        <v>1</v>
      </c>
      <c r="L267">
        <v>1</v>
      </c>
      <c r="M267" t="s">
        <v>50</v>
      </c>
      <c r="N267" t="s">
        <v>121</v>
      </c>
      <c r="O267" t="s">
        <v>52</v>
      </c>
      <c r="P267" t="s">
        <v>90</v>
      </c>
      <c r="S267">
        <v>5</v>
      </c>
      <c r="U267" t="s">
        <v>54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 t="s">
        <v>99</v>
      </c>
      <c r="AE267" t="s">
        <v>56</v>
      </c>
      <c r="AF267" t="s">
        <v>56</v>
      </c>
      <c r="AG267" t="s">
        <v>56</v>
      </c>
      <c r="AH267" t="s">
        <v>56</v>
      </c>
      <c r="AI267" t="s">
        <v>56</v>
      </c>
      <c r="AJ267" t="s">
        <v>56</v>
      </c>
      <c r="AK267" t="s">
        <v>56</v>
      </c>
      <c r="AL267" t="s">
        <v>69</v>
      </c>
      <c r="AM267" t="s">
        <v>56</v>
      </c>
      <c r="AN267" t="s">
        <v>56</v>
      </c>
      <c r="AO267" t="s">
        <v>56</v>
      </c>
      <c r="AP267" t="s">
        <v>56</v>
      </c>
      <c r="AQ267" t="s">
        <v>56</v>
      </c>
      <c r="AR267" t="s">
        <v>788</v>
      </c>
    </row>
    <row r="268" spans="1:47">
      <c r="A268">
        <v>289</v>
      </c>
      <c r="B268">
        <v>3769</v>
      </c>
      <c r="C268" t="s">
        <v>317</v>
      </c>
      <c r="D268" t="s">
        <v>48</v>
      </c>
      <c r="E268" t="s">
        <v>48</v>
      </c>
      <c r="F268" t="s">
        <v>318</v>
      </c>
      <c r="G268">
        <v>78722</v>
      </c>
      <c r="H268">
        <v>202213</v>
      </c>
      <c r="I268">
        <v>1</v>
      </c>
      <c r="J268" t="s">
        <v>203</v>
      </c>
      <c r="K268">
        <v>1</v>
      </c>
      <c r="L268">
        <v>1</v>
      </c>
      <c r="M268" t="s">
        <v>50</v>
      </c>
      <c r="N268" t="s">
        <v>61</v>
      </c>
      <c r="O268" t="s">
        <v>52</v>
      </c>
      <c r="P268" t="s">
        <v>112</v>
      </c>
      <c r="S268">
        <v>40</v>
      </c>
      <c r="U268" t="s">
        <v>54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 t="s">
        <v>55</v>
      </c>
      <c r="AE268" t="s">
        <v>56</v>
      </c>
      <c r="AF268" t="s">
        <v>56</v>
      </c>
      <c r="AG268" t="s">
        <v>56</v>
      </c>
      <c r="AH268" t="s">
        <v>56</v>
      </c>
      <c r="AI268" t="s">
        <v>56</v>
      </c>
      <c r="AJ268" t="s">
        <v>56</v>
      </c>
      <c r="AK268" t="s">
        <v>56</v>
      </c>
      <c r="AL268" t="s">
        <v>69</v>
      </c>
      <c r="AM268" t="s">
        <v>56</v>
      </c>
      <c r="AN268" t="s">
        <v>56</v>
      </c>
      <c r="AO268" t="s">
        <v>56</v>
      </c>
      <c r="AP268" t="s">
        <v>56</v>
      </c>
      <c r="AQ268" t="s">
        <v>56</v>
      </c>
      <c r="AR268" t="s">
        <v>319</v>
      </c>
    </row>
    <row r="269" spans="1:47">
      <c r="A269">
        <v>304</v>
      </c>
      <c r="B269">
        <v>3820</v>
      </c>
      <c r="C269" t="s">
        <v>813</v>
      </c>
      <c r="D269" t="s">
        <v>48</v>
      </c>
      <c r="E269" t="s">
        <v>48</v>
      </c>
      <c r="F269" t="s">
        <v>814</v>
      </c>
      <c r="G269">
        <v>78722</v>
      </c>
      <c r="H269">
        <v>202237</v>
      </c>
      <c r="I269">
        <v>1</v>
      </c>
      <c r="J269" t="s">
        <v>203</v>
      </c>
      <c r="K269">
        <v>1</v>
      </c>
      <c r="L269">
        <v>1</v>
      </c>
      <c r="M269" t="s">
        <v>50</v>
      </c>
      <c r="N269" t="s">
        <v>61</v>
      </c>
      <c r="O269" t="s">
        <v>52</v>
      </c>
      <c r="P269" t="s">
        <v>90</v>
      </c>
      <c r="S269">
        <v>5</v>
      </c>
      <c r="U269" t="s">
        <v>54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 t="s">
        <v>99</v>
      </c>
      <c r="AE269" t="s">
        <v>56</v>
      </c>
      <c r="AF269" t="s">
        <v>56</v>
      </c>
      <c r="AG269" t="s">
        <v>56</v>
      </c>
      <c r="AH269" t="s">
        <v>56</v>
      </c>
      <c r="AI269" t="s">
        <v>56</v>
      </c>
      <c r="AJ269" t="s">
        <v>56</v>
      </c>
      <c r="AK269" t="s">
        <v>56</v>
      </c>
      <c r="AL269" t="s">
        <v>69</v>
      </c>
      <c r="AM269" t="s">
        <v>56</v>
      </c>
      <c r="AN269" t="s">
        <v>56</v>
      </c>
      <c r="AO269" t="s">
        <v>56</v>
      </c>
      <c r="AP269" t="s">
        <v>56</v>
      </c>
      <c r="AQ269" t="s">
        <v>56</v>
      </c>
      <c r="AR269" t="s">
        <v>815</v>
      </c>
    </row>
    <row r="270" spans="1:47">
      <c r="A270">
        <v>334</v>
      </c>
      <c r="B270">
        <v>3879</v>
      </c>
      <c r="C270" t="s">
        <v>359</v>
      </c>
      <c r="D270" t="s">
        <v>48</v>
      </c>
      <c r="E270" t="s">
        <v>48</v>
      </c>
      <c r="F270" t="s">
        <v>318</v>
      </c>
      <c r="G270">
        <v>78722</v>
      </c>
      <c r="H270">
        <v>202213</v>
      </c>
      <c r="I270">
        <v>1</v>
      </c>
      <c r="J270" t="s">
        <v>203</v>
      </c>
      <c r="K270">
        <v>1</v>
      </c>
      <c r="L270">
        <v>1</v>
      </c>
      <c r="M270" t="s">
        <v>50</v>
      </c>
      <c r="N270" t="s">
        <v>121</v>
      </c>
      <c r="O270" t="s">
        <v>52</v>
      </c>
      <c r="P270" t="s">
        <v>90</v>
      </c>
      <c r="S270">
        <v>5</v>
      </c>
      <c r="U270" t="s">
        <v>54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 t="s">
        <v>99</v>
      </c>
      <c r="AE270" t="s">
        <v>56</v>
      </c>
      <c r="AF270" t="s">
        <v>56</v>
      </c>
      <c r="AG270" t="s">
        <v>56</v>
      </c>
      <c r="AH270" t="s">
        <v>56</v>
      </c>
      <c r="AI270" t="s">
        <v>56</v>
      </c>
      <c r="AJ270" t="s">
        <v>56</v>
      </c>
      <c r="AK270" t="s">
        <v>56</v>
      </c>
      <c r="AL270" t="s">
        <v>69</v>
      </c>
      <c r="AM270" t="s">
        <v>56</v>
      </c>
      <c r="AN270" t="s">
        <v>56</v>
      </c>
      <c r="AO270" t="s">
        <v>56</v>
      </c>
      <c r="AP270" t="s">
        <v>56</v>
      </c>
      <c r="AQ270" t="s">
        <v>56</v>
      </c>
      <c r="AR270" t="s">
        <v>319</v>
      </c>
    </row>
    <row r="271" spans="1:47">
      <c r="A271">
        <v>30</v>
      </c>
      <c r="B271">
        <v>3274</v>
      </c>
      <c r="C271" t="s">
        <v>1057</v>
      </c>
      <c r="D271" t="s">
        <v>552</v>
      </c>
      <c r="E271" t="s">
        <v>552</v>
      </c>
      <c r="F271" t="s">
        <v>1057</v>
      </c>
      <c r="G271">
        <v>78702</v>
      </c>
      <c r="H271">
        <v>810706</v>
      </c>
      <c r="I271">
        <v>1</v>
      </c>
      <c r="J271" t="s">
        <v>49</v>
      </c>
      <c r="K271">
        <v>1</v>
      </c>
      <c r="L271">
        <v>1</v>
      </c>
      <c r="M271" t="s">
        <v>50</v>
      </c>
      <c r="N271" t="s">
        <v>61</v>
      </c>
      <c r="O271" t="s">
        <v>52</v>
      </c>
      <c r="P271" t="s">
        <v>53</v>
      </c>
      <c r="Q271">
        <v>2009</v>
      </c>
      <c r="R271">
        <v>2108</v>
      </c>
      <c r="S271">
        <v>99</v>
      </c>
      <c r="U271" t="s">
        <v>54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 t="s">
        <v>55</v>
      </c>
      <c r="AE271" t="s">
        <v>56</v>
      </c>
      <c r="AF271" t="s">
        <v>56</v>
      </c>
      <c r="AG271" t="s">
        <v>56</v>
      </c>
      <c r="AH271" t="s">
        <v>56</v>
      </c>
      <c r="AI271" t="s">
        <v>56</v>
      </c>
      <c r="AJ271" t="s">
        <v>56</v>
      </c>
      <c r="AK271" t="s">
        <v>56</v>
      </c>
      <c r="AL271" t="s">
        <v>69</v>
      </c>
      <c r="AM271" t="s">
        <v>56</v>
      </c>
      <c r="AN271" t="s">
        <v>56</v>
      </c>
      <c r="AO271" t="s">
        <v>56</v>
      </c>
      <c r="AP271" t="s">
        <v>69</v>
      </c>
      <c r="AQ271" t="s">
        <v>56</v>
      </c>
      <c r="AR271" t="s">
        <v>1058</v>
      </c>
      <c r="AS271" t="s">
        <v>554</v>
      </c>
      <c r="AT271" t="s">
        <v>555</v>
      </c>
    </row>
    <row r="272" spans="1:47">
      <c r="A272">
        <v>30</v>
      </c>
      <c r="B272">
        <v>3275</v>
      </c>
      <c r="C272" t="s">
        <v>551</v>
      </c>
      <c r="D272" t="s">
        <v>552</v>
      </c>
      <c r="E272" t="s">
        <v>552</v>
      </c>
      <c r="F272" t="s">
        <v>551</v>
      </c>
      <c r="G272">
        <v>78702</v>
      </c>
      <c r="H272">
        <v>810709</v>
      </c>
      <c r="I272">
        <v>1</v>
      </c>
      <c r="J272" t="s">
        <v>49</v>
      </c>
      <c r="K272">
        <v>2</v>
      </c>
      <c r="L272">
        <v>2</v>
      </c>
      <c r="M272" t="s">
        <v>50</v>
      </c>
      <c r="N272" t="s">
        <v>61</v>
      </c>
      <c r="O272" t="s">
        <v>52</v>
      </c>
      <c r="P272" t="s">
        <v>53</v>
      </c>
      <c r="Q272">
        <v>2009</v>
      </c>
      <c r="R272">
        <v>2108</v>
      </c>
      <c r="S272">
        <v>99</v>
      </c>
      <c r="U272" t="s">
        <v>54</v>
      </c>
      <c r="W272">
        <v>0</v>
      </c>
      <c r="X272">
        <v>0</v>
      </c>
      <c r="Y272">
        <v>0</v>
      </c>
      <c r="Z272">
        <v>2</v>
      </c>
      <c r="AA272">
        <v>0</v>
      </c>
      <c r="AB272">
        <v>0</v>
      </c>
      <c r="AC272">
        <v>0</v>
      </c>
      <c r="AD272" t="s">
        <v>55</v>
      </c>
      <c r="AE272" t="s">
        <v>56</v>
      </c>
      <c r="AF272" t="s">
        <v>56</v>
      </c>
      <c r="AG272" t="s">
        <v>56</v>
      </c>
      <c r="AH272" t="s">
        <v>56</v>
      </c>
      <c r="AI272" t="s">
        <v>56</v>
      </c>
      <c r="AJ272" t="s">
        <v>56</v>
      </c>
      <c r="AK272" t="s">
        <v>56</v>
      </c>
      <c r="AL272" t="s">
        <v>69</v>
      </c>
      <c r="AM272" t="s">
        <v>56</v>
      </c>
      <c r="AN272" t="s">
        <v>56</v>
      </c>
      <c r="AO272" t="s">
        <v>56</v>
      </c>
      <c r="AP272" t="s">
        <v>56</v>
      </c>
      <c r="AQ272" t="s">
        <v>56</v>
      </c>
      <c r="AR272" t="s">
        <v>553</v>
      </c>
      <c r="AS272" t="s">
        <v>554</v>
      </c>
      <c r="AT272" t="s">
        <v>555</v>
      </c>
    </row>
    <row r="273" spans="1:47">
      <c r="A273">
        <v>30</v>
      </c>
      <c r="B273">
        <v>3276</v>
      </c>
      <c r="C273" t="s">
        <v>1390</v>
      </c>
      <c r="D273" t="s">
        <v>552</v>
      </c>
      <c r="E273" t="s">
        <v>552</v>
      </c>
      <c r="F273" t="s">
        <v>1390</v>
      </c>
      <c r="G273">
        <v>78702</v>
      </c>
      <c r="H273">
        <v>193490</v>
      </c>
      <c r="I273">
        <v>1</v>
      </c>
      <c r="J273" t="s">
        <v>49</v>
      </c>
      <c r="K273">
        <v>1</v>
      </c>
      <c r="L273">
        <v>1</v>
      </c>
      <c r="M273" t="s">
        <v>71</v>
      </c>
      <c r="N273" t="s">
        <v>61</v>
      </c>
      <c r="O273" t="s">
        <v>52</v>
      </c>
      <c r="P273" t="s">
        <v>53</v>
      </c>
      <c r="Q273">
        <v>2009</v>
      </c>
      <c r="R273">
        <v>2108</v>
      </c>
      <c r="S273">
        <v>99</v>
      </c>
      <c r="U273" t="s">
        <v>54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t="s">
        <v>55</v>
      </c>
      <c r="AE273" t="s">
        <v>56</v>
      </c>
      <c r="AF273" t="s">
        <v>56</v>
      </c>
      <c r="AG273" t="s">
        <v>56</v>
      </c>
      <c r="AH273" t="s">
        <v>56</v>
      </c>
      <c r="AI273" t="s">
        <v>56</v>
      </c>
      <c r="AJ273" t="s">
        <v>56</v>
      </c>
      <c r="AK273" t="s">
        <v>56</v>
      </c>
      <c r="AL273" t="s">
        <v>69</v>
      </c>
      <c r="AM273" t="s">
        <v>56</v>
      </c>
      <c r="AN273" t="s">
        <v>56</v>
      </c>
      <c r="AO273" t="s">
        <v>56</v>
      </c>
      <c r="AP273" t="s">
        <v>69</v>
      </c>
      <c r="AQ273" t="s">
        <v>56</v>
      </c>
      <c r="AR273" t="s">
        <v>1391</v>
      </c>
      <c r="AS273" t="s">
        <v>554</v>
      </c>
      <c r="AT273" t="s">
        <v>555</v>
      </c>
    </row>
    <row r="274" spans="1:47">
      <c r="A274">
        <v>30</v>
      </c>
      <c r="B274">
        <v>3277</v>
      </c>
      <c r="C274" t="s">
        <v>1314</v>
      </c>
      <c r="D274" t="s">
        <v>552</v>
      </c>
      <c r="E274" t="s">
        <v>552</v>
      </c>
      <c r="F274" t="s">
        <v>1314</v>
      </c>
      <c r="G274">
        <v>78702</v>
      </c>
      <c r="H274">
        <v>193197</v>
      </c>
      <c r="I274">
        <v>1</v>
      </c>
      <c r="J274" t="s">
        <v>49</v>
      </c>
      <c r="K274">
        <v>1</v>
      </c>
      <c r="L274">
        <v>1</v>
      </c>
      <c r="M274" t="s">
        <v>50</v>
      </c>
      <c r="N274" t="s">
        <v>61</v>
      </c>
      <c r="O274" t="s">
        <v>52</v>
      </c>
      <c r="P274" t="s">
        <v>53</v>
      </c>
      <c r="Q274">
        <v>2009</v>
      </c>
      <c r="R274">
        <v>2108</v>
      </c>
      <c r="S274">
        <v>99</v>
      </c>
      <c r="U274" t="s">
        <v>54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 t="s">
        <v>55</v>
      </c>
      <c r="AE274" t="s">
        <v>56</v>
      </c>
      <c r="AF274" t="s">
        <v>56</v>
      </c>
      <c r="AG274" t="s">
        <v>56</v>
      </c>
      <c r="AH274" t="s">
        <v>56</v>
      </c>
      <c r="AI274" t="s">
        <v>56</v>
      </c>
      <c r="AJ274" t="s">
        <v>56</v>
      </c>
      <c r="AK274" t="s">
        <v>56</v>
      </c>
      <c r="AL274" t="s">
        <v>69</v>
      </c>
      <c r="AM274" t="s">
        <v>56</v>
      </c>
      <c r="AN274" t="s">
        <v>56</v>
      </c>
      <c r="AO274" t="s">
        <v>56</v>
      </c>
      <c r="AP274" t="s">
        <v>69</v>
      </c>
      <c r="AQ274" t="s">
        <v>56</v>
      </c>
      <c r="AR274" t="s">
        <v>1315</v>
      </c>
      <c r="AS274" t="s">
        <v>554</v>
      </c>
      <c r="AT274" t="s">
        <v>555</v>
      </c>
    </row>
    <row r="275" spans="1:47">
      <c r="A275">
        <v>30</v>
      </c>
      <c r="B275">
        <v>3278</v>
      </c>
      <c r="C275" t="s">
        <v>1323</v>
      </c>
      <c r="D275" t="s">
        <v>552</v>
      </c>
      <c r="E275" t="s">
        <v>552</v>
      </c>
      <c r="F275" t="s">
        <v>1323</v>
      </c>
      <c r="G275">
        <v>78702</v>
      </c>
      <c r="H275">
        <v>194917</v>
      </c>
      <c r="I275">
        <v>1</v>
      </c>
      <c r="J275" t="s">
        <v>49</v>
      </c>
      <c r="K275">
        <v>2</v>
      </c>
      <c r="L275">
        <v>2</v>
      </c>
      <c r="M275" t="s">
        <v>50</v>
      </c>
      <c r="N275" t="s">
        <v>51</v>
      </c>
      <c r="O275" t="s">
        <v>52</v>
      </c>
      <c r="P275" t="s">
        <v>53</v>
      </c>
      <c r="Q275">
        <v>2009</v>
      </c>
      <c r="R275">
        <v>2108</v>
      </c>
      <c r="S275">
        <v>99</v>
      </c>
      <c r="U275" t="s">
        <v>54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 t="s">
        <v>55</v>
      </c>
      <c r="AE275" t="s">
        <v>56</v>
      </c>
      <c r="AF275" t="s">
        <v>56</v>
      </c>
      <c r="AG275" t="s">
        <v>56</v>
      </c>
      <c r="AH275" t="s">
        <v>56</v>
      </c>
      <c r="AI275" t="s">
        <v>56</v>
      </c>
      <c r="AJ275" t="s">
        <v>56</v>
      </c>
      <c r="AK275" t="s">
        <v>56</v>
      </c>
      <c r="AL275" t="s">
        <v>69</v>
      </c>
      <c r="AM275" t="s">
        <v>56</v>
      </c>
      <c r="AN275" t="s">
        <v>56</v>
      </c>
      <c r="AO275" t="s">
        <v>56</v>
      </c>
      <c r="AP275" t="s">
        <v>69</v>
      </c>
      <c r="AQ275" t="s">
        <v>56</v>
      </c>
      <c r="AR275" t="s">
        <v>1324</v>
      </c>
      <c r="AS275" t="s">
        <v>554</v>
      </c>
      <c r="AT275" t="s">
        <v>555</v>
      </c>
    </row>
    <row r="276" spans="1:47">
      <c r="A276">
        <v>66</v>
      </c>
      <c r="B276">
        <v>3382</v>
      </c>
      <c r="C276" t="s">
        <v>1095</v>
      </c>
      <c r="D276" t="s">
        <v>552</v>
      </c>
      <c r="E276" t="s">
        <v>552</v>
      </c>
      <c r="F276" t="s">
        <v>1095</v>
      </c>
      <c r="G276">
        <v>78702</v>
      </c>
      <c r="H276">
        <v>193431</v>
      </c>
      <c r="I276">
        <v>1</v>
      </c>
      <c r="J276" t="s">
        <v>66</v>
      </c>
      <c r="K276">
        <v>1</v>
      </c>
      <c r="L276">
        <v>1</v>
      </c>
      <c r="M276" t="s">
        <v>50</v>
      </c>
      <c r="N276" t="s">
        <v>61</v>
      </c>
      <c r="O276" t="s">
        <v>52</v>
      </c>
      <c r="P276" t="s">
        <v>53</v>
      </c>
      <c r="Q276">
        <v>2016</v>
      </c>
      <c r="R276">
        <v>2115</v>
      </c>
      <c r="S276">
        <v>99</v>
      </c>
      <c r="U276" t="s">
        <v>54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 t="s">
        <v>55</v>
      </c>
      <c r="AE276" t="s">
        <v>56</v>
      </c>
      <c r="AF276" t="s">
        <v>56</v>
      </c>
      <c r="AG276" t="s">
        <v>56</v>
      </c>
      <c r="AH276" t="s">
        <v>56</v>
      </c>
      <c r="AI276" t="s">
        <v>56</v>
      </c>
      <c r="AJ276" t="s">
        <v>56</v>
      </c>
      <c r="AK276" t="s">
        <v>56</v>
      </c>
      <c r="AL276" t="s">
        <v>69</v>
      </c>
      <c r="AM276" t="s">
        <v>56</v>
      </c>
      <c r="AN276" t="s">
        <v>56</v>
      </c>
      <c r="AO276" t="s">
        <v>56</v>
      </c>
      <c r="AP276" t="s">
        <v>69</v>
      </c>
      <c r="AQ276" t="s">
        <v>56</v>
      </c>
      <c r="AR276" t="s">
        <v>1096</v>
      </c>
    </row>
    <row r="277" spans="1:47">
      <c r="A277">
        <v>188</v>
      </c>
      <c r="B277">
        <v>3569</v>
      </c>
      <c r="C277" t="s">
        <v>1662</v>
      </c>
      <c r="D277" t="s">
        <v>1663</v>
      </c>
      <c r="E277" t="s">
        <v>1663</v>
      </c>
      <c r="F277" t="s">
        <v>1664</v>
      </c>
      <c r="G277">
        <v>78705</v>
      </c>
      <c r="H277">
        <v>208218</v>
      </c>
      <c r="I277">
        <v>9</v>
      </c>
      <c r="J277" t="s">
        <v>49</v>
      </c>
      <c r="K277">
        <v>97</v>
      </c>
      <c r="L277">
        <v>20</v>
      </c>
      <c r="M277" t="s">
        <v>71</v>
      </c>
      <c r="N277" t="s">
        <v>103</v>
      </c>
      <c r="O277" t="s">
        <v>52</v>
      </c>
      <c r="P277" t="s">
        <v>53</v>
      </c>
      <c r="Q277">
        <v>2008</v>
      </c>
      <c r="R277">
        <v>2023</v>
      </c>
      <c r="S277">
        <v>15</v>
      </c>
      <c r="U277" t="s">
        <v>54</v>
      </c>
      <c r="W277">
        <v>0</v>
      </c>
      <c r="X277">
        <v>0</v>
      </c>
      <c r="Y277">
        <v>0</v>
      </c>
      <c r="Z277">
        <v>0</v>
      </c>
      <c r="AA277">
        <v>10</v>
      </c>
      <c r="AB277">
        <v>10</v>
      </c>
      <c r="AC277">
        <v>67</v>
      </c>
      <c r="AD277" t="s">
        <v>99</v>
      </c>
      <c r="AE277" t="s">
        <v>56</v>
      </c>
      <c r="AF277" t="s">
        <v>56</v>
      </c>
      <c r="AG277" t="s">
        <v>56</v>
      </c>
      <c r="AH277" t="s">
        <v>56</v>
      </c>
      <c r="AI277" t="s">
        <v>56</v>
      </c>
      <c r="AJ277" t="s">
        <v>56</v>
      </c>
      <c r="AK277" t="s">
        <v>56</v>
      </c>
      <c r="AL277" t="s">
        <v>69</v>
      </c>
      <c r="AM277" t="s">
        <v>56</v>
      </c>
      <c r="AN277" t="s">
        <v>69</v>
      </c>
      <c r="AO277" t="s">
        <v>56</v>
      </c>
      <c r="AP277" t="s">
        <v>56</v>
      </c>
      <c r="AQ277" t="s">
        <v>56</v>
      </c>
      <c r="AR277" t="s">
        <v>1665</v>
      </c>
      <c r="AS277" t="s">
        <v>127</v>
      </c>
      <c r="AT277" t="s">
        <v>128</v>
      </c>
      <c r="AU277" t="s">
        <v>605</v>
      </c>
    </row>
    <row r="278" spans="1:47">
      <c r="A278">
        <v>100</v>
      </c>
      <c r="B278">
        <v>3486</v>
      </c>
      <c r="C278" t="s">
        <v>263</v>
      </c>
      <c r="E278" t="s">
        <v>264</v>
      </c>
      <c r="F278" t="s">
        <v>265</v>
      </c>
      <c r="G278">
        <v>78704</v>
      </c>
      <c r="I278">
        <v>3</v>
      </c>
      <c r="J278" t="s">
        <v>77</v>
      </c>
      <c r="K278">
        <v>280</v>
      </c>
      <c r="L278">
        <v>274</v>
      </c>
      <c r="M278" t="s">
        <v>78</v>
      </c>
      <c r="N278" t="s">
        <v>103</v>
      </c>
      <c r="O278" t="s">
        <v>52</v>
      </c>
      <c r="P278" t="s">
        <v>53</v>
      </c>
      <c r="Q278">
        <v>2001</v>
      </c>
      <c r="R278">
        <v>2041</v>
      </c>
      <c r="S278">
        <v>40</v>
      </c>
      <c r="U278" t="s">
        <v>54</v>
      </c>
      <c r="W278">
        <v>0</v>
      </c>
      <c r="X278">
        <v>0</v>
      </c>
      <c r="Y278">
        <v>0</v>
      </c>
      <c r="Z278">
        <v>274</v>
      </c>
      <c r="AA278">
        <v>0</v>
      </c>
      <c r="AB278">
        <v>0</v>
      </c>
      <c r="AC278">
        <v>6</v>
      </c>
      <c r="AD278" t="s">
        <v>99</v>
      </c>
      <c r="AE278" t="s">
        <v>56</v>
      </c>
      <c r="AF278" t="s">
        <v>56</v>
      </c>
      <c r="AG278" t="s">
        <v>56</v>
      </c>
      <c r="AH278" t="s">
        <v>56</v>
      </c>
      <c r="AI278" t="s">
        <v>56</v>
      </c>
      <c r="AJ278" t="s">
        <v>56</v>
      </c>
      <c r="AK278" t="s">
        <v>56</v>
      </c>
      <c r="AL278" t="s">
        <v>56</v>
      </c>
      <c r="AM278" t="s">
        <v>56</v>
      </c>
      <c r="AN278" t="s">
        <v>56</v>
      </c>
      <c r="AO278" t="s">
        <v>56</v>
      </c>
      <c r="AP278" t="s">
        <v>56</v>
      </c>
      <c r="AQ278" t="s">
        <v>56</v>
      </c>
      <c r="AR278" t="s">
        <v>266</v>
      </c>
    </row>
    <row r="279" spans="1:47">
      <c r="A279">
        <v>409</v>
      </c>
      <c r="B279">
        <v>4433</v>
      </c>
      <c r="C279" t="s">
        <v>822</v>
      </c>
      <c r="D279" t="s">
        <v>823</v>
      </c>
      <c r="E279" t="s">
        <v>823</v>
      </c>
      <c r="F279" t="s">
        <v>822</v>
      </c>
      <c r="G279">
        <v>78741</v>
      </c>
      <c r="I279">
        <v>3</v>
      </c>
      <c r="J279" t="s">
        <v>66</v>
      </c>
      <c r="K279">
        <v>328</v>
      </c>
      <c r="L279">
        <v>27</v>
      </c>
      <c r="M279" t="s">
        <v>50</v>
      </c>
      <c r="N279" t="s">
        <v>103</v>
      </c>
      <c r="O279" t="s">
        <v>52</v>
      </c>
      <c r="P279" t="s">
        <v>90</v>
      </c>
      <c r="S279">
        <v>40</v>
      </c>
      <c r="U279" t="s">
        <v>54</v>
      </c>
      <c r="V279" s="2">
        <v>0</v>
      </c>
      <c r="W279">
        <v>0</v>
      </c>
      <c r="X279">
        <v>0</v>
      </c>
      <c r="Y279">
        <v>0</v>
      </c>
      <c r="Z279">
        <v>27</v>
      </c>
      <c r="AA279">
        <v>0</v>
      </c>
      <c r="AB279">
        <v>0</v>
      </c>
      <c r="AC279">
        <v>301</v>
      </c>
      <c r="AD279" t="s">
        <v>99</v>
      </c>
      <c r="AE279" t="s">
        <v>56</v>
      </c>
      <c r="AF279" t="s">
        <v>69</v>
      </c>
      <c r="AG279" t="s">
        <v>56</v>
      </c>
      <c r="AH279" t="s">
        <v>56</v>
      </c>
      <c r="AI279" t="s">
        <v>56</v>
      </c>
      <c r="AJ279" t="s">
        <v>56</v>
      </c>
      <c r="AK279" t="s">
        <v>56</v>
      </c>
      <c r="AL279" t="s">
        <v>56</v>
      </c>
      <c r="AM279" t="s">
        <v>56</v>
      </c>
      <c r="AN279" t="s">
        <v>56</v>
      </c>
      <c r="AO279" t="s">
        <v>56</v>
      </c>
      <c r="AP279" t="s">
        <v>56</v>
      </c>
      <c r="AQ279" t="s">
        <v>56</v>
      </c>
      <c r="AR279" t="s">
        <v>824</v>
      </c>
    </row>
    <row r="280" spans="1:47">
      <c r="A280">
        <v>116</v>
      </c>
      <c r="B280">
        <v>3501</v>
      </c>
      <c r="C280" t="s">
        <v>1169</v>
      </c>
      <c r="D280" t="s">
        <v>1170</v>
      </c>
      <c r="E280" t="s">
        <v>1171</v>
      </c>
      <c r="F280" t="s">
        <v>1172</v>
      </c>
      <c r="G280">
        <v>78756</v>
      </c>
      <c r="H280">
        <v>845598</v>
      </c>
      <c r="I280">
        <v>7</v>
      </c>
      <c r="J280" t="s">
        <v>66</v>
      </c>
      <c r="K280">
        <v>9</v>
      </c>
      <c r="L280">
        <v>2</v>
      </c>
      <c r="M280" t="s">
        <v>78</v>
      </c>
      <c r="N280" t="s">
        <v>103</v>
      </c>
      <c r="O280" t="s">
        <v>52</v>
      </c>
      <c r="P280" t="s">
        <v>53</v>
      </c>
      <c r="Q280">
        <v>2014</v>
      </c>
      <c r="R280">
        <v>2019</v>
      </c>
      <c r="S280">
        <v>5</v>
      </c>
      <c r="U280" t="s">
        <v>54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</v>
      </c>
      <c r="AC280">
        <v>7</v>
      </c>
      <c r="AD280" t="s">
        <v>99</v>
      </c>
      <c r="AE280" t="s">
        <v>56</v>
      </c>
      <c r="AF280" t="s">
        <v>56</v>
      </c>
      <c r="AG280" t="s">
        <v>56</v>
      </c>
      <c r="AH280" t="s">
        <v>56</v>
      </c>
      <c r="AI280" t="s">
        <v>56</v>
      </c>
      <c r="AJ280" t="s">
        <v>56</v>
      </c>
      <c r="AK280" t="s">
        <v>56</v>
      </c>
      <c r="AL280" t="s">
        <v>69</v>
      </c>
      <c r="AM280" t="s">
        <v>56</v>
      </c>
      <c r="AN280" t="s">
        <v>56</v>
      </c>
      <c r="AO280" t="s">
        <v>56</v>
      </c>
      <c r="AP280" t="s">
        <v>56</v>
      </c>
      <c r="AQ280" t="s">
        <v>56</v>
      </c>
      <c r="AR280" t="s">
        <v>1173</v>
      </c>
      <c r="AS280" t="s">
        <v>1171</v>
      </c>
      <c r="AT280" t="s">
        <v>1174</v>
      </c>
      <c r="AU280" t="s">
        <v>1175</v>
      </c>
    </row>
    <row r="281" spans="1:47">
      <c r="A281">
        <v>320</v>
      </c>
      <c r="B281">
        <v>3847</v>
      </c>
      <c r="C281" t="s">
        <v>843</v>
      </c>
      <c r="D281" t="s">
        <v>844</v>
      </c>
      <c r="E281" t="s">
        <v>845</v>
      </c>
      <c r="F281" t="s">
        <v>846</v>
      </c>
      <c r="G281">
        <v>78704</v>
      </c>
      <c r="I281">
        <v>9</v>
      </c>
      <c r="J281" t="s">
        <v>66</v>
      </c>
      <c r="K281">
        <v>240</v>
      </c>
      <c r="L281">
        <v>0</v>
      </c>
      <c r="M281" t="s">
        <v>71</v>
      </c>
      <c r="N281" t="s">
        <v>103</v>
      </c>
      <c r="O281" t="s">
        <v>52</v>
      </c>
      <c r="P281" t="s">
        <v>53</v>
      </c>
      <c r="S281">
        <v>0</v>
      </c>
      <c r="T281" s="3">
        <v>40733</v>
      </c>
      <c r="U281" t="s">
        <v>275</v>
      </c>
      <c r="V281" s="2">
        <v>23251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240</v>
      </c>
      <c r="AD281" t="s">
        <v>99</v>
      </c>
      <c r="AE281" t="s">
        <v>56</v>
      </c>
      <c r="AF281" t="s">
        <v>56</v>
      </c>
      <c r="AG281" t="s">
        <v>56</v>
      </c>
      <c r="AH281" t="s">
        <v>56</v>
      </c>
      <c r="AI281" t="s">
        <v>56</v>
      </c>
      <c r="AJ281" t="s">
        <v>69</v>
      </c>
      <c r="AK281" t="s">
        <v>56</v>
      </c>
      <c r="AL281" t="s">
        <v>56</v>
      </c>
      <c r="AM281" t="s">
        <v>56</v>
      </c>
      <c r="AN281" t="s">
        <v>56</v>
      </c>
      <c r="AO281" t="s">
        <v>56</v>
      </c>
      <c r="AP281" t="s">
        <v>56</v>
      </c>
      <c r="AQ281" t="s">
        <v>56</v>
      </c>
      <c r="AR281" t="s">
        <v>847</v>
      </c>
    </row>
    <row r="282" spans="1:47">
      <c r="A282">
        <v>134</v>
      </c>
      <c r="B282">
        <v>3519</v>
      </c>
      <c r="C282" t="s">
        <v>108</v>
      </c>
      <c r="D282" t="s">
        <v>109</v>
      </c>
      <c r="E282" t="s">
        <v>110</v>
      </c>
      <c r="F282" t="s">
        <v>64</v>
      </c>
      <c r="G282">
        <v>78702</v>
      </c>
      <c r="I282">
        <v>1</v>
      </c>
      <c r="J282" t="s">
        <v>77</v>
      </c>
      <c r="K282">
        <v>1</v>
      </c>
      <c r="L282">
        <v>1</v>
      </c>
      <c r="M282" t="s">
        <v>50</v>
      </c>
      <c r="N282" t="s">
        <v>61</v>
      </c>
      <c r="O282" t="s">
        <v>67</v>
      </c>
      <c r="P282" t="s">
        <v>53</v>
      </c>
      <c r="Q282">
        <v>2015</v>
      </c>
      <c r="R282">
        <v>2055</v>
      </c>
      <c r="S282">
        <v>40</v>
      </c>
      <c r="U282" t="s">
        <v>54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 t="s">
        <v>99</v>
      </c>
      <c r="AE282" t="s">
        <v>56</v>
      </c>
      <c r="AF282" t="s">
        <v>56</v>
      </c>
      <c r="AG282" t="s">
        <v>56</v>
      </c>
      <c r="AH282" t="s">
        <v>56</v>
      </c>
      <c r="AI282" t="s">
        <v>56</v>
      </c>
      <c r="AJ282" t="s">
        <v>56</v>
      </c>
      <c r="AK282" t="s">
        <v>56</v>
      </c>
      <c r="AL282" t="s">
        <v>69</v>
      </c>
      <c r="AM282" t="s">
        <v>56</v>
      </c>
      <c r="AN282" t="s">
        <v>56</v>
      </c>
      <c r="AO282" t="s">
        <v>56</v>
      </c>
      <c r="AP282" t="s">
        <v>56</v>
      </c>
      <c r="AQ282" t="s">
        <v>56</v>
      </c>
      <c r="AR282" t="s">
        <v>75</v>
      </c>
    </row>
    <row r="283" spans="1:47">
      <c r="A283">
        <v>134</v>
      </c>
      <c r="B283">
        <v>3951</v>
      </c>
      <c r="C283" t="s">
        <v>108</v>
      </c>
      <c r="D283" t="s">
        <v>109</v>
      </c>
      <c r="E283" t="s">
        <v>110</v>
      </c>
      <c r="F283" t="s">
        <v>64</v>
      </c>
      <c r="G283">
        <v>78702</v>
      </c>
      <c r="I283">
        <v>1</v>
      </c>
      <c r="J283" t="s">
        <v>77</v>
      </c>
      <c r="K283">
        <v>1</v>
      </c>
      <c r="L283">
        <v>1</v>
      </c>
      <c r="M283" t="s">
        <v>50</v>
      </c>
      <c r="N283" t="s">
        <v>61</v>
      </c>
      <c r="O283" t="s">
        <v>67</v>
      </c>
      <c r="P283" t="s">
        <v>53</v>
      </c>
      <c r="Q283">
        <v>2016</v>
      </c>
      <c r="R283">
        <v>2056</v>
      </c>
      <c r="S283">
        <v>40</v>
      </c>
      <c r="U283" t="s">
        <v>54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 t="s">
        <v>99</v>
      </c>
      <c r="AE283" t="s">
        <v>56</v>
      </c>
      <c r="AF283" t="s">
        <v>56</v>
      </c>
      <c r="AG283" t="s">
        <v>56</v>
      </c>
      <c r="AH283" t="s">
        <v>56</v>
      </c>
      <c r="AI283" t="s">
        <v>56</v>
      </c>
      <c r="AJ283" t="s">
        <v>56</v>
      </c>
      <c r="AK283" t="s">
        <v>56</v>
      </c>
      <c r="AL283" t="s">
        <v>69</v>
      </c>
      <c r="AM283" t="s">
        <v>56</v>
      </c>
      <c r="AN283" t="s">
        <v>56</v>
      </c>
      <c r="AO283" t="s">
        <v>56</v>
      </c>
      <c r="AP283" t="s">
        <v>56</v>
      </c>
      <c r="AQ283" t="s">
        <v>56</v>
      </c>
      <c r="AR283" t="s">
        <v>75</v>
      </c>
    </row>
    <row r="284" spans="1:47">
      <c r="A284">
        <v>134</v>
      </c>
      <c r="B284">
        <v>3952</v>
      </c>
      <c r="C284" t="s">
        <v>108</v>
      </c>
      <c r="D284" t="s">
        <v>109</v>
      </c>
      <c r="E284" t="s">
        <v>110</v>
      </c>
      <c r="F284" t="s">
        <v>64</v>
      </c>
      <c r="G284">
        <v>78702</v>
      </c>
      <c r="I284">
        <v>1</v>
      </c>
      <c r="J284" t="s">
        <v>77</v>
      </c>
      <c r="K284">
        <v>13</v>
      </c>
      <c r="L284">
        <v>0</v>
      </c>
      <c r="M284" t="s">
        <v>50</v>
      </c>
      <c r="N284" t="s">
        <v>61</v>
      </c>
      <c r="O284" t="s">
        <v>67</v>
      </c>
      <c r="P284" t="s">
        <v>53</v>
      </c>
      <c r="S284">
        <v>0</v>
      </c>
      <c r="U284" t="s">
        <v>54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13</v>
      </c>
      <c r="AD284" t="s">
        <v>99</v>
      </c>
      <c r="AE284" t="s">
        <v>56</v>
      </c>
      <c r="AF284" t="s">
        <v>56</v>
      </c>
      <c r="AG284" t="s">
        <v>56</v>
      </c>
      <c r="AH284" t="s">
        <v>56</v>
      </c>
      <c r="AI284" t="s">
        <v>56</v>
      </c>
      <c r="AJ284" t="s">
        <v>56</v>
      </c>
      <c r="AK284" t="s">
        <v>56</v>
      </c>
      <c r="AL284" t="s">
        <v>69</v>
      </c>
      <c r="AM284" t="s">
        <v>56</v>
      </c>
      <c r="AN284" t="s">
        <v>56</v>
      </c>
      <c r="AO284" t="s">
        <v>56</v>
      </c>
      <c r="AP284" t="s">
        <v>56</v>
      </c>
      <c r="AQ284" t="s">
        <v>56</v>
      </c>
      <c r="AR284" t="s">
        <v>75</v>
      </c>
    </row>
    <row r="285" spans="1:47">
      <c r="A285">
        <v>225</v>
      </c>
      <c r="B285">
        <v>3606</v>
      </c>
      <c r="C285" t="s">
        <v>953</v>
      </c>
      <c r="D285" t="s">
        <v>954</v>
      </c>
      <c r="E285" t="s">
        <v>954</v>
      </c>
      <c r="F285" t="s">
        <v>955</v>
      </c>
      <c r="G285">
        <v>78756</v>
      </c>
      <c r="I285">
        <v>7</v>
      </c>
      <c r="J285" t="s">
        <v>49</v>
      </c>
      <c r="K285">
        <v>314</v>
      </c>
      <c r="L285">
        <v>31</v>
      </c>
      <c r="M285" t="s">
        <v>71</v>
      </c>
      <c r="N285" t="s">
        <v>103</v>
      </c>
      <c r="O285" t="s">
        <v>52</v>
      </c>
      <c r="P285" t="s">
        <v>53</v>
      </c>
      <c r="Q285">
        <v>2015</v>
      </c>
      <c r="R285">
        <v>2055</v>
      </c>
      <c r="S285">
        <v>40</v>
      </c>
      <c r="U285" t="s">
        <v>54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31</v>
      </c>
      <c r="AC285">
        <v>283</v>
      </c>
      <c r="AD285" t="s">
        <v>99</v>
      </c>
      <c r="AE285" t="s">
        <v>56</v>
      </c>
      <c r="AF285" t="s">
        <v>56</v>
      </c>
      <c r="AG285" t="s">
        <v>56</v>
      </c>
      <c r="AH285" t="s">
        <v>56</v>
      </c>
      <c r="AI285" t="s">
        <v>56</v>
      </c>
      <c r="AJ285" t="s">
        <v>56</v>
      </c>
      <c r="AK285" t="s">
        <v>56</v>
      </c>
      <c r="AL285" t="s">
        <v>56</v>
      </c>
      <c r="AM285" t="s">
        <v>56</v>
      </c>
      <c r="AN285" t="s">
        <v>56</v>
      </c>
      <c r="AO285" t="s">
        <v>69</v>
      </c>
      <c r="AP285" t="s">
        <v>56</v>
      </c>
      <c r="AQ285" t="s">
        <v>56</v>
      </c>
      <c r="AR285" t="s">
        <v>956</v>
      </c>
      <c r="AS285" t="s">
        <v>957</v>
      </c>
      <c r="AT285" t="s">
        <v>958</v>
      </c>
      <c r="AU285" t="s">
        <v>959</v>
      </c>
    </row>
    <row r="286" spans="1:47">
      <c r="A286">
        <v>339</v>
      </c>
      <c r="B286">
        <v>3883</v>
      </c>
      <c r="C286" t="s">
        <v>471</v>
      </c>
      <c r="D286" t="s">
        <v>472</v>
      </c>
      <c r="E286" t="s">
        <v>472</v>
      </c>
      <c r="F286" t="s">
        <v>471</v>
      </c>
      <c r="G286">
        <v>78705</v>
      </c>
      <c r="I286">
        <v>9</v>
      </c>
      <c r="J286" t="s">
        <v>49</v>
      </c>
      <c r="K286">
        <v>439</v>
      </c>
      <c r="L286">
        <v>44</v>
      </c>
      <c r="M286" t="s">
        <v>71</v>
      </c>
      <c r="N286" t="s">
        <v>103</v>
      </c>
      <c r="O286" t="s">
        <v>52</v>
      </c>
      <c r="P286" t="s">
        <v>112</v>
      </c>
      <c r="S286">
        <v>40</v>
      </c>
      <c r="U286" t="s">
        <v>243</v>
      </c>
      <c r="W286">
        <v>0</v>
      </c>
      <c r="X286">
        <v>0</v>
      </c>
      <c r="Y286">
        <v>0</v>
      </c>
      <c r="Z286">
        <v>44</v>
      </c>
      <c r="AA286">
        <v>0</v>
      </c>
      <c r="AB286">
        <v>0</v>
      </c>
      <c r="AC286">
        <v>393</v>
      </c>
      <c r="AD286" t="s">
        <v>99</v>
      </c>
      <c r="AE286" t="s">
        <v>56</v>
      </c>
      <c r="AF286" t="s">
        <v>56</v>
      </c>
      <c r="AG286" t="s">
        <v>56</v>
      </c>
      <c r="AH286" t="s">
        <v>56</v>
      </c>
      <c r="AI286" t="s">
        <v>56</v>
      </c>
      <c r="AJ286" t="s">
        <v>56</v>
      </c>
      <c r="AK286" t="s">
        <v>56</v>
      </c>
      <c r="AL286" t="s">
        <v>69</v>
      </c>
      <c r="AM286" t="s">
        <v>56</v>
      </c>
      <c r="AN286" t="s">
        <v>69</v>
      </c>
      <c r="AO286" t="s">
        <v>56</v>
      </c>
      <c r="AP286" t="s">
        <v>56</v>
      </c>
      <c r="AQ286" t="s">
        <v>56</v>
      </c>
      <c r="AR286" t="s">
        <v>473</v>
      </c>
    </row>
    <row r="287" spans="1:47">
      <c r="A287">
        <v>307</v>
      </c>
      <c r="B287">
        <v>3822</v>
      </c>
      <c r="C287" t="s">
        <v>169</v>
      </c>
      <c r="D287" t="s">
        <v>168</v>
      </c>
      <c r="E287" t="s">
        <v>168</v>
      </c>
      <c r="I287">
        <v>2</v>
      </c>
      <c r="J287" t="s">
        <v>66</v>
      </c>
      <c r="K287" s="1">
        <v>3000</v>
      </c>
      <c r="L287">
        <v>300</v>
      </c>
      <c r="M287" t="s">
        <v>50</v>
      </c>
      <c r="N287" t="s">
        <v>103</v>
      </c>
      <c r="O287" t="s">
        <v>52</v>
      </c>
      <c r="P287" t="s">
        <v>90</v>
      </c>
      <c r="S287">
        <v>5</v>
      </c>
      <c r="U287" t="s">
        <v>54</v>
      </c>
      <c r="W287">
        <v>0</v>
      </c>
      <c r="X287">
        <v>0</v>
      </c>
      <c r="Y287">
        <v>0</v>
      </c>
      <c r="Z287">
        <v>300</v>
      </c>
      <c r="AA287">
        <v>0</v>
      </c>
      <c r="AB287">
        <v>0</v>
      </c>
      <c r="AC287" s="1">
        <v>2700</v>
      </c>
      <c r="AD287" t="s">
        <v>99</v>
      </c>
      <c r="AE287" t="s">
        <v>56</v>
      </c>
      <c r="AF287" t="s">
        <v>56</v>
      </c>
      <c r="AG287" t="s">
        <v>56</v>
      </c>
      <c r="AH287" t="s">
        <v>56</v>
      </c>
      <c r="AI287" t="s">
        <v>56</v>
      </c>
      <c r="AJ287" t="s">
        <v>69</v>
      </c>
      <c r="AK287" t="s">
        <v>56</v>
      </c>
      <c r="AL287" t="s">
        <v>56</v>
      </c>
      <c r="AM287" t="s">
        <v>56</v>
      </c>
      <c r="AN287" t="s">
        <v>56</v>
      </c>
      <c r="AO287" t="s">
        <v>56</v>
      </c>
      <c r="AP287" t="s">
        <v>56</v>
      </c>
      <c r="AQ287" t="s">
        <v>56</v>
      </c>
      <c r="AR287" t="s">
        <v>269</v>
      </c>
    </row>
    <row r="288" spans="1:47">
      <c r="A288">
        <v>307</v>
      </c>
      <c r="B288">
        <v>3827</v>
      </c>
      <c r="C288" t="s">
        <v>169</v>
      </c>
      <c r="D288" t="s">
        <v>168</v>
      </c>
      <c r="E288" t="s">
        <v>168</v>
      </c>
      <c r="F288" t="s">
        <v>64</v>
      </c>
      <c r="I288">
        <v>2</v>
      </c>
      <c r="J288" t="s">
        <v>66</v>
      </c>
      <c r="K288" s="1">
        <v>6364</v>
      </c>
      <c r="L288">
        <v>650</v>
      </c>
      <c r="M288" t="s">
        <v>50</v>
      </c>
      <c r="N288" t="s">
        <v>61</v>
      </c>
      <c r="O288" t="s">
        <v>67</v>
      </c>
      <c r="P288" t="s">
        <v>90</v>
      </c>
      <c r="S288">
        <v>5</v>
      </c>
      <c r="U288" t="s">
        <v>54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650</v>
      </c>
      <c r="AC288" s="1">
        <v>5714</v>
      </c>
      <c r="AD288" t="s">
        <v>99</v>
      </c>
      <c r="AE288" t="s">
        <v>56</v>
      </c>
      <c r="AF288" t="s">
        <v>56</v>
      </c>
      <c r="AG288" t="s">
        <v>56</v>
      </c>
      <c r="AH288" t="s">
        <v>56</v>
      </c>
      <c r="AI288" t="s">
        <v>56</v>
      </c>
      <c r="AJ288" t="s">
        <v>69</v>
      </c>
      <c r="AK288" t="s">
        <v>56</v>
      </c>
      <c r="AL288" t="s">
        <v>56</v>
      </c>
      <c r="AM288" t="s">
        <v>56</v>
      </c>
      <c r="AN288" t="s">
        <v>56</v>
      </c>
      <c r="AO288" t="s">
        <v>56</v>
      </c>
      <c r="AP288" t="s">
        <v>56</v>
      </c>
      <c r="AQ288" t="s">
        <v>56</v>
      </c>
      <c r="AR288" t="s">
        <v>148</v>
      </c>
    </row>
    <row r="289" spans="1:47">
      <c r="A289">
        <v>307</v>
      </c>
      <c r="B289">
        <v>3839</v>
      </c>
      <c r="C289" t="s">
        <v>171</v>
      </c>
      <c r="D289" t="s">
        <v>168</v>
      </c>
      <c r="E289" t="s">
        <v>168</v>
      </c>
      <c r="F289" t="s">
        <v>64</v>
      </c>
      <c r="I289">
        <v>2</v>
      </c>
      <c r="J289" t="s">
        <v>66</v>
      </c>
      <c r="K289">
        <v>27</v>
      </c>
      <c r="L289">
        <v>0</v>
      </c>
      <c r="M289" t="s">
        <v>50</v>
      </c>
      <c r="N289" t="s">
        <v>61</v>
      </c>
      <c r="O289" t="s">
        <v>67</v>
      </c>
      <c r="P289" t="s">
        <v>90</v>
      </c>
      <c r="S289">
        <v>0</v>
      </c>
      <c r="U289" t="s">
        <v>54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27</v>
      </c>
      <c r="AD289" t="s">
        <v>99</v>
      </c>
      <c r="AE289" t="s">
        <v>56</v>
      </c>
      <c r="AF289" t="s">
        <v>56</v>
      </c>
      <c r="AG289" t="s">
        <v>56</v>
      </c>
      <c r="AH289" t="s">
        <v>56</v>
      </c>
      <c r="AI289" t="s">
        <v>56</v>
      </c>
      <c r="AJ289" t="s">
        <v>69</v>
      </c>
      <c r="AK289" t="s">
        <v>56</v>
      </c>
      <c r="AL289" t="s">
        <v>56</v>
      </c>
      <c r="AM289" t="s">
        <v>56</v>
      </c>
      <c r="AN289" t="s">
        <v>56</v>
      </c>
      <c r="AO289" t="s">
        <v>56</v>
      </c>
      <c r="AP289" t="s">
        <v>56</v>
      </c>
      <c r="AQ289" t="s">
        <v>56</v>
      </c>
      <c r="AR289" t="s">
        <v>148</v>
      </c>
    </row>
    <row r="290" spans="1:47">
      <c r="A290">
        <v>307</v>
      </c>
      <c r="B290">
        <v>3852</v>
      </c>
      <c r="C290" t="s">
        <v>588</v>
      </c>
      <c r="D290" t="s">
        <v>168</v>
      </c>
      <c r="E290" t="s">
        <v>168</v>
      </c>
      <c r="I290">
        <v>2</v>
      </c>
      <c r="J290" t="s">
        <v>66</v>
      </c>
      <c r="K290">
        <v>56</v>
      </c>
      <c r="L290">
        <v>0</v>
      </c>
      <c r="M290" t="s">
        <v>50</v>
      </c>
      <c r="N290" t="s">
        <v>61</v>
      </c>
      <c r="O290" t="s">
        <v>67</v>
      </c>
      <c r="P290" t="s">
        <v>90</v>
      </c>
      <c r="S290">
        <v>0</v>
      </c>
      <c r="U290" t="s">
        <v>54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56</v>
      </c>
      <c r="AD290" t="s">
        <v>99</v>
      </c>
      <c r="AE290" t="s">
        <v>56</v>
      </c>
      <c r="AF290" t="s">
        <v>56</v>
      </c>
      <c r="AG290" t="s">
        <v>56</v>
      </c>
      <c r="AH290" t="s">
        <v>56</v>
      </c>
      <c r="AI290" t="s">
        <v>56</v>
      </c>
      <c r="AJ290" t="s">
        <v>69</v>
      </c>
      <c r="AK290" t="s">
        <v>56</v>
      </c>
      <c r="AL290" t="s">
        <v>56</v>
      </c>
      <c r="AM290" t="s">
        <v>56</v>
      </c>
      <c r="AN290" t="s">
        <v>56</v>
      </c>
      <c r="AO290" t="s">
        <v>56</v>
      </c>
      <c r="AP290" t="s">
        <v>56</v>
      </c>
      <c r="AQ290" t="s">
        <v>56</v>
      </c>
      <c r="AR290" t="s">
        <v>269</v>
      </c>
    </row>
    <row r="291" spans="1:47">
      <c r="A291">
        <v>307</v>
      </c>
      <c r="B291">
        <v>3875</v>
      </c>
      <c r="C291" t="s">
        <v>170</v>
      </c>
      <c r="D291" t="s">
        <v>168</v>
      </c>
      <c r="E291" t="s">
        <v>168</v>
      </c>
      <c r="F291" t="s">
        <v>64</v>
      </c>
      <c r="I291">
        <v>2</v>
      </c>
      <c r="J291" t="s">
        <v>66</v>
      </c>
      <c r="K291">
        <v>52</v>
      </c>
      <c r="L291">
        <v>0</v>
      </c>
      <c r="M291" t="s">
        <v>50</v>
      </c>
      <c r="N291" t="s">
        <v>61</v>
      </c>
      <c r="O291" t="s">
        <v>67</v>
      </c>
      <c r="P291" t="s">
        <v>90</v>
      </c>
      <c r="S291">
        <v>0</v>
      </c>
      <c r="U291" t="s">
        <v>54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52</v>
      </c>
      <c r="AD291" t="s">
        <v>99</v>
      </c>
      <c r="AE291" t="s">
        <v>56</v>
      </c>
      <c r="AF291" t="s">
        <v>56</v>
      </c>
      <c r="AG291" t="s">
        <v>56</v>
      </c>
      <c r="AH291" t="s">
        <v>56</v>
      </c>
      <c r="AI291" t="s">
        <v>56</v>
      </c>
      <c r="AJ291" t="s">
        <v>69</v>
      </c>
      <c r="AK291" t="s">
        <v>56</v>
      </c>
      <c r="AL291" t="s">
        <v>56</v>
      </c>
      <c r="AM291" t="s">
        <v>56</v>
      </c>
      <c r="AN291" t="s">
        <v>56</v>
      </c>
      <c r="AO291" t="s">
        <v>56</v>
      </c>
      <c r="AP291" t="s">
        <v>56</v>
      </c>
      <c r="AQ291" t="s">
        <v>56</v>
      </c>
      <c r="AR291" t="s">
        <v>148</v>
      </c>
    </row>
    <row r="292" spans="1:47">
      <c r="A292">
        <v>307</v>
      </c>
      <c r="B292">
        <v>3876</v>
      </c>
      <c r="C292" t="s">
        <v>167</v>
      </c>
      <c r="D292" t="s">
        <v>168</v>
      </c>
      <c r="E292" t="s">
        <v>168</v>
      </c>
      <c r="F292" t="s">
        <v>64</v>
      </c>
      <c r="I292">
        <v>2</v>
      </c>
      <c r="J292" t="s">
        <v>66</v>
      </c>
      <c r="K292">
        <v>1</v>
      </c>
      <c r="L292">
        <v>0</v>
      </c>
      <c r="M292" t="s">
        <v>50</v>
      </c>
      <c r="N292" t="s">
        <v>61</v>
      </c>
      <c r="O292" t="s">
        <v>67</v>
      </c>
      <c r="P292" t="s">
        <v>90</v>
      </c>
      <c r="S292">
        <v>0</v>
      </c>
      <c r="U292" t="s">
        <v>54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 t="s">
        <v>99</v>
      </c>
      <c r="AE292" t="s">
        <v>56</v>
      </c>
      <c r="AF292" t="s">
        <v>56</v>
      </c>
      <c r="AG292" t="s">
        <v>56</v>
      </c>
      <c r="AH292" t="s">
        <v>56</v>
      </c>
      <c r="AI292" t="s">
        <v>56</v>
      </c>
      <c r="AJ292" t="s">
        <v>69</v>
      </c>
      <c r="AK292" t="s">
        <v>56</v>
      </c>
      <c r="AL292" t="s">
        <v>56</v>
      </c>
      <c r="AM292" t="s">
        <v>56</v>
      </c>
      <c r="AN292" t="s">
        <v>56</v>
      </c>
      <c r="AO292" t="s">
        <v>56</v>
      </c>
      <c r="AP292" t="s">
        <v>56</v>
      </c>
      <c r="AQ292" t="s">
        <v>56</v>
      </c>
      <c r="AR292" t="s">
        <v>148</v>
      </c>
    </row>
    <row r="293" spans="1:47">
      <c r="A293">
        <v>347</v>
      </c>
      <c r="B293">
        <v>3900</v>
      </c>
      <c r="C293" t="s">
        <v>309</v>
      </c>
      <c r="D293" t="s">
        <v>201</v>
      </c>
      <c r="E293" t="s">
        <v>202</v>
      </c>
      <c r="F293" t="s">
        <v>310</v>
      </c>
      <c r="G293">
        <v>78723</v>
      </c>
      <c r="I293">
        <v>9</v>
      </c>
      <c r="J293" t="s">
        <v>203</v>
      </c>
      <c r="K293">
        <v>201</v>
      </c>
      <c r="L293">
        <v>171</v>
      </c>
      <c r="M293" t="s">
        <v>50</v>
      </c>
      <c r="N293" t="s">
        <v>103</v>
      </c>
      <c r="O293" t="s">
        <v>52</v>
      </c>
      <c r="P293" t="s">
        <v>53</v>
      </c>
      <c r="Q293">
        <v>2012</v>
      </c>
      <c r="R293">
        <v>2111</v>
      </c>
      <c r="S293">
        <v>99</v>
      </c>
      <c r="U293" t="s">
        <v>54</v>
      </c>
      <c r="W293">
        <v>26</v>
      </c>
      <c r="X293">
        <v>0</v>
      </c>
      <c r="Y293">
        <v>60</v>
      </c>
      <c r="Z293">
        <v>85</v>
      </c>
      <c r="AA293">
        <v>0</v>
      </c>
      <c r="AB293">
        <v>0</v>
      </c>
      <c r="AC293">
        <v>30</v>
      </c>
      <c r="AD293" t="s">
        <v>55</v>
      </c>
      <c r="AE293" t="s">
        <v>56</v>
      </c>
      <c r="AF293" t="s">
        <v>56</v>
      </c>
      <c r="AG293" t="s">
        <v>56</v>
      </c>
      <c r="AH293" t="s">
        <v>69</v>
      </c>
      <c r="AI293" t="s">
        <v>56</v>
      </c>
      <c r="AJ293" t="s">
        <v>56</v>
      </c>
      <c r="AK293" t="s">
        <v>56</v>
      </c>
      <c r="AL293" t="s">
        <v>69</v>
      </c>
      <c r="AM293" t="s">
        <v>56</v>
      </c>
      <c r="AN293" t="s">
        <v>56</v>
      </c>
      <c r="AO293" t="s">
        <v>56</v>
      </c>
      <c r="AP293" t="s">
        <v>69</v>
      </c>
      <c r="AQ293" t="s">
        <v>56</v>
      </c>
      <c r="AR293" t="s">
        <v>311</v>
      </c>
      <c r="AS293" t="s">
        <v>312</v>
      </c>
      <c r="AT293" t="s">
        <v>313</v>
      </c>
      <c r="AU293" t="s">
        <v>314</v>
      </c>
    </row>
    <row r="294" spans="1:47">
      <c r="A294">
        <v>347</v>
      </c>
      <c r="B294">
        <v>3917</v>
      </c>
      <c r="C294" t="s">
        <v>1238</v>
      </c>
      <c r="D294" t="s">
        <v>201</v>
      </c>
      <c r="E294" t="s">
        <v>202</v>
      </c>
      <c r="F294" t="s">
        <v>1239</v>
      </c>
      <c r="G294">
        <v>78723</v>
      </c>
      <c r="I294">
        <v>9</v>
      </c>
      <c r="J294" t="s">
        <v>203</v>
      </c>
      <c r="K294">
        <v>302</v>
      </c>
      <c r="L294">
        <v>30</v>
      </c>
      <c r="M294" t="s">
        <v>50</v>
      </c>
      <c r="N294" t="s">
        <v>103</v>
      </c>
      <c r="O294" t="s">
        <v>52</v>
      </c>
      <c r="P294" t="s">
        <v>53</v>
      </c>
      <c r="Q294">
        <v>2014</v>
      </c>
      <c r="R294">
        <v>2019</v>
      </c>
      <c r="S294">
        <v>5</v>
      </c>
      <c r="U294" t="s">
        <v>54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30</v>
      </c>
      <c r="AC294">
        <v>226</v>
      </c>
      <c r="AD294" t="s">
        <v>99</v>
      </c>
      <c r="AE294" t="s">
        <v>56</v>
      </c>
      <c r="AF294" t="s">
        <v>56</v>
      </c>
      <c r="AG294" t="s">
        <v>56</v>
      </c>
      <c r="AH294" t="s">
        <v>69</v>
      </c>
      <c r="AI294" t="s">
        <v>56</v>
      </c>
      <c r="AJ294" t="s">
        <v>56</v>
      </c>
      <c r="AK294" t="s">
        <v>56</v>
      </c>
      <c r="AL294" t="s">
        <v>69</v>
      </c>
      <c r="AM294" t="s">
        <v>56</v>
      </c>
      <c r="AN294" t="s">
        <v>56</v>
      </c>
      <c r="AO294" t="s">
        <v>56</v>
      </c>
      <c r="AP294" t="s">
        <v>56</v>
      </c>
      <c r="AQ294" t="s">
        <v>56</v>
      </c>
      <c r="AR294" t="s">
        <v>1240</v>
      </c>
      <c r="AS294" t="s">
        <v>677</v>
      </c>
      <c r="AT294" t="s">
        <v>1241</v>
      </c>
      <c r="AU294" t="s">
        <v>1242</v>
      </c>
    </row>
    <row r="295" spans="1:47">
      <c r="A295">
        <v>347</v>
      </c>
      <c r="B295">
        <v>3902</v>
      </c>
      <c r="C295" t="s">
        <v>1333</v>
      </c>
      <c r="D295" t="s">
        <v>201</v>
      </c>
      <c r="E295" t="s">
        <v>202</v>
      </c>
      <c r="F295" t="s">
        <v>1334</v>
      </c>
      <c r="G295">
        <v>78723</v>
      </c>
      <c r="H295">
        <v>820882</v>
      </c>
      <c r="I295">
        <v>9</v>
      </c>
      <c r="J295" t="s">
        <v>87</v>
      </c>
      <c r="K295">
        <v>279</v>
      </c>
      <c r="L295">
        <v>42</v>
      </c>
      <c r="M295" t="s">
        <v>50</v>
      </c>
      <c r="N295" t="s">
        <v>103</v>
      </c>
      <c r="O295" t="s">
        <v>52</v>
      </c>
      <c r="P295" t="s">
        <v>53</v>
      </c>
      <c r="Q295">
        <v>2015</v>
      </c>
      <c r="R295">
        <v>2020</v>
      </c>
      <c r="S295">
        <v>5</v>
      </c>
      <c r="U295" t="s">
        <v>54</v>
      </c>
      <c r="W295">
        <v>0</v>
      </c>
      <c r="X295">
        <v>0</v>
      </c>
      <c r="Y295">
        <v>0</v>
      </c>
      <c r="Z295">
        <v>42</v>
      </c>
      <c r="AA295">
        <v>0</v>
      </c>
      <c r="AB295">
        <v>0</v>
      </c>
      <c r="AC295">
        <v>237</v>
      </c>
      <c r="AD295" t="s">
        <v>99</v>
      </c>
      <c r="AE295" t="s">
        <v>56</v>
      </c>
      <c r="AF295" t="s">
        <v>56</v>
      </c>
      <c r="AG295" t="s">
        <v>56</v>
      </c>
      <c r="AH295" t="s">
        <v>69</v>
      </c>
      <c r="AI295" t="s">
        <v>56</v>
      </c>
      <c r="AJ295" t="s">
        <v>56</v>
      </c>
      <c r="AK295" t="s">
        <v>56</v>
      </c>
      <c r="AL295" t="s">
        <v>69</v>
      </c>
      <c r="AM295" t="s">
        <v>56</v>
      </c>
      <c r="AN295" t="s">
        <v>56</v>
      </c>
      <c r="AO295" t="s">
        <v>56</v>
      </c>
      <c r="AP295" t="s">
        <v>56</v>
      </c>
      <c r="AQ295" t="s">
        <v>56</v>
      </c>
      <c r="AR295" t="s">
        <v>1335</v>
      </c>
      <c r="AS295" t="s">
        <v>677</v>
      </c>
      <c r="AT295" t="s">
        <v>1336</v>
      </c>
      <c r="AU295" t="s">
        <v>1337</v>
      </c>
    </row>
    <row r="296" spans="1:47">
      <c r="A296">
        <v>347</v>
      </c>
      <c r="B296">
        <v>4157</v>
      </c>
      <c r="C296" t="s">
        <v>212</v>
      </c>
      <c r="D296" t="s">
        <v>201</v>
      </c>
      <c r="E296" t="s">
        <v>202</v>
      </c>
      <c r="F296" t="s">
        <v>64</v>
      </c>
      <c r="G296">
        <v>78723</v>
      </c>
      <c r="I296">
        <v>9</v>
      </c>
      <c r="J296" t="s">
        <v>203</v>
      </c>
      <c r="K296">
        <v>1</v>
      </c>
      <c r="L296">
        <v>1</v>
      </c>
      <c r="M296" t="s">
        <v>50</v>
      </c>
      <c r="N296" t="s">
        <v>61</v>
      </c>
      <c r="O296" t="s">
        <v>67</v>
      </c>
      <c r="P296" t="s">
        <v>53</v>
      </c>
      <c r="Q296">
        <v>2016</v>
      </c>
      <c r="R296">
        <v>2017</v>
      </c>
      <c r="S296">
        <v>1</v>
      </c>
      <c r="U296" t="s">
        <v>54</v>
      </c>
      <c r="V296" s="2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 t="s">
        <v>99</v>
      </c>
      <c r="AE296" t="s">
        <v>56</v>
      </c>
      <c r="AF296" t="s">
        <v>56</v>
      </c>
      <c r="AG296" t="s">
        <v>56</v>
      </c>
      <c r="AH296" t="s">
        <v>69</v>
      </c>
      <c r="AI296" t="s">
        <v>56</v>
      </c>
      <c r="AJ296" t="s">
        <v>56</v>
      </c>
      <c r="AK296" t="s">
        <v>56</v>
      </c>
      <c r="AL296" t="s">
        <v>69</v>
      </c>
      <c r="AM296" t="s">
        <v>56</v>
      </c>
      <c r="AN296" t="s">
        <v>56</v>
      </c>
      <c r="AO296" t="s">
        <v>56</v>
      </c>
      <c r="AP296" t="s">
        <v>56</v>
      </c>
      <c r="AQ296" t="s">
        <v>56</v>
      </c>
      <c r="AR296" t="s">
        <v>79</v>
      </c>
    </row>
    <row r="297" spans="1:47">
      <c r="A297">
        <v>347</v>
      </c>
      <c r="B297">
        <v>4158</v>
      </c>
      <c r="C297" t="s">
        <v>212</v>
      </c>
      <c r="D297" t="s">
        <v>201</v>
      </c>
      <c r="E297" t="s">
        <v>202</v>
      </c>
      <c r="F297" t="s">
        <v>64</v>
      </c>
      <c r="G297">
        <v>78723</v>
      </c>
      <c r="I297">
        <v>9</v>
      </c>
      <c r="J297" t="s">
        <v>203</v>
      </c>
      <c r="K297">
        <v>1</v>
      </c>
      <c r="L297">
        <v>1</v>
      </c>
      <c r="M297" t="s">
        <v>50</v>
      </c>
      <c r="N297" t="s">
        <v>61</v>
      </c>
      <c r="O297" t="s">
        <v>67</v>
      </c>
      <c r="P297" t="s">
        <v>53</v>
      </c>
      <c r="Q297">
        <v>2016</v>
      </c>
      <c r="R297">
        <v>2017</v>
      </c>
      <c r="S297">
        <v>1</v>
      </c>
      <c r="U297" t="s">
        <v>54</v>
      </c>
      <c r="V297" s="2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 t="s">
        <v>99</v>
      </c>
      <c r="AE297" t="s">
        <v>56</v>
      </c>
      <c r="AF297" t="s">
        <v>56</v>
      </c>
      <c r="AG297" t="s">
        <v>56</v>
      </c>
      <c r="AH297" t="s">
        <v>69</v>
      </c>
      <c r="AI297" t="s">
        <v>56</v>
      </c>
      <c r="AJ297" t="s">
        <v>56</v>
      </c>
      <c r="AK297" t="s">
        <v>56</v>
      </c>
      <c r="AL297" t="s">
        <v>69</v>
      </c>
      <c r="AM297" t="s">
        <v>56</v>
      </c>
      <c r="AN297" t="s">
        <v>56</v>
      </c>
      <c r="AO297" t="s">
        <v>56</v>
      </c>
      <c r="AP297" t="s">
        <v>56</v>
      </c>
      <c r="AQ297" t="s">
        <v>56</v>
      </c>
      <c r="AR297" t="s">
        <v>79</v>
      </c>
    </row>
    <row r="298" spans="1:47">
      <c r="A298">
        <v>347</v>
      </c>
      <c r="B298">
        <v>4159</v>
      </c>
      <c r="C298" t="s">
        <v>212</v>
      </c>
      <c r="D298" t="s">
        <v>201</v>
      </c>
      <c r="E298" t="s">
        <v>202</v>
      </c>
      <c r="F298" t="s">
        <v>64</v>
      </c>
      <c r="G298">
        <v>78723</v>
      </c>
      <c r="I298">
        <v>9</v>
      </c>
      <c r="J298" t="s">
        <v>203</v>
      </c>
      <c r="K298">
        <v>1</v>
      </c>
      <c r="L298">
        <v>1</v>
      </c>
      <c r="M298" t="s">
        <v>50</v>
      </c>
      <c r="N298" t="s">
        <v>61</v>
      </c>
      <c r="O298" t="s">
        <v>67</v>
      </c>
      <c r="P298" t="s">
        <v>53</v>
      </c>
      <c r="Q298">
        <v>2016</v>
      </c>
      <c r="R298">
        <v>2017</v>
      </c>
      <c r="S298">
        <v>1</v>
      </c>
      <c r="U298" t="s">
        <v>54</v>
      </c>
      <c r="V298" s="2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 t="s">
        <v>99</v>
      </c>
      <c r="AE298" t="s">
        <v>56</v>
      </c>
      <c r="AF298" t="s">
        <v>56</v>
      </c>
      <c r="AG298" t="s">
        <v>56</v>
      </c>
      <c r="AH298" t="s">
        <v>69</v>
      </c>
      <c r="AI298" t="s">
        <v>56</v>
      </c>
      <c r="AJ298" t="s">
        <v>56</v>
      </c>
      <c r="AK298" t="s">
        <v>56</v>
      </c>
      <c r="AL298" t="s">
        <v>69</v>
      </c>
      <c r="AM298" t="s">
        <v>56</v>
      </c>
      <c r="AN298" t="s">
        <v>56</v>
      </c>
      <c r="AO298" t="s">
        <v>56</v>
      </c>
      <c r="AP298" t="s">
        <v>56</v>
      </c>
      <c r="AQ298" t="s">
        <v>56</v>
      </c>
      <c r="AR298" t="s">
        <v>79</v>
      </c>
    </row>
    <row r="299" spans="1:47">
      <c r="A299">
        <v>347</v>
      </c>
      <c r="B299">
        <v>4160</v>
      </c>
      <c r="C299" t="s">
        <v>212</v>
      </c>
      <c r="D299" t="s">
        <v>201</v>
      </c>
      <c r="E299" t="s">
        <v>202</v>
      </c>
      <c r="F299" t="s">
        <v>64</v>
      </c>
      <c r="G299">
        <v>78723</v>
      </c>
      <c r="I299">
        <v>9</v>
      </c>
      <c r="J299" t="s">
        <v>203</v>
      </c>
      <c r="K299">
        <v>1</v>
      </c>
      <c r="L299">
        <v>1</v>
      </c>
      <c r="M299" t="s">
        <v>50</v>
      </c>
      <c r="N299" t="s">
        <v>61</v>
      </c>
      <c r="O299" t="s">
        <v>67</v>
      </c>
      <c r="P299" t="s">
        <v>53</v>
      </c>
      <c r="Q299">
        <v>2016</v>
      </c>
      <c r="R299">
        <v>2017</v>
      </c>
      <c r="S299">
        <v>1</v>
      </c>
      <c r="U299" t="s">
        <v>54</v>
      </c>
      <c r="V299" s="2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 t="s">
        <v>99</v>
      </c>
      <c r="AE299" t="s">
        <v>56</v>
      </c>
      <c r="AF299" t="s">
        <v>56</v>
      </c>
      <c r="AG299" t="s">
        <v>56</v>
      </c>
      <c r="AH299" t="s">
        <v>69</v>
      </c>
      <c r="AI299" t="s">
        <v>56</v>
      </c>
      <c r="AJ299" t="s">
        <v>56</v>
      </c>
      <c r="AK299" t="s">
        <v>56</v>
      </c>
      <c r="AL299" t="s">
        <v>69</v>
      </c>
      <c r="AM299" t="s">
        <v>56</v>
      </c>
      <c r="AN299" t="s">
        <v>56</v>
      </c>
      <c r="AO299" t="s">
        <v>56</v>
      </c>
      <c r="AP299" t="s">
        <v>56</v>
      </c>
      <c r="AQ299" t="s">
        <v>56</v>
      </c>
      <c r="AR299" t="s">
        <v>79</v>
      </c>
    </row>
    <row r="300" spans="1:47">
      <c r="A300">
        <v>347</v>
      </c>
      <c r="B300">
        <v>3896</v>
      </c>
      <c r="C300" t="s">
        <v>514</v>
      </c>
      <c r="D300" t="s">
        <v>201</v>
      </c>
      <c r="E300" t="s">
        <v>202</v>
      </c>
      <c r="F300" t="s">
        <v>515</v>
      </c>
      <c r="G300">
        <v>78723</v>
      </c>
      <c r="I300">
        <v>9</v>
      </c>
      <c r="J300" t="s">
        <v>203</v>
      </c>
      <c r="K300">
        <v>201</v>
      </c>
      <c r="L300">
        <v>30</v>
      </c>
      <c r="M300" t="s">
        <v>50</v>
      </c>
      <c r="N300" t="s">
        <v>103</v>
      </c>
      <c r="O300" t="s">
        <v>52</v>
      </c>
      <c r="P300" t="s">
        <v>112</v>
      </c>
      <c r="S300">
        <v>5</v>
      </c>
      <c r="U300" t="s">
        <v>54</v>
      </c>
      <c r="W300">
        <v>0</v>
      </c>
      <c r="X300">
        <v>0</v>
      </c>
      <c r="Y300">
        <v>0</v>
      </c>
      <c r="Z300">
        <v>30</v>
      </c>
      <c r="AA300">
        <v>0</v>
      </c>
      <c r="AB300">
        <v>0</v>
      </c>
      <c r="AC300">
        <v>171</v>
      </c>
      <c r="AD300" t="s">
        <v>99</v>
      </c>
      <c r="AE300" t="s">
        <v>56</v>
      </c>
      <c r="AF300" t="s">
        <v>56</v>
      </c>
      <c r="AG300" t="s">
        <v>56</v>
      </c>
      <c r="AH300" t="s">
        <v>69</v>
      </c>
      <c r="AI300" t="s">
        <v>56</v>
      </c>
      <c r="AJ300" t="s">
        <v>56</v>
      </c>
      <c r="AK300" t="s">
        <v>56</v>
      </c>
      <c r="AL300" t="s">
        <v>69</v>
      </c>
      <c r="AM300" t="s">
        <v>56</v>
      </c>
      <c r="AN300" t="s">
        <v>56</v>
      </c>
      <c r="AO300" t="s">
        <v>56</v>
      </c>
      <c r="AP300" t="s">
        <v>56</v>
      </c>
      <c r="AQ300" t="s">
        <v>56</v>
      </c>
      <c r="AR300" t="s">
        <v>516</v>
      </c>
      <c r="AS300" t="s">
        <v>162</v>
      </c>
      <c r="AT300" t="s">
        <v>517</v>
      </c>
      <c r="AU300" t="s">
        <v>518</v>
      </c>
    </row>
    <row r="301" spans="1:47">
      <c r="A301">
        <v>347</v>
      </c>
      <c r="B301">
        <v>3901</v>
      </c>
      <c r="C301" t="s">
        <v>713</v>
      </c>
      <c r="D301" t="s">
        <v>201</v>
      </c>
      <c r="E301" t="s">
        <v>202</v>
      </c>
      <c r="F301" t="s">
        <v>714</v>
      </c>
      <c r="G301">
        <v>78723</v>
      </c>
      <c r="I301">
        <v>9</v>
      </c>
      <c r="J301" t="s">
        <v>203</v>
      </c>
      <c r="K301">
        <v>240</v>
      </c>
      <c r="L301">
        <v>219</v>
      </c>
      <c r="M301" t="s">
        <v>50</v>
      </c>
      <c r="N301" t="s">
        <v>103</v>
      </c>
      <c r="O301" t="s">
        <v>52</v>
      </c>
      <c r="P301" t="s">
        <v>112</v>
      </c>
      <c r="S301">
        <v>40</v>
      </c>
      <c r="U301" t="s">
        <v>54</v>
      </c>
      <c r="W301">
        <v>15</v>
      </c>
      <c r="X301">
        <v>0</v>
      </c>
      <c r="Y301">
        <v>48</v>
      </c>
      <c r="Z301">
        <v>156</v>
      </c>
      <c r="AA301">
        <v>0</v>
      </c>
      <c r="AB301">
        <v>0</v>
      </c>
      <c r="AC301">
        <v>21</v>
      </c>
      <c r="AD301" t="s">
        <v>55</v>
      </c>
      <c r="AE301" t="s">
        <v>56</v>
      </c>
      <c r="AF301" t="s">
        <v>56</v>
      </c>
      <c r="AG301" t="s">
        <v>56</v>
      </c>
      <c r="AH301" t="s">
        <v>69</v>
      </c>
      <c r="AI301" t="s">
        <v>56</v>
      </c>
      <c r="AJ301" t="s">
        <v>56</v>
      </c>
      <c r="AK301" t="s">
        <v>56</v>
      </c>
      <c r="AL301" t="s">
        <v>69</v>
      </c>
      <c r="AM301" t="s">
        <v>56</v>
      </c>
      <c r="AN301" t="s">
        <v>56</v>
      </c>
      <c r="AO301" t="s">
        <v>56</v>
      </c>
      <c r="AP301" t="s">
        <v>56</v>
      </c>
      <c r="AQ301" t="s">
        <v>69</v>
      </c>
      <c r="AR301" t="s">
        <v>715</v>
      </c>
      <c r="AS301" t="s">
        <v>312</v>
      </c>
      <c r="AT301" t="s">
        <v>716</v>
      </c>
      <c r="AU301" t="s">
        <v>717</v>
      </c>
    </row>
    <row r="302" spans="1:47">
      <c r="A302">
        <v>347</v>
      </c>
      <c r="B302">
        <v>3903</v>
      </c>
      <c r="C302" t="s">
        <v>920</v>
      </c>
      <c r="D302" t="s">
        <v>201</v>
      </c>
      <c r="E302" t="s">
        <v>202</v>
      </c>
      <c r="F302" t="s">
        <v>921</v>
      </c>
      <c r="G302">
        <v>78723</v>
      </c>
      <c r="I302">
        <v>9</v>
      </c>
      <c r="J302" t="s">
        <v>203</v>
      </c>
      <c r="K302">
        <v>318</v>
      </c>
      <c r="L302">
        <v>48</v>
      </c>
      <c r="M302" t="s">
        <v>50</v>
      </c>
      <c r="N302" t="s">
        <v>103</v>
      </c>
      <c r="O302" t="s">
        <v>52</v>
      </c>
      <c r="P302" t="s">
        <v>112</v>
      </c>
      <c r="S302">
        <v>5</v>
      </c>
      <c r="U302" t="s">
        <v>54</v>
      </c>
      <c r="W302">
        <v>0</v>
      </c>
      <c r="X302">
        <v>0</v>
      </c>
      <c r="Y302">
        <v>0</v>
      </c>
      <c r="Z302">
        <v>48</v>
      </c>
      <c r="AA302">
        <v>0</v>
      </c>
      <c r="AB302">
        <v>0</v>
      </c>
      <c r="AC302">
        <v>270</v>
      </c>
      <c r="AD302" t="s">
        <v>99</v>
      </c>
      <c r="AE302" t="s">
        <v>56</v>
      </c>
      <c r="AF302" t="s">
        <v>56</v>
      </c>
      <c r="AG302" t="s">
        <v>56</v>
      </c>
      <c r="AH302" t="s">
        <v>69</v>
      </c>
      <c r="AI302" t="s">
        <v>56</v>
      </c>
      <c r="AJ302" t="s">
        <v>56</v>
      </c>
      <c r="AK302" t="s">
        <v>56</v>
      </c>
      <c r="AL302" t="s">
        <v>69</v>
      </c>
      <c r="AM302" t="s">
        <v>56</v>
      </c>
      <c r="AN302" t="s">
        <v>56</v>
      </c>
      <c r="AO302" t="s">
        <v>56</v>
      </c>
      <c r="AP302" t="s">
        <v>56</v>
      </c>
      <c r="AQ302" t="s">
        <v>56</v>
      </c>
      <c r="AR302" t="s">
        <v>922</v>
      </c>
      <c r="AS302" t="s">
        <v>677</v>
      </c>
      <c r="AT302" t="s">
        <v>923</v>
      </c>
      <c r="AU302" t="s">
        <v>924</v>
      </c>
    </row>
    <row r="303" spans="1:47">
      <c r="A303">
        <v>347</v>
      </c>
      <c r="B303">
        <v>3904</v>
      </c>
      <c r="C303" t="s">
        <v>225</v>
      </c>
      <c r="D303" t="s">
        <v>201</v>
      </c>
      <c r="E303" t="s">
        <v>202</v>
      </c>
      <c r="F303" t="s">
        <v>64</v>
      </c>
      <c r="I303">
        <v>9</v>
      </c>
      <c r="J303" t="s">
        <v>203</v>
      </c>
      <c r="K303">
        <v>862</v>
      </c>
      <c r="L303">
        <v>173</v>
      </c>
      <c r="M303" t="s">
        <v>50</v>
      </c>
      <c r="N303" t="s">
        <v>61</v>
      </c>
      <c r="O303" t="s">
        <v>67</v>
      </c>
      <c r="P303" t="s">
        <v>112</v>
      </c>
      <c r="S303">
        <v>5</v>
      </c>
      <c r="U303" t="s">
        <v>54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173</v>
      </c>
      <c r="AC303">
        <v>689</v>
      </c>
      <c r="AD303" t="s">
        <v>99</v>
      </c>
      <c r="AE303" t="s">
        <v>56</v>
      </c>
      <c r="AF303" t="s">
        <v>56</v>
      </c>
      <c r="AG303" t="s">
        <v>56</v>
      </c>
      <c r="AH303" t="s">
        <v>69</v>
      </c>
      <c r="AI303" t="s">
        <v>56</v>
      </c>
      <c r="AJ303" t="s">
        <v>56</v>
      </c>
      <c r="AK303" t="s">
        <v>56</v>
      </c>
      <c r="AL303" t="s">
        <v>69</v>
      </c>
      <c r="AM303" t="s">
        <v>56</v>
      </c>
      <c r="AN303" t="s">
        <v>56</v>
      </c>
      <c r="AO303" t="s">
        <v>56</v>
      </c>
      <c r="AP303" t="s">
        <v>56</v>
      </c>
      <c r="AQ303" t="s">
        <v>56</v>
      </c>
      <c r="AR303" t="s">
        <v>148</v>
      </c>
    </row>
    <row r="304" spans="1:47">
      <c r="A304">
        <v>347</v>
      </c>
      <c r="B304">
        <v>3956</v>
      </c>
      <c r="C304" t="s">
        <v>224</v>
      </c>
      <c r="D304" t="s">
        <v>201</v>
      </c>
      <c r="E304" t="s">
        <v>202</v>
      </c>
      <c r="F304" t="s">
        <v>64</v>
      </c>
      <c r="G304">
        <v>78723</v>
      </c>
      <c r="I304">
        <v>9</v>
      </c>
      <c r="J304" t="s">
        <v>203</v>
      </c>
      <c r="K304">
        <v>8</v>
      </c>
      <c r="L304">
        <v>0</v>
      </c>
      <c r="M304" t="s">
        <v>50</v>
      </c>
      <c r="N304" t="s">
        <v>61</v>
      </c>
      <c r="O304" t="s">
        <v>67</v>
      </c>
      <c r="P304" t="s">
        <v>90</v>
      </c>
      <c r="S304">
        <v>0</v>
      </c>
      <c r="U304" t="s">
        <v>54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8</v>
      </c>
      <c r="AD304" t="s">
        <v>99</v>
      </c>
      <c r="AE304" t="s">
        <v>56</v>
      </c>
      <c r="AF304" t="s">
        <v>56</v>
      </c>
      <c r="AG304" t="s">
        <v>56</v>
      </c>
      <c r="AH304" t="s">
        <v>56</v>
      </c>
      <c r="AI304" t="s">
        <v>56</v>
      </c>
      <c r="AJ304" t="s">
        <v>56</v>
      </c>
      <c r="AK304" t="s">
        <v>56</v>
      </c>
      <c r="AL304" t="s">
        <v>69</v>
      </c>
      <c r="AM304" t="s">
        <v>56</v>
      </c>
      <c r="AN304" t="s">
        <v>56</v>
      </c>
      <c r="AO304" t="s">
        <v>56</v>
      </c>
      <c r="AP304" t="s">
        <v>56</v>
      </c>
      <c r="AQ304" t="s">
        <v>56</v>
      </c>
      <c r="AR304" t="s">
        <v>79</v>
      </c>
    </row>
    <row r="305" spans="1:44">
      <c r="A305">
        <v>347</v>
      </c>
      <c r="B305">
        <v>3977</v>
      </c>
      <c r="C305" t="s">
        <v>228</v>
      </c>
      <c r="D305" t="s">
        <v>201</v>
      </c>
      <c r="E305" t="s">
        <v>202</v>
      </c>
      <c r="F305" t="s">
        <v>64</v>
      </c>
      <c r="G305">
        <v>78723</v>
      </c>
      <c r="I305">
        <v>9</v>
      </c>
      <c r="J305" t="s">
        <v>203</v>
      </c>
      <c r="K305">
        <v>34</v>
      </c>
      <c r="L305">
        <v>0</v>
      </c>
      <c r="M305" t="s">
        <v>50</v>
      </c>
      <c r="N305" t="s">
        <v>61</v>
      </c>
      <c r="O305" t="s">
        <v>67</v>
      </c>
      <c r="P305" t="s">
        <v>53</v>
      </c>
      <c r="S305">
        <v>0</v>
      </c>
      <c r="U305" t="s">
        <v>54</v>
      </c>
      <c r="V305" s="2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34</v>
      </c>
      <c r="AD305" t="s">
        <v>99</v>
      </c>
      <c r="AE305" t="s">
        <v>56</v>
      </c>
      <c r="AF305" t="s">
        <v>56</v>
      </c>
      <c r="AG305" t="s">
        <v>56</v>
      </c>
      <c r="AH305" t="s">
        <v>69</v>
      </c>
      <c r="AI305" t="s">
        <v>56</v>
      </c>
      <c r="AJ305" t="s">
        <v>56</v>
      </c>
      <c r="AK305" t="s">
        <v>56</v>
      </c>
      <c r="AL305" t="s">
        <v>69</v>
      </c>
      <c r="AM305" t="s">
        <v>56</v>
      </c>
      <c r="AN305" t="s">
        <v>56</v>
      </c>
      <c r="AO305" t="s">
        <v>56</v>
      </c>
      <c r="AP305" t="s">
        <v>56</v>
      </c>
      <c r="AQ305" t="s">
        <v>56</v>
      </c>
      <c r="AR305" t="s">
        <v>79</v>
      </c>
    </row>
    <row r="306" spans="1:44">
      <c r="A306">
        <v>347</v>
      </c>
      <c r="B306">
        <v>3978</v>
      </c>
      <c r="C306" t="s">
        <v>207</v>
      </c>
      <c r="D306" t="s">
        <v>201</v>
      </c>
      <c r="E306" t="s">
        <v>202</v>
      </c>
      <c r="F306" t="s">
        <v>64</v>
      </c>
      <c r="G306">
        <v>78723</v>
      </c>
      <c r="I306">
        <v>9</v>
      </c>
      <c r="J306" t="s">
        <v>203</v>
      </c>
      <c r="K306">
        <v>14</v>
      </c>
      <c r="L306">
        <v>0</v>
      </c>
      <c r="M306" t="s">
        <v>50</v>
      </c>
      <c r="N306" t="s">
        <v>61</v>
      </c>
      <c r="O306" t="s">
        <v>67</v>
      </c>
      <c r="P306" t="s">
        <v>53</v>
      </c>
      <c r="S306">
        <v>0</v>
      </c>
      <c r="U306" t="s">
        <v>54</v>
      </c>
      <c r="V306" s="2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14</v>
      </c>
      <c r="AD306" t="s">
        <v>99</v>
      </c>
      <c r="AE306" t="s">
        <v>56</v>
      </c>
      <c r="AF306" t="s">
        <v>56</v>
      </c>
      <c r="AG306" t="s">
        <v>56</v>
      </c>
      <c r="AH306" t="s">
        <v>69</v>
      </c>
      <c r="AI306" t="s">
        <v>56</v>
      </c>
      <c r="AJ306" t="s">
        <v>56</v>
      </c>
      <c r="AK306" t="s">
        <v>56</v>
      </c>
      <c r="AL306" t="s">
        <v>69</v>
      </c>
      <c r="AM306" t="s">
        <v>56</v>
      </c>
      <c r="AN306" t="s">
        <v>56</v>
      </c>
      <c r="AO306" t="s">
        <v>56</v>
      </c>
      <c r="AP306" t="s">
        <v>56</v>
      </c>
      <c r="AQ306" t="s">
        <v>56</v>
      </c>
      <c r="AR306" t="s">
        <v>79</v>
      </c>
    </row>
    <row r="307" spans="1:44">
      <c r="A307">
        <v>347</v>
      </c>
      <c r="B307">
        <v>3979</v>
      </c>
      <c r="C307" t="s">
        <v>223</v>
      </c>
      <c r="D307" t="s">
        <v>201</v>
      </c>
      <c r="E307" t="s">
        <v>202</v>
      </c>
      <c r="F307" t="s">
        <v>64</v>
      </c>
      <c r="G307">
        <v>78723</v>
      </c>
      <c r="I307">
        <v>9</v>
      </c>
      <c r="J307" t="s">
        <v>203</v>
      </c>
      <c r="K307">
        <v>17</v>
      </c>
      <c r="L307">
        <v>0</v>
      </c>
      <c r="M307" t="s">
        <v>50</v>
      </c>
      <c r="N307" t="s">
        <v>61</v>
      </c>
      <c r="O307" t="s">
        <v>67</v>
      </c>
      <c r="P307" t="s">
        <v>53</v>
      </c>
      <c r="S307">
        <v>0</v>
      </c>
      <c r="U307" t="s">
        <v>54</v>
      </c>
      <c r="V307" s="2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17</v>
      </c>
      <c r="AD307" t="s">
        <v>99</v>
      </c>
      <c r="AE307" t="s">
        <v>56</v>
      </c>
      <c r="AF307" t="s">
        <v>56</v>
      </c>
      <c r="AG307" t="s">
        <v>56</v>
      </c>
      <c r="AH307" t="s">
        <v>69</v>
      </c>
      <c r="AI307" t="s">
        <v>56</v>
      </c>
      <c r="AJ307" t="s">
        <v>56</v>
      </c>
      <c r="AK307" t="s">
        <v>56</v>
      </c>
      <c r="AL307" t="s">
        <v>69</v>
      </c>
      <c r="AM307" t="s">
        <v>56</v>
      </c>
      <c r="AN307" t="s">
        <v>56</v>
      </c>
      <c r="AO307" t="s">
        <v>56</v>
      </c>
      <c r="AP307" t="s">
        <v>56</v>
      </c>
      <c r="AQ307" t="s">
        <v>56</v>
      </c>
      <c r="AR307" t="s">
        <v>79</v>
      </c>
    </row>
    <row r="308" spans="1:44">
      <c r="A308">
        <v>347</v>
      </c>
      <c r="B308">
        <v>3980</v>
      </c>
      <c r="C308" t="s">
        <v>231</v>
      </c>
      <c r="D308" t="s">
        <v>201</v>
      </c>
      <c r="E308" t="s">
        <v>202</v>
      </c>
      <c r="F308" t="s">
        <v>64</v>
      </c>
      <c r="G308">
        <v>78723</v>
      </c>
      <c r="I308">
        <v>9</v>
      </c>
      <c r="J308" t="s">
        <v>203</v>
      </c>
      <c r="K308">
        <v>45</v>
      </c>
      <c r="L308">
        <v>0</v>
      </c>
      <c r="M308" t="s">
        <v>50</v>
      </c>
      <c r="N308" t="s">
        <v>61</v>
      </c>
      <c r="O308" t="s">
        <v>67</v>
      </c>
      <c r="P308" t="s">
        <v>53</v>
      </c>
      <c r="S308">
        <v>0</v>
      </c>
      <c r="U308" t="s">
        <v>54</v>
      </c>
      <c r="V308" s="2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45</v>
      </c>
      <c r="AD308" t="s">
        <v>99</v>
      </c>
      <c r="AE308" t="s">
        <v>56</v>
      </c>
      <c r="AF308" t="s">
        <v>56</v>
      </c>
      <c r="AG308" t="s">
        <v>56</v>
      </c>
      <c r="AH308" t="s">
        <v>69</v>
      </c>
      <c r="AI308" t="s">
        <v>56</v>
      </c>
      <c r="AJ308" t="s">
        <v>56</v>
      </c>
      <c r="AK308" t="s">
        <v>56</v>
      </c>
      <c r="AL308" t="s">
        <v>69</v>
      </c>
      <c r="AM308" t="s">
        <v>56</v>
      </c>
      <c r="AN308" t="s">
        <v>56</v>
      </c>
      <c r="AO308" t="s">
        <v>56</v>
      </c>
      <c r="AP308" t="s">
        <v>56</v>
      </c>
      <c r="AQ308" t="s">
        <v>56</v>
      </c>
      <c r="AR308" t="s">
        <v>79</v>
      </c>
    </row>
    <row r="309" spans="1:44">
      <c r="A309">
        <v>347</v>
      </c>
      <c r="B309">
        <v>3981</v>
      </c>
      <c r="C309" t="s">
        <v>234</v>
      </c>
      <c r="D309" t="s">
        <v>201</v>
      </c>
      <c r="E309" t="s">
        <v>202</v>
      </c>
      <c r="F309" t="s">
        <v>64</v>
      </c>
      <c r="G309">
        <v>78723</v>
      </c>
      <c r="I309">
        <v>9</v>
      </c>
      <c r="J309" t="s">
        <v>203</v>
      </c>
      <c r="K309">
        <v>43</v>
      </c>
      <c r="L309">
        <v>0</v>
      </c>
      <c r="M309" t="s">
        <v>50</v>
      </c>
      <c r="N309" t="s">
        <v>61</v>
      </c>
      <c r="O309" t="s">
        <v>67</v>
      </c>
      <c r="P309" t="s">
        <v>53</v>
      </c>
      <c r="S309">
        <v>0</v>
      </c>
      <c r="U309" t="s">
        <v>54</v>
      </c>
      <c r="V309" s="2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43</v>
      </c>
      <c r="AD309" t="s">
        <v>99</v>
      </c>
      <c r="AE309" t="s">
        <v>56</v>
      </c>
      <c r="AF309" t="s">
        <v>56</v>
      </c>
      <c r="AG309" t="s">
        <v>56</v>
      </c>
      <c r="AH309" t="s">
        <v>69</v>
      </c>
      <c r="AI309" t="s">
        <v>56</v>
      </c>
      <c r="AJ309" t="s">
        <v>56</v>
      </c>
      <c r="AK309" t="s">
        <v>56</v>
      </c>
      <c r="AL309" t="s">
        <v>69</v>
      </c>
      <c r="AM309" t="s">
        <v>56</v>
      </c>
      <c r="AN309" t="s">
        <v>56</v>
      </c>
      <c r="AO309" t="s">
        <v>56</v>
      </c>
      <c r="AP309" t="s">
        <v>56</v>
      </c>
      <c r="AQ309" t="s">
        <v>56</v>
      </c>
      <c r="AR309" t="s">
        <v>79</v>
      </c>
    </row>
    <row r="310" spans="1:44">
      <c r="A310">
        <v>347</v>
      </c>
      <c r="B310">
        <v>3982</v>
      </c>
      <c r="C310" t="s">
        <v>211</v>
      </c>
      <c r="D310" t="s">
        <v>201</v>
      </c>
      <c r="E310" t="s">
        <v>202</v>
      </c>
      <c r="F310" t="s">
        <v>64</v>
      </c>
      <c r="G310">
        <v>78723</v>
      </c>
      <c r="I310">
        <v>9</v>
      </c>
      <c r="J310" t="s">
        <v>203</v>
      </c>
      <c r="K310">
        <v>81</v>
      </c>
      <c r="L310">
        <v>0</v>
      </c>
      <c r="M310" t="s">
        <v>50</v>
      </c>
      <c r="N310" t="s">
        <v>61</v>
      </c>
      <c r="O310" t="s">
        <v>67</v>
      </c>
      <c r="P310" t="s">
        <v>53</v>
      </c>
      <c r="S310">
        <v>0</v>
      </c>
      <c r="U310" t="s">
        <v>54</v>
      </c>
      <c r="V310" s="2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81</v>
      </c>
      <c r="AD310" t="s">
        <v>99</v>
      </c>
      <c r="AE310" t="s">
        <v>56</v>
      </c>
      <c r="AF310" t="s">
        <v>56</v>
      </c>
      <c r="AG310" t="s">
        <v>56</v>
      </c>
      <c r="AH310" t="s">
        <v>69</v>
      </c>
      <c r="AI310" t="s">
        <v>56</v>
      </c>
      <c r="AJ310" t="s">
        <v>56</v>
      </c>
      <c r="AK310" t="s">
        <v>56</v>
      </c>
      <c r="AL310" t="s">
        <v>69</v>
      </c>
      <c r="AM310" t="s">
        <v>56</v>
      </c>
      <c r="AN310" t="s">
        <v>56</v>
      </c>
      <c r="AO310" t="s">
        <v>56</v>
      </c>
      <c r="AP310" t="s">
        <v>56</v>
      </c>
      <c r="AQ310" t="s">
        <v>56</v>
      </c>
      <c r="AR310" t="s">
        <v>79</v>
      </c>
    </row>
    <row r="311" spans="1:44">
      <c r="A311">
        <v>347</v>
      </c>
      <c r="B311">
        <v>3983</v>
      </c>
      <c r="C311" t="s">
        <v>235</v>
      </c>
      <c r="D311" t="s">
        <v>201</v>
      </c>
      <c r="E311" t="s">
        <v>202</v>
      </c>
      <c r="F311" t="s">
        <v>64</v>
      </c>
      <c r="G311">
        <v>78723</v>
      </c>
      <c r="I311">
        <v>9</v>
      </c>
      <c r="J311" t="s">
        <v>203</v>
      </c>
      <c r="K311">
        <v>3</v>
      </c>
      <c r="L311">
        <v>0</v>
      </c>
      <c r="M311" t="s">
        <v>50</v>
      </c>
      <c r="N311" t="s">
        <v>61</v>
      </c>
      <c r="O311" t="s">
        <v>67</v>
      </c>
      <c r="P311" t="s">
        <v>53</v>
      </c>
      <c r="S311">
        <v>0</v>
      </c>
      <c r="U311" t="s">
        <v>54</v>
      </c>
      <c r="V311" s="2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 t="s">
        <v>99</v>
      </c>
      <c r="AE311" t="s">
        <v>56</v>
      </c>
      <c r="AF311" t="s">
        <v>56</v>
      </c>
      <c r="AG311" t="s">
        <v>56</v>
      </c>
      <c r="AH311" t="s">
        <v>69</v>
      </c>
      <c r="AI311" t="s">
        <v>56</v>
      </c>
      <c r="AJ311" t="s">
        <v>56</v>
      </c>
      <c r="AK311" t="s">
        <v>56</v>
      </c>
      <c r="AL311" t="s">
        <v>69</v>
      </c>
      <c r="AM311" t="s">
        <v>56</v>
      </c>
      <c r="AN311" t="s">
        <v>56</v>
      </c>
      <c r="AO311" t="s">
        <v>56</v>
      </c>
      <c r="AP311" t="s">
        <v>56</v>
      </c>
      <c r="AQ311" t="s">
        <v>56</v>
      </c>
      <c r="AR311" t="s">
        <v>79</v>
      </c>
    </row>
    <row r="312" spans="1:44">
      <c r="A312">
        <v>347</v>
      </c>
      <c r="B312">
        <v>3984</v>
      </c>
      <c r="C312" t="s">
        <v>205</v>
      </c>
      <c r="D312" t="s">
        <v>201</v>
      </c>
      <c r="E312" t="s">
        <v>202</v>
      </c>
      <c r="F312" t="s">
        <v>64</v>
      </c>
      <c r="G312">
        <v>78723</v>
      </c>
      <c r="I312">
        <v>9</v>
      </c>
      <c r="J312" t="s">
        <v>203</v>
      </c>
      <c r="K312">
        <v>6</v>
      </c>
      <c r="L312">
        <v>0</v>
      </c>
      <c r="M312" t="s">
        <v>50</v>
      </c>
      <c r="N312" t="s">
        <v>61</v>
      </c>
      <c r="O312" t="s">
        <v>67</v>
      </c>
      <c r="P312" t="s">
        <v>53</v>
      </c>
      <c r="S312">
        <v>0</v>
      </c>
      <c r="U312" t="s">
        <v>54</v>
      </c>
      <c r="V312" s="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6</v>
      </c>
      <c r="AD312" t="s">
        <v>99</v>
      </c>
      <c r="AE312" t="s">
        <v>56</v>
      </c>
      <c r="AF312" t="s">
        <v>56</v>
      </c>
      <c r="AG312" t="s">
        <v>56</v>
      </c>
      <c r="AH312" t="s">
        <v>69</v>
      </c>
      <c r="AI312" t="s">
        <v>56</v>
      </c>
      <c r="AJ312" t="s">
        <v>56</v>
      </c>
      <c r="AK312" t="s">
        <v>56</v>
      </c>
      <c r="AL312" t="s">
        <v>69</v>
      </c>
      <c r="AM312" t="s">
        <v>56</v>
      </c>
      <c r="AN312" t="s">
        <v>56</v>
      </c>
      <c r="AO312" t="s">
        <v>56</v>
      </c>
      <c r="AP312" t="s">
        <v>56</v>
      </c>
      <c r="AQ312" t="s">
        <v>56</v>
      </c>
      <c r="AR312" t="s">
        <v>79</v>
      </c>
    </row>
    <row r="313" spans="1:44">
      <c r="A313">
        <v>347</v>
      </c>
      <c r="B313">
        <v>3985</v>
      </c>
      <c r="C313" t="s">
        <v>212</v>
      </c>
      <c r="D313" t="s">
        <v>201</v>
      </c>
      <c r="E313" t="s">
        <v>202</v>
      </c>
      <c r="F313" t="s">
        <v>64</v>
      </c>
      <c r="G313">
        <v>78723</v>
      </c>
      <c r="I313">
        <v>9</v>
      </c>
      <c r="J313" t="s">
        <v>203</v>
      </c>
      <c r="K313">
        <v>8</v>
      </c>
      <c r="L313">
        <v>0</v>
      </c>
      <c r="M313" t="s">
        <v>50</v>
      </c>
      <c r="N313" t="s">
        <v>61</v>
      </c>
      <c r="O313" t="s">
        <v>67</v>
      </c>
      <c r="P313" t="s">
        <v>53</v>
      </c>
      <c r="S313">
        <v>0</v>
      </c>
      <c r="U313" t="s">
        <v>54</v>
      </c>
      <c r="V313" s="2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8</v>
      </c>
      <c r="AD313" t="s">
        <v>99</v>
      </c>
      <c r="AE313" t="s">
        <v>56</v>
      </c>
      <c r="AF313" t="s">
        <v>56</v>
      </c>
      <c r="AG313" t="s">
        <v>56</v>
      </c>
      <c r="AH313" t="s">
        <v>69</v>
      </c>
      <c r="AI313" t="s">
        <v>56</v>
      </c>
      <c r="AJ313" t="s">
        <v>56</v>
      </c>
      <c r="AK313" t="s">
        <v>56</v>
      </c>
      <c r="AL313" t="s">
        <v>69</v>
      </c>
      <c r="AM313" t="s">
        <v>56</v>
      </c>
      <c r="AN313" t="s">
        <v>56</v>
      </c>
      <c r="AO313" t="s">
        <v>56</v>
      </c>
      <c r="AP313" t="s">
        <v>56</v>
      </c>
      <c r="AQ313" t="s">
        <v>56</v>
      </c>
      <c r="AR313" t="s">
        <v>79</v>
      </c>
    </row>
    <row r="314" spans="1:44">
      <c r="A314">
        <v>347</v>
      </c>
      <c r="B314">
        <v>3986</v>
      </c>
      <c r="C314" t="s">
        <v>206</v>
      </c>
      <c r="D314" t="s">
        <v>201</v>
      </c>
      <c r="E314" t="s">
        <v>202</v>
      </c>
      <c r="F314" t="s">
        <v>64</v>
      </c>
      <c r="G314">
        <v>78723</v>
      </c>
      <c r="I314">
        <v>9</v>
      </c>
      <c r="J314" t="s">
        <v>203</v>
      </c>
      <c r="K314">
        <v>1</v>
      </c>
      <c r="L314">
        <v>0</v>
      </c>
      <c r="M314" t="s">
        <v>50</v>
      </c>
      <c r="N314" t="s">
        <v>61</v>
      </c>
      <c r="O314" t="s">
        <v>67</v>
      </c>
      <c r="P314" t="s">
        <v>53</v>
      </c>
      <c r="S314">
        <v>0</v>
      </c>
      <c r="U314" t="s">
        <v>54</v>
      </c>
      <c r="V314" s="2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 t="s">
        <v>99</v>
      </c>
      <c r="AE314" t="s">
        <v>56</v>
      </c>
      <c r="AF314" t="s">
        <v>56</v>
      </c>
      <c r="AG314" t="s">
        <v>56</v>
      </c>
      <c r="AH314" t="s">
        <v>69</v>
      </c>
      <c r="AI314" t="s">
        <v>56</v>
      </c>
      <c r="AJ314" t="s">
        <v>56</v>
      </c>
      <c r="AK314" t="s">
        <v>56</v>
      </c>
      <c r="AL314" t="s">
        <v>69</v>
      </c>
      <c r="AM314" t="s">
        <v>56</v>
      </c>
      <c r="AN314" t="s">
        <v>56</v>
      </c>
      <c r="AO314" t="s">
        <v>56</v>
      </c>
      <c r="AP314" t="s">
        <v>56</v>
      </c>
      <c r="AQ314" t="s">
        <v>56</v>
      </c>
      <c r="AR314" t="s">
        <v>79</v>
      </c>
    </row>
    <row r="315" spans="1:44">
      <c r="A315">
        <v>347</v>
      </c>
      <c r="B315">
        <v>3987</v>
      </c>
      <c r="C315" t="s">
        <v>213</v>
      </c>
      <c r="D315" t="s">
        <v>201</v>
      </c>
      <c r="E315" t="s">
        <v>202</v>
      </c>
      <c r="F315" t="s">
        <v>64</v>
      </c>
      <c r="G315">
        <v>78723</v>
      </c>
      <c r="I315">
        <v>9</v>
      </c>
      <c r="J315" t="s">
        <v>203</v>
      </c>
      <c r="K315">
        <v>3</v>
      </c>
      <c r="L315">
        <v>0</v>
      </c>
      <c r="M315" t="s">
        <v>50</v>
      </c>
      <c r="N315" t="s">
        <v>61</v>
      </c>
      <c r="O315" t="s">
        <v>67</v>
      </c>
      <c r="P315" t="s">
        <v>53</v>
      </c>
      <c r="S315">
        <v>0</v>
      </c>
      <c r="U315" t="s">
        <v>54</v>
      </c>
      <c r="V315" s="2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 t="s">
        <v>99</v>
      </c>
      <c r="AE315" t="s">
        <v>56</v>
      </c>
      <c r="AF315" t="s">
        <v>56</v>
      </c>
      <c r="AG315" t="s">
        <v>56</v>
      </c>
      <c r="AH315" t="s">
        <v>69</v>
      </c>
      <c r="AI315" t="s">
        <v>56</v>
      </c>
      <c r="AJ315" t="s">
        <v>56</v>
      </c>
      <c r="AK315" t="s">
        <v>56</v>
      </c>
      <c r="AL315" t="s">
        <v>69</v>
      </c>
      <c r="AM315" t="s">
        <v>56</v>
      </c>
      <c r="AN315" t="s">
        <v>56</v>
      </c>
      <c r="AO315" t="s">
        <v>56</v>
      </c>
      <c r="AP315" t="s">
        <v>56</v>
      </c>
      <c r="AQ315" t="s">
        <v>56</v>
      </c>
      <c r="AR315" t="s">
        <v>79</v>
      </c>
    </row>
    <row r="316" spans="1:44">
      <c r="A316">
        <v>347</v>
      </c>
      <c r="B316">
        <v>3988</v>
      </c>
      <c r="C316" t="s">
        <v>214</v>
      </c>
      <c r="D316" t="s">
        <v>201</v>
      </c>
      <c r="E316" t="s">
        <v>202</v>
      </c>
      <c r="F316" t="s">
        <v>64</v>
      </c>
      <c r="G316">
        <v>78723</v>
      </c>
      <c r="I316">
        <v>9</v>
      </c>
      <c r="J316" t="s">
        <v>203</v>
      </c>
      <c r="K316">
        <v>1</v>
      </c>
      <c r="L316">
        <v>0</v>
      </c>
      <c r="M316" t="s">
        <v>50</v>
      </c>
      <c r="N316" t="s">
        <v>61</v>
      </c>
      <c r="O316" t="s">
        <v>67</v>
      </c>
      <c r="P316" t="s">
        <v>53</v>
      </c>
      <c r="S316">
        <v>0</v>
      </c>
      <c r="U316" t="s">
        <v>54</v>
      </c>
      <c r="V316" s="2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 t="s">
        <v>99</v>
      </c>
      <c r="AE316" t="s">
        <v>56</v>
      </c>
      <c r="AF316" t="s">
        <v>56</v>
      </c>
      <c r="AG316" t="s">
        <v>56</v>
      </c>
      <c r="AH316" t="s">
        <v>69</v>
      </c>
      <c r="AI316" t="s">
        <v>56</v>
      </c>
      <c r="AJ316" t="s">
        <v>56</v>
      </c>
      <c r="AK316" t="s">
        <v>56</v>
      </c>
      <c r="AL316" t="s">
        <v>69</v>
      </c>
      <c r="AM316" t="s">
        <v>56</v>
      </c>
      <c r="AN316" t="s">
        <v>56</v>
      </c>
      <c r="AO316" t="s">
        <v>56</v>
      </c>
      <c r="AP316" t="s">
        <v>56</v>
      </c>
      <c r="AQ316" t="s">
        <v>56</v>
      </c>
      <c r="AR316" t="s">
        <v>79</v>
      </c>
    </row>
    <row r="317" spans="1:44">
      <c r="A317">
        <v>347</v>
      </c>
      <c r="B317">
        <v>3989</v>
      </c>
      <c r="C317" t="s">
        <v>215</v>
      </c>
      <c r="D317" t="s">
        <v>201</v>
      </c>
      <c r="E317" t="s">
        <v>202</v>
      </c>
      <c r="F317" t="s">
        <v>64</v>
      </c>
      <c r="G317">
        <v>78723</v>
      </c>
      <c r="I317">
        <v>9</v>
      </c>
      <c r="J317" t="s">
        <v>203</v>
      </c>
      <c r="K317">
        <v>52</v>
      </c>
      <c r="L317">
        <v>0</v>
      </c>
      <c r="M317" t="s">
        <v>50</v>
      </c>
      <c r="N317" t="s">
        <v>61</v>
      </c>
      <c r="O317" t="s">
        <v>67</v>
      </c>
      <c r="P317" t="s">
        <v>53</v>
      </c>
      <c r="S317">
        <v>0</v>
      </c>
      <c r="U317" t="s">
        <v>54</v>
      </c>
      <c r="V317" s="2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52</v>
      </c>
      <c r="AD317" t="s">
        <v>99</v>
      </c>
      <c r="AE317" t="s">
        <v>56</v>
      </c>
      <c r="AF317" t="s">
        <v>56</v>
      </c>
      <c r="AG317" t="s">
        <v>56</v>
      </c>
      <c r="AH317" t="s">
        <v>69</v>
      </c>
      <c r="AI317" t="s">
        <v>56</v>
      </c>
      <c r="AJ317" t="s">
        <v>56</v>
      </c>
      <c r="AK317" t="s">
        <v>56</v>
      </c>
      <c r="AL317" t="s">
        <v>69</v>
      </c>
      <c r="AM317" t="s">
        <v>56</v>
      </c>
      <c r="AN317" t="s">
        <v>56</v>
      </c>
      <c r="AO317" t="s">
        <v>56</v>
      </c>
      <c r="AP317" t="s">
        <v>56</v>
      </c>
      <c r="AQ317" t="s">
        <v>56</v>
      </c>
      <c r="AR317" t="s">
        <v>79</v>
      </c>
    </row>
    <row r="318" spans="1:44">
      <c r="A318">
        <v>347</v>
      </c>
      <c r="B318">
        <v>3990</v>
      </c>
      <c r="C318" t="s">
        <v>221</v>
      </c>
      <c r="D318" t="s">
        <v>201</v>
      </c>
      <c r="E318" t="s">
        <v>202</v>
      </c>
      <c r="F318" t="s">
        <v>64</v>
      </c>
      <c r="G318">
        <v>78723</v>
      </c>
      <c r="I318">
        <v>9</v>
      </c>
      <c r="J318" t="s">
        <v>203</v>
      </c>
      <c r="K318">
        <v>13</v>
      </c>
      <c r="L318">
        <v>0</v>
      </c>
      <c r="M318" t="s">
        <v>50</v>
      </c>
      <c r="N318" t="s">
        <v>61</v>
      </c>
      <c r="O318" t="s">
        <v>67</v>
      </c>
      <c r="P318" t="s">
        <v>53</v>
      </c>
      <c r="S318">
        <v>0</v>
      </c>
      <c r="U318" t="s">
        <v>54</v>
      </c>
      <c r="V318" s="2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13</v>
      </c>
      <c r="AD318" t="s">
        <v>99</v>
      </c>
      <c r="AE318" t="s">
        <v>56</v>
      </c>
      <c r="AF318" t="s">
        <v>56</v>
      </c>
      <c r="AG318" t="s">
        <v>56</v>
      </c>
      <c r="AH318" t="s">
        <v>69</v>
      </c>
      <c r="AI318" t="s">
        <v>56</v>
      </c>
      <c r="AJ318" t="s">
        <v>56</v>
      </c>
      <c r="AK318" t="s">
        <v>56</v>
      </c>
      <c r="AL318" t="s">
        <v>69</v>
      </c>
      <c r="AM318" t="s">
        <v>56</v>
      </c>
      <c r="AN318" t="s">
        <v>56</v>
      </c>
      <c r="AO318" t="s">
        <v>56</v>
      </c>
      <c r="AP318" t="s">
        <v>56</v>
      </c>
      <c r="AQ318" t="s">
        <v>56</v>
      </c>
      <c r="AR318" t="s">
        <v>79</v>
      </c>
    </row>
    <row r="319" spans="1:44">
      <c r="A319">
        <v>347</v>
      </c>
      <c r="B319">
        <v>3991</v>
      </c>
      <c r="C319" t="s">
        <v>226</v>
      </c>
      <c r="D319" t="s">
        <v>201</v>
      </c>
      <c r="E319" t="s">
        <v>202</v>
      </c>
      <c r="F319" t="s">
        <v>64</v>
      </c>
      <c r="G319">
        <v>78723</v>
      </c>
      <c r="I319">
        <v>9</v>
      </c>
      <c r="J319" t="s">
        <v>203</v>
      </c>
      <c r="K319">
        <v>6</v>
      </c>
      <c r="L319">
        <v>0</v>
      </c>
      <c r="M319" t="s">
        <v>50</v>
      </c>
      <c r="N319" t="s">
        <v>61</v>
      </c>
      <c r="O319" t="s">
        <v>67</v>
      </c>
      <c r="P319" t="s">
        <v>53</v>
      </c>
      <c r="S319">
        <v>0</v>
      </c>
      <c r="U319" t="s">
        <v>54</v>
      </c>
      <c r="V319" s="2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6</v>
      </c>
      <c r="AD319" t="s">
        <v>99</v>
      </c>
      <c r="AE319" t="s">
        <v>56</v>
      </c>
      <c r="AF319" t="s">
        <v>56</v>
      </c>
      <c r="AG319" t="s">
        <v>56</v>
      </c>
      <c r="AH319" t="s">
        <v>69</v>
      </c>
      <c r="AI319" t="s">
        <v>56</v>
      </c>
      <c r="AJ319" t="s">
        <v>56</v>
      </c>
      <c r="AK319" t="s">
        <v>56</v>
      </c>
      <c r="AL319" t="s">
        <v>69</v>
      </c>
      <c r="AM319" t="s">
        <v>56</v>
      </c>
      <c r="AN319" t="s">
        <v>56</v>
      </c>
      <c r="AO319" t="s">
        <v>56</v>
      </c>
      <c r="AP319" t="s">
        <v>56</v>
      </c>
      <c r="AQ319" t="s">
        <v>56</v>
      </c>
      <c r="AR319" t="s">
        <v>79</v>
      </c>
    </row>
    <row r="320" spans="1:44">
      <c r="A320">
        <v>347</v>
      </c>
      <c r="B320">
        <v>3992</v>
      </c>
      <c r="C320" t="s">
        <v>229</v>
      </c>
      <c r="D320" t="s">
        <v>201</v>
      </c>
      <c r="E320" t="s">
        <v>202</v>
      </c>
      <c r="F320" t="s">
        <v>64</v>
      </c>
      <c r="G320">
        <v>78723</v>
      </c>
      <c r="I320">
        <v>9</v>
      </c>
      <c r="J320" t="s">
        <v>203</v>
      </c>
      <c r="K320">
        <v>83</v>
      </c>
      <c r="L320">
        <v>0</v>
      </c>
      <c r="M320" t="s">
        <v>50</v>
      </c>
      <c r="N320" t="s">
        <v>61</v>
      </c>
      <c r="O320" t="s">
        <v>67</v>
      </c>
      <c r="P320" t="s">
        <v>53</v>
      </c>
      <c r="S320">
        <v>0</v>
      </c>
      <c r="U320" t="s">
        <v>54</v>
      </c>
      <c r="V320" s="2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83</v>
      </c>
      <c r="AD320" t="s">
        <v>99</v>
      </c>
      <c r="AE320" t="s">
        <v>56</v>
      </c>
      <c r="AF320" t="s">
        <v>56</v>
      </c>
      <c r="AG320" t="s">
        <v>56</v>
      </c>
      <c r="AH320" t="s">
        <v>69</v>
      </c>
      <c r="AI320" t="s">
        <v>56</v>
      </c>
      <c r="AJ320" t="s">
        <v>56</v>
      </c>
      <c r="AK320" t="s">
        <v>56</v>
      </c>
      <c r="AL320" t="s">
        <v>69</v>
      </c>
      <c r="AM320" t="s">
        <v>56</v>
      </c>
      <c r="AN320" t="s">
        <v>56</v>
      </c>
      <c r="AO320" t="s">
        <v>56</v>
      </c>
      <c r="AP320" t="s">
        <v>56</v>
      </c>
      <c r="AQ320" t="s">
        <v>56</v>
      </c>
      <c r="AR320" t="s">
        <v>79</v>
      </c>
    </row>
    <row r="321" spans="1:47">
      <c r="A321">
        <v>347</v>
      </c>
      <c r="B321">
        <v>3993</v>
      </c>
      <c r="C321" t="s">
        <v>208</v>
      </c>
      <c r="D321" t="s">
        <v>201</v>
      </c>
      <c r="E321" t="s">
        <v>202</v>
      </c>
      <c r="F321" t="s">
        <v>64</v>
      </c>
      <c r="G321">
        <v>78723</v>
      </c>
      <c r="I321">
        <v>9</v>
      </c>
      <c r="J321" t="s">
        <v>203</v>
      </c>
      <c r="K321">
        <v>90</v>
      </c>
      <c r="L321">
        <v>0</v>
      </c>
      <c r="M321" t="s">
        <v>50</v>
      </c>
      <c r="N321" t="s">
        <v>61</v>
      </c>
      <c r="O321" t="s">
        <v>67</v>
      </c>
      <c r="P321" t="s">
        <v>53</v>
      </c>
      <c r="S321">
        <v>0</v>
      </c>
      <c r="U321" t="s">
        <v>54</v>
      </c>
      <c r="V321" s="2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90</v>
      </c>
      <c r="AD321" t="s">
        <v>99</v>
      </c>
      <c r="AE321" t="s">
        <v>56</v>
      </c>
      <c r="AF321" t="s">
        <v>56</v>
      </c>
      <c r="AG321" t="s">
        <v>56</v>
      </c>
      <c r="AH321" t="s">
        <v>69</v>
      </c>
      <c r="AI321" t="s">
        <v>56</v>
      </c>
      <c r="AJ321" t="s">
        <v>56</v>
      </c>
      <c r="AK321" t="s">
        <v>56</v>
      </c>
      <c r="AL321" t="s">
        <v>69</v>
      </c>
      <c r="AM321" t="s">
        <v>56</v>
      </c>
      <c r="AN321" t="s">
        <v>56</v>
      </c>
      <c r="AO321" t="s">
        <v>56</v>
      </c>
      <c r="AP321" t="s">
        <v>56</v>
      </c>
      <c r="AQ321" t="s">
        <v>56</v>
      </c>
      <c r="AR321" t="s">
        <v>79</v>
      </c>
    </row>
    <row r="322" spans="1:47">
      <c r="A322">
        <v>347</v>
      </c>
      <c r="B322">
        <v>3994</v>
      </c>
      <c r="C322" t="s">
        <v>216</v>
      </c>
      <c r="D322" t="s">
        <v>201</v>
      </c>
      <c r="E322" t="s">
        <v>202</v>
      </c>
      <c r="F322" t="s">
        <v>64</v>
      </c>
      <c r="G322">
        <v>78723</v>
      </c>
      <c r="I322">
        <v>9</v>
      </c>
      <c r="J322" t="s">
        <v>203</v>
      </c>
      <c r="K322">
        <v>64</v>
      </c>
      <c r="L322">
        <v>0</v>
      </c>
      <c r="M322" t="s">
        <v>50</v>
      </c>
      <c r="N322" t="s">
        <v>61</v>
      </c>
      <c r="O322" t="s">
        <v>67</v>
      </c>
      <c r="P322" t="s">
        <v>53</v>
      </c>
      <c r="S322">
        <v>0</v>
      </c>
      <c r="U322" t="s">
        <v>54</v>
      </c>
      <c r="V322" s="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64</v>
      </c>
      <c r="AD322" t="s">
        <v>99</v>
      </c>
      <c r="AE322" t="s">
        <v>56</v>
      </c>
      <c r="AF322" t="s">
        <v>56</v>
      </c>
      <c r="AG322" t="s">
        <v>56</v>
      </c>
      <c r="AH322" t="s">
        <v>69</v>
      </c>
      <c r="AI322" t="s">
        <v>56</v>
      </c>
      <c r="AJ322" t="s">
        <v>56</v>
      </c>
      <c r="AK322" t="s">
        <v>56</v>
      </c>
      <c r="AL322" t="s">
        <v>69</v>
      </c>
      <c r="AM322" t="s">
        <v>56</v>
      </c>
      <c r="AN322" t="s">
        <v>56</v>
      </c>
      <c r="AO322" t="s">
        <v>56</v>
      </c>
      <c r="AP322" t="s">
        <v>56</v>
      </c>
      <c r="AQ322" t="s">
        <v>56</v>
      </c>
      <c r="AR322" t="s">
        <v>79</v>
      </c>
    </row>
    <row r="323" spans="1:47">
      <c r="A323">
        <v>347</v>
      </c>
      <c r="B323">
        <v>3995</v>
      </c>
      <c r="C323" t="s">
        <v>222</v>
      </c>
      <c r="D323" t="s">
        <v>201</v>
      </c>
      <c r="E323" t="s">
        <v>202</v>
      </c>
      <c r="F323" t="s">
        <v>64</v>
      </c>
      <c r="G323">
        <v>78723</v>
      </c>
      <c r="I323">
        <v>9</v>
      </c>
      <c r="J323" t="s">
        <v>203</v>
      </c>
      <c r="K323">
        <v>9</v>
      </c>
      <c r="L323">
        <v>0</v>
      </c>
      <c r="M323" t="s">
        <v>50</v>
      </c>
      <c r="N323" t="s">
        <v>61</v>
      </c>
      <c r="O323" t="s">
        <v>67</v>
      </c>
      <c r="P323" t="s">
        <v>53</v>
      </c>
      <c r="S323">
        <v>0</v>
      </c>
      <c r="U323" t="s">
        <v>54</v>
      </c>
      <c r="V323" s="2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9</v>
      </c>
      <c r="AD323" t="s">
        <v>99</v>
      </c>
      <c r="AE323" t="s">
        <v>56</v>
      </c>
      <c r="AF323" t="s">
        <v>56</v>
      </c>
      <c r="AG323" t="s">
        <v>56</v>
      </c>
      <c r="AH323" t="s">
        <v>69</v>
      </c>
      <c r="AI323" t="s">
        <v>56</v>
      </c>
      <c r="AJ323" t="s">
        <v>56</v>
      </c>
      <c r="AK323" t="s">
        <v>56</v>
      </c>
      <c r="AL323" t="s">
        <v>69</v>
      </c>
      <c r="AM323" t="s">
        <v>56</v>
      </c>
      <c r="AN323" t="s">
        <v>56</v>
      </c>
      <c r="AO323" t="s">
        <v>56</v>
      </c>
      <c r="AP323" t="s">
        <v>56</v>
      </c>
      <c r="AQ323" t="s">
        <v>56</v>
      </c>
      <c r="AR323" t="s">
        <v>79</v>
      </c>
    </row>
    <row r="324" spans="1:47">
      <c r="A324">
        <v>347</v>
      </c>
      <c r="B324">
        <v>3996</v>
      </c>
      <c r="C324" t="s">
        <v>227</v>
      </c>
      <c r="D324" t="s">
        <v>201</v>
      </c>
      <c r="E324" t="s">
        <v>202</v>
      </c>
      <c r="F324" t="s">
        <v>64</v>
      </c>
      <c r="G324">
        <v>78723</v>
      </c>
      <c r="I324">
        <v>9</v>
      </c>
      <c r="J324" t="s">
        <v>203</v>
      </c>
      <c r="K324">
        <v>6</v>
      </c>
      <c r="L324">
        <v>0</v>
      </c>
      <c r="M324" t="s">
        <v>78</v>
      </c>
      <c r="N324" t="s">
        <v>61</v>
      </c>
      <c r="O324" t="s">
        <v>67</v>
      </c>
      <c r="P324" t="s">
        <v>53</v>
      </c>
      <c r="S324">
        <v>0</v>
      </c>
      <c r="U324" t="s">
        <v>54</v>
      </c>
      <c r="V324" s="2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6</v>
      </c>
      <c r="AD324" t="s">
        <v>99</v>
      </c>
      <c r="AE324" t="s">
        <v>56</v>
      </c>
      <c r="AF324" t="s">
        <v>56</v>
      </c>
      <c r="AG324" t="s">
        <v>56</v>
      </c>
      <c r="AH324" t="s">
        <v>69</v>
      </c>
      <c r="AI324" t="s">
        <v>56</v>
      </c>
      <c r="AJ324" t="s">
        <v>56</v>
      </c>
      <c r="AK324" t="s">
        <v>56</v>
      </c>
      <c r="AL324" t="s">
        <v>69</v>
      </c>
      <c r="AM324" t="s">
        <v>56</v>
      </c>
      <c r="AN324" t="s">
        <v>56</v>
      </c>
      <c r="AO324" t="s">
        <v>56</v>
      </c>
      <c r="AP324" t="s">
        <v>56</v>
      </c>
      <c r="AQ324" t="s">
        <v>56</v>
      </c>
      <c r="AR324" t="s">
        <v>79</v>
      </c>
    </row>
    <row r="325" spans="1:47">
      <c r="A325">
        <v>347</v>
      </c>
      <c r="B325">
        <v>3998</v>
      </c>
      <c r="C325" t="s">
        <v>232</v>
      </c>
      <c r="D325" t="s">
        <v>201</v>
      </c>
      <c r="E325" t="s">
        <v>202</v>
      </c>
      <c r="F325" t="s">
        <v>64</v>
      </c>
      <c r="G325">
        <v>78723</v>
      </c>
      <c r="I325">
        <v>9</v>
      </c>
      <c r="J325" t="s">
        <v>203</v>
      </c>
      <c r="K325">
        <v>24</v>
      </c>
      <c r="L325">
        <v>0</v>
      </c>
      <c r="M325" t="s">
        <v>50</v>
      </c>
      <c r="N325" t="s">
        <v>61</v>
      </c>
      <c r="O325" t="s">
        <v>67</v>
      </c>
      <c r="P325" t="s">
        <v>53</v>
      </c>
      <c r="S325">
        <v>0</v>
      </c>
      <c r="U325" t="s">
        <v>54</v>
      </c>
      <c r="V325" s="2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24</v>
      </c>
      <c r="AD325" t="s">
        <v>99</v>
      </c>
      <c r="AE325" t="s">
        <v>56</v>
      </c>
      <c r="AF325" t="s">
        <v>56</v>
      </c>
      <c r="AG325" t="s">
        <v>56</v>
      </c>
      <c r="AH325" t="s">
        <v>69</v>
      </c>
      <c r="AI325" t="s">
        <v>56</v>
      </c>
      <c r="AJ325" t="s">
        <v>56</v>
      </c>
      <c r="AK325" t="s">
        <v>56</v>
      </c>
      <c r="AL325" t="s">
        <v>69</v>
      </c>
      <c r="AM325" t="s">
        <v>56</v>
      </c>
      <c r="AN325" t="s">
        <v>56</v>
      </c>
      <c r="AO325" t="s">
        <v>56</v>
      </c>
      <c r="AP325" t="s">
        <v>56</v>
      </c>
      <c r="AQ325" t="s">
        <v>56</v>
      </c>
      <c r="AR325" t="s">
        <v>79</v>
      </c>
    </row>
    <row r="326" spans="1:47">
      <c r="A326">
        <v>347</v>
      </c>
      <c r="B326">
        <v>3999</v>
      </c>
      <c r="C326" t="s">
        <v>209</v>
      </c>
      <c r="D326" t="s">
        <v>201</v>
      </c>
      <c r="E326" t="s">
        <v>202</v>
      </c>
      <c r="F326" t="s">
        <v>64</v>
      </c>
      <c r="G326">
        <v>78723</v>
      </c>
      <c r="I326">
        <v>9</v>
      </c>
      <c r="J326" t="s">
        <v>203</v>
      </c>
      <c r="K326">
        <v>138</v>
      </c>
      <c r="L326">
        <v>0</v>
      </c>
      <c r="M326" t="s">
        <v>50</v>
      </c>
      <c r="N326" t="s">
        <v>61</v>
      </c>
      <c r="O326" t="s">
        <v>67</v>
      </c>
      <c r="P326" t="s">
        <v>53</v>
      </c>
      <c r="S326">
        <v>0</v>
      </c>
      <c r="U326" t="s">
        <v>54</v>
      </c>
      <c r="V326" s="2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138</v>
      </c>
      <c r="AD326" t="s">
        <v>99</v>
      </c>
      <c r="AE326" t="s">
        <v>56</v>
      </c>
      <c r="AF326" t="s">
        <v>56</v>
      </c>
      <c r="AG326" t="s">
        <v>56</v>
      </c>
      <c r="AH326" t="s">
        <v>69</v>
      </c>
      <c r="AI326" t="s">
        <v>56</v>
      </c>
      <c r="AJ326" t="s">
        <v>56</v>
      </c>
      <c r="AK326" t="s">
        <v>56</v>
      </c>
      <c r="AL326" t="s">
        <v>69</v>
      </c>
      <c r="AM326" t="s">
        <v>56</v>
      </c>
      <c r="AN326" t="s">
        <v>56</v>
      </c>
      <c r="AO326" t="s">
        <v>56</v>
      </c>
      <c r="AP326" t="s">
        <v>56</v>
      </c>
      <c r="AQ326" t="s">
        <v>56</v>
      </c>
      <c r="AR326" t="s">
        <v>79</v>
      </c>
    </row>
    <row r="327" spans="1:47">
      <c r="A327">
        <v>347</v>
      </c>
      <c r="B327">
        <v>4000</v>
      </c>
      <c r="C327" t="s">
        <v>200</v>
      </c>
      <c r="D327" t="s">
        <v>201</v>
      </c>
      <c r="E327" t="s">
        <v>202</v>
      </c>
      <c r="F327" t="s">
        <v>64</v>
      </c>
      <c r="G327">
        <v>78723</v>
      </c>
      <c r="I327">
        <v>9</v>
      </c>
      <c r="J327" t="s">
        <v>203</v>
      </c>
      <c r="K327">
        <v>14</v>
      </c>
      <c r="L327">
        <v>0</v>
      </c>
      <c r="M327" t="s">
        <v>50</v>
      </c>
      <c r="N327" t="s">
        <v>61</v>
      </c>
      <c r="O327" t="s">
        <v>67</v>
      </c>
      <c r="P327" t="s">
        <v>53</v>
      </c>
      <c r="S327">
        <v>0</v>
      </c>
      <c r="U327" t="s">
        <v>54</v>
      </c>
      <c r="V327" s="2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14</v>
      </c>
      <c r="AD327" t="s">
        <v>99</v>
      </c>
      <c r="AE327" t="s">
        <v>56</v>
      </c>
      <c r="AF327" t="s">
        <v>56</v>
      </c>
      <c r="AG327" t="s">
        <v>56</v>
      </c>
      <c r="AH327" t="s">
        <v>69</v>
      </c>
      <c r="AI327" t="s">
        <v>56</v>
      </c>
      <c r="AJ327" t="s">
        <v>56</v>
      </c>
      <c r="AK327" t="s">
        <v>56</v>
      </c>
      <c r="AL327" t="s">
        <v>69</v>
      </c>
      <c r="AM327" t="s">
        <v>56</v>
      </c>
      <c r="AN327" t="s">
        <v>56</v>
      </c>
      <c r="AO327" t="s">
        <v>56</v>
      </c>
      <c r="AP327" t="s">
        <v>56</v>
      </c>
      <c r="AQ327" t="s">
        <v>56</v>
      </c>
      <c r="AR327" t="s">
        <v>79</v>
      </c>
    </row>
    <row r="328" spans="1:47">
      <c r="A328">
        <v>347</v>
      </c>
      <c r="B328">
        <v>4001</v>
      </c>
      <c r="C328" t="s">
        <v>230</v>
      </c>
      <c r="D328" t="s">
        <v>201</v>
      </c>
      <c r="E328" t="s">
        <v>202</v>
      </c>
      <c r="F328" t="s">
        <v>64</v>
      </c>
      <c r="G328">
        <v>78723</v>
      </c>
      <c r="I328">
        <v>9</v>
      </c>
      <c r="J328" t="s">
        <v>203</v>
      </c>
      <c r="K328">
        <v>15</v>
      </c>
      <c r="L328">
        <v>0</v>
      </c>
      <c r="M328" t="s">
        <v>50</v>
      </c>
      <c r="N328" t="s">
        <v>61</v>
      </c>
      <c r="O328" t="s">
        <v>67</v>
      </c>
      <c r="P328" t="s">
        <v>53</v>
      </c>
      <c r="S328">
        <v>0</v>
      </c>
      <c r="U328" t="s">
        <v>54</v>
      </c>
      <c r="V328" s="2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15</v>
      </c>
      <c r="AD328" t="s">
        <v>99</v>
      </c>
      <c r="AE328" t="s">
        <v>56</v>
      </c>
      <c r="AF328" t="s">
        <v>56</v>
      </c>
      <c r="AG328" t="s">
        <v>56</v>
      </c>
      <c r="AH328" t="s">
        <v>69</v>
      </c>
      <c r="AI328" t="s">
        <v>56</v>
      </c>
      <c r="AJ328" t="s">
        <v>56</v>
      </c>
      <c r="AK328" t="s">
        <v>56</v>
      </c>
      <c r="AL328" t="s">
        <v>69</v>
      </c>
      <c r="AM328" t="s">
        <v>56</v>
      </c>
      <c r="AN328" t="s">
        <v>56</v>
      </c>
      <c r="AO328" t="s">
        <v>56</v>
      </c>
      <c r="AP328" t="s">
        <v>56</v>
      </c>
      <c r="AQ328" t="s">
        <v>56</v>
      </c>
      <c r="AR328" t="s">
        <v>79</v>
      </c>
    </row>
    <row r="329" spans="1:47">
      <c r="A329">
        <v>347</v>
      </c>
      <c r="B329">
        <v>4002</v>
      </c>
      <c r="C329" t="s">
        <v>233</v>
      </c>
      <c r="D329" t="s">
        <v>201</v>
      </c>
      <c r="E329" t="s">
        <v>202</v>
      </c>
      <c r="F329" t="s">
        <v>64</v>
      </c>
      <c r="G329">
        <v>78723</v>
      </c>
      <c r="I329">
        <v>9</v>
      </c>
      <c r="J329" t="s">
        <v>203</v>
      </c>
      <c r="K329">
        <v>58</v>
      </c>
      <c r="L329">
        <v>0</v>
      </c>
      <c r="M329" t="s">
        <v>50</v>
      </c>
      <c r="N329" t="s">
        <v>61</v>
      </c>
      <c r="O329" t="s">
        <v>67</v>
      </c>
      <c r="P329" t="s">
        <v>53</v>
      </c>
      <c r="S329">
        <v>0</v>
      </c>
      <c r="U329" t="s">
        <v>54</v>
      </c>
      <c r="V329" s="2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58</v>
      </c>
      <c r="AD329" t="s">
        <v>99</v>
      </c>
      <c r="AE329" t="s">
        <v>56</v>
      </c>
      <c r="AF329" t="s">
        <v>56</v>
      </c>
      <c r="AG329" t="s">
        <v>56</v>
      </c>
      <c r="AH329" t="s">
        <v>69</v>
      </c>
      <c r="AI329" t="s">
        <v>56</v>
      </c>
      <c r="AJ329" t="s">
        <v>56</v>
      </c>
      <c r="AK329" t="s">
        <v>56</v>
      </c>
      <c r="AL329" t="s">
        <v>69</v>
      </c>
      <c r="AM329" t="s">
        <v>56</v>
      </c>
      <c r="AN329" t="s">
        <v>56</v>
      </c>
      <c r="AO329" t="s">
        <v>56</v>
      </c>
      <c r="AP329" t="s">
        <v>56</v>
      </c>
      <c r="AQ329" t="s">
        <v>56</v>
      </c>
      <c r="AR329" t="s">
        <v>79</v>
      </c>
    </row>
    <row r="330" spans="1:47">
      <c r="A330">
        <v>347</v>
      </c>
      <c r="B330">
        <v>4003</v>
      </c>
      <c r="C330" t="s">
        <v>210</v>
      </c>
      <c r="D330" t="s">
        <v>201</v>
      </c>
      <c r="E330" t="s">
        <v>202</v>
      </c>
      <c r="F330" t="s">
        <v>64</v>
      </c>
      <c r="G330">
        <v>78723</v>
      </c>
      <c r="I330">
        <v>9</v>
      </c>
      <c r="J330" t="s">
        <v>203</v>
      </c>
      <c r="K330">
        <v>36</v>
      </c>
      <c r="L330">
        <v>0</v>
      </c>
      <c r="M330" t="s">
        <v>50</v>
      </c>
      <c r="N330" t="s">
        <v>61</v>
      </c>
      <c r="O330" t="s">
        <v>67</v>
      </c>
      <c r="P330" t="s">
        <v>53</v>
      </c>
      <c r="S330">
        <v>0</v>
      </c>
      <c r="U330" t="s">
        <v>54</v>
      </c>
      <c r="V330" s="2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36</v>
      </c>
      <c r="AD330" t="s">
        <v>99</v>
      </c>
      <c r="AE330" t="s">
        <v>56</v>
      </c>
      <c r="AF330" t="s">
        <v>56</v>
      </c>
      <c r="AG330" t="s">
        <v>56</v>
      </c>
      <c r="AH330" t="s">
        <v>69</v>
      </c>
      <c r="AI330" t="s">
        <v>56</v>
      </c>
      <c r="AJ330" t="s">
        <v>56</v>
      </c>
      <c r="AK330" t="s">
        <v>56</v>
      </c>
      <c r="AL330" t="s">
        <v>69</v>
      </c>
      <c r="AM330" t="s">
        <v>56</v>
      </c>
      <c r="AN330" t="s">
        <v>56</v>
      </c>
      <c r="AO330" t="s">
        <v>56</v>
      </c>
      <c r="AP330" t="s">
        <v>56</v>
      </c>
      <c r="AQ330" t="s">
        <v>56</v>
      </c>
      <c r="AR330" t="s">
        <v>79</v>
      </c>
    </row>
    <row r="331" spans="1:47">
      <c r="A331">
        <v>347</v>
      </c>
      <c r="B331">
        <v>4005</v>
      </c>
      <c r="C331" t="s">
        <v>225</v>
      </c>
      <c r="D331" t="s">
        <v>201</v>
      </c>
      <c r="E331" t="s">
        <v>202</v>
      </c>
      <c r="G331">
        <v>78723</v>
      </c>
      <c r="I331">
        <v>9</v>
      </c>
      <c r="J331" t="s">
        <v>203</v>
      </c>
      <c r="K331">
        <v>457</v>
      </c>
      <c r="L331">
        <v>0</v>
      </c>
      <c r="M331" t="s">
        <v>50</v>
      </c>
      <c r="N331" t="s">
        <v>103</v>
      </c>
      <c r="O331" t="s">
        <v>52</v>
      </c>
      <c r="P331" t="s">
        <v>112</v>
      </c>
      <c r="S331">
        <v>0</v>
      </c>
      <c r="U331" t="s">
        <v>54</v>
      </c>
      <c r="V331" s="2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457</v>
      </c>
      <c r="AD331" t="s">
        <v>99</v>
      </c>
      <c r="AE331" t="s">
        <v>56</v>
      </c>
      <c r="AF331" t="s">
        <v>56</v>
      </c>
      <c r="AG331" t="s">
        <v>56</v>
      </c>
      <c r="AH331" t="s">
        <v>69</v>
      </c>
      <c r="AI331" t="s">
        <v>56</v>
      </c>
      <c r="AJ331" t="s">
        <v>56</v>
      </c>
      <c r="AK331" t="s">
        <v>56</v>
      </c>
      <c r="AL331" t="s">
        <v>69</v>
      </c>
      <c r="AM331" t="s">
        <v>56</v>
      </c>
      <c r="AN331" t="s">
        <v>56</v>
      </c>
      <c r="AO331" t="s">
        <v>56</v>
      </c>
      <c r="AP331" t="s">
        <v>56</v>
      </c>
      <c r="AQ331" t="s">
        <v>56</v>
      </c>
      <c r="AR331" t="s">
        <v>1157</v>
      </c>
    </row>
    <row r="332" spans="1:47">
      <c r="A332">
        <v>347</v>
      </c>
      <c r="B332">
        <v>4006</v>
      </c>
      <c r="C332" t="s">
        <v>204</v>
      </c>
      <c r="D332" t="s">
        <v>201</v>
      </c>
      <c r="E332" t="s">
        <v>202</v>
      </c>
      <c r="F332" t="s">
        <v>64</v>
      </c>
      <c r="G332">
        <v>78723</v>
      </c>
      <c r="I332">
        <v>9</v>
      </c>
      <c r="J332" t="s">
        <v>203</v>
      </c>
      <c r="K332">
        <v>163</v>
      </c>
      <c r="L332">
        <v>60</v>
      </c>
      <c r="M332" t="s">
        <v>50</v>
      </c>
      <c r="N332" t="s">
        <v>61</v>
      </c>
      <c r="O332" t="s">
        <v>67</v>
      </c>
      <c r="P332" t="s">
        <v>90</v>
      </c>
      <c r="S332">
        <v>1</v>
      </c>
      <c r="U332" t="s">
        <v>54</v>
      </c>
      <c r="V332" s="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60</v>
      </c>
      <c r="AC332">
        <v>103</v>
      </c>
      <c r="AD332" t="s">
        <v>99</v>
      </c>
      <c r="AE332" t="s">
        <v>56</v>
      </c>
      <c r="AF332" t="s">
        <v>56</v>
      </c>
      <c r="AG332" t="s">
        <v>56</v>
      </c>
      <c r="AH332" t="s">
        <v>69</v>
      </c>
      <c r="AI332" t="s">
        <v>56</v>
      </c>
      <c r="AJ332" t="s">
        <v>56</v>
      </c>
      <c r="AK332" t="s">
        <v>56</v>
      </c>
      <c r="AL332" t="s">
        <v>69</v>
      </c>
      <c r="AM332" t="s">
        <v>56</v>
      </c>
      <c r="AN332" t="s">
        <v>56</v>
      </c>
      <c r="AO332" t="s">
        <v>56</v>
      </c>
      <c r="AP332" t="s">
        <v>56</v>
      </c>
      <c r="AQ332" t="s">
        <v>56</v>
      </c>
      <c r="AR332" t="s">
        <v>79</v>
      </c>
    </row>
    <row r="333" spans="1:47">
      <c r="A333">
        <v>347</v>
      </c>
      <c r="B333">
        <v>4341</v>
      </c>
      <c r="C333" t="s">
        <v>220</v>
      </c>
      <c r="D333" t="s">
        <v>201</v>
      </c>
      <c r="E333" t="s">
        <v>202</v>
      </c>
      <c r="F333" t="s">
        <v>64</v>
      </c>
      <c r="I333">
        <v>9</v>
      </c>
      <c r="J333" t="s">
        <v>203</v>
      </c>
      <c r="K333">
        <v>4</v>
      </c>
      <c r="L333">
        <v>0</v>
      </c>
      <c r="M333" t="s">
        <v>50</v>
      </c>
      <c r="N333" t="s">
        <v>61</v>
      </c>
      <c r="O333" t="s">
        <v>67</v>
      </c>
      <c r="P333" t="s">
        <v>90</v>
      </c>
      <c r="S333">
        <v>0</v>
      </c>
      <c r="U333" t="s">
        <v>54</v>
      </c>
      <c r="V333" s="2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</v>
      </c>
      <c r="AD333" t="s">
        <v>99</v>
      </c>
      <c r="AE333" t="s">
        <v>56</v>
      </c>
      <c r="AF333" t="s">
        <v>56</v>
      </c>
      <c r="AG333" t="s">
        <v>56</v>
      </c>
      <c r="AH333" t="s">
        <v>56</v>
      </c>
      <c r="AI333" t="s">
        <v>56</v>
      </c>
      <c r="AJ333" t="s">
        <v>56</v>
      </c>
      <c r="AK333" t="s">
        <v>56</v>
      </c>
      <c r="AL333" t="s">
        <v>69</v>
      </c>
      <c r="AM333" t="s">
        <v>56</v>
      </c>
      <c r="AN333" t="s">
        <v>56</v>
      </c>
      <c r="AO333" t="s">
        <v>56</v>
      </c>
      <c r="AP333" t="s">
        <v>56</v>
      </c>
      <c r="AQ333" t="s">
        <v>56</v>
      </c>
      <c r="AR333" t="s">
        <v>148</v>
      </c>
    </row>
    <row r="334" spans="1:47">
      <c r="A334">
        <v>347</v>
      </c>
      <c r="B334">
        <v>4410</v>
      </c>
      <c r="C334" t="s">
        <v>217</v>
      </c>
      <c r="D334" t="s">
        <v>201</v>
      </c>
      <c r="E334" t="s">
        <v>202</v>
      </c>
      <c r="F334" t="s">
        <v>218</v>
      </c>
      <c r="I334">
        <v>9</v>
      </c>
      <c r="J334" t="s">
        <v>203</v>
      </c>
      <c r="K334">
        <v>132</v>
      </c>
      <c r="L334">
        <v>132</v>
      </c>
      <c r="M334" t="s">
        <v>50</v>
      </c>
      <c r="N334" t="s">
        <v>103</v>
      </c>
      <c r="O334" t="s">
        <v>52</v>
      </c>
      <c r="P334" t="s">
        <v>90</v>
      </c>
      <c r="S334">
        <v>5</v>
      </c>
      <c r="U334" t="s">
        <v>54</v>
      </c>
      <c r="V334" s="2">
        <v>0</v>
      </c>
      <c r="W334">
        <v>13</v>
      </c>
      <c r="X334">
        <v>0</v>
      </c>
      <c r="Y334">
        <v>66</v>
      </c>
      <c r="Z334">
        <v>53</v>
      </c>
      <c r="AA334">
        <v>0</v>
      </c>
      <c r="AB334">
        <v>0</v>
      </c>
      <c r="AC334">
        <v>0</v>
      </c>
      <c r="AD334" t="s">
        <v>55</v>
      </c>
      <c r="AE334" t="s">
        <v>56</v>
      </c>
      <c r="AF334" t="s">
        <v>56</v>
      </c>
      <c r="AG334" t="s">
        <v>56</v>
      </c>
      <c r="AH334" t="s">
        <v>69</v>
      </c>
      <c r="AI334" t="s">
        <v>56</v>
      </c>
      <c r="AJ334" t="s">
        <v>56</v>
      </c>
      <c r="AK334" t="s">
        <v>56</v>
      </c>
      <c r="AL334" t="s">
        <v>69</v>
      </c>
      <c r="AM334" t="s">
        <v>56</v>
      </c>
      <c r="AN334" t="s">
        <v>56</v>
      </c>
      <c r="AO334" t="s">
        <v>56</v>
      </c>
      <c r="AP334" t="s">
        <v>56</v>
      </c>
      <c r="AQ334" t="s">
        <v>56</v>
      </c>
      <c r="AR334" t="s">
        <v>219</v>
      </c>
    </row>
    <row r="335" spans="1:47">
      <c r="A335">
        <v>314</v>
      </c>
      <c r="B335">
        <v>3836</v>
      </c>
      <c r="C335" t="s">
        <v>1533</v>
      </c>
      <c r="D335" t="s">
        <v>1534</v>
      </c>
      <c r="E335" t="s">
        <v>1534</v>
      </c>
      <c r="F335" t="s">
        <v>1535</v>
      </c>
      <c r="G335">
        <v>78702</v>
      </c>
      <c r="I335">
        <v>3</v>
      </c>
      <c r="J335" t="s">
        <v>66</v>
      </c>
      <c r="K335">
        <v>17</v>
      </c>
      <c r="L335">
        <v>1</v>
      </c>
      <c r="M335" t="s">
        <v>71</v>
      </c>
      <c r="N335" t="s">
        <v>103</v>
      </c>
      <c r="O335" t="s">
        <v>67</v>
      </c>
      <c r="P335" t="s">
        <v>90</v>
      </c>
      <c r="S335">
        <v>99</v>
      </c>
      <c r="U335" t="s">
        <v>243</v>
      </c>
      <c r="V335" s="2">
        <v>93192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16</v>
      </c>
      <c r="AD335" t="s">
        <v>99</v>
      </c>
      <c r="AE335" t="s">
        <v>56</v>
      </c>
      <c r="AF335" t="s">
        <v>56</v>
      </c>
      <c r="AG335" t="s">
        <v>56</v>
      </c>
      <c r="AH335" t="s">
        <v>56</v>
      </c>
      <c r="AI335" t="s">
        <v>56</v>
      </c>
      <c r="AJ335" t="s">
        <v>56</v>
      </c>
      <c r="AK335" t="s">
        <v>56</v>
      </c>
      <c r="AL335" t="s">
        <v>56</v>
      </c>
      <c r="AM335" t="s">
        <v>69</v>
      </c>
      <c r="AN335" t="s">
        <v>56</v>
      </c>
      <c r="AO335" t="s">
        <v>56</v>
      </c>
      <c r="AP335" t="s">
        <v>56</v>
      </c>
      <c r="AQ335" t="s">
        <v>56</v>
      </c>
      <c r="AR335" t="s">
        <v>1536</v>
      </c>
    </row>
    <row r="336" spans="1:47">
      <c r="A336">
        <v>28</v>
      </c>
      <c r="B336">
        <v>3272</v>
      </c>
      <c r="C336" t="s">
        <v>368</v>
      </c>
      <c r="D336" t="s">
        <v>369</v>
      </c>
      <c r="E336" t="s">
        <v>370</v>
      </c>
      <c r="F336" t="s">
        <v>371</v>
      </c>
      <c r="G336">
        <v>78723</v>
      </c>
      <c r="I336">
        <v>1</v>
      </c>
      <c r="J336" t="s">
        <v>66</v>
      </c>
      <c r="K336">
        <v>22</v>
      </c>
      <c r="L336">
        <v>22</v>
      </c>
      <c r="M336" t="s">
        <v>50</v>
      </c>
      <c r="N336" t="s">
        <v>103</v>
      </c>
      <c r="O336" t="s">
        <v>52</v>
      </c>
      <c r="P336" t="s">
        <v>53</v>
      </c>
      <c r="Q336">
        <v>2009</v>
      </c>
      <c r="R336">
        <v>2059</v>
      </c>
      <c r="S336">
        <v>50</v>
      </c>
      <c r="U336" t="s">
        <v>54</v>
      </c>
      <c r="W336">
        <v>0</v>
      </c>
      <c r="X336">
        <v>0</v>
      </c>
      <c r="Y336">
        <v>22</v>
      </c>
      <c r="Z336">
        <v>0</v>
      </c>
      <c r="AA336">
        <v>0</v>
      </c>
      <c r="AB336">
        <v>0</v>
      </c>
      <c r="AC336">
        <v>0</v>
      </c>
      <c r="AD336" t="s">
        <v>55</v>
      </c>
      <c r="AE336" t="s">
        <v>56</v>
      </c>
      <c r="AF336" t="s">
        <v>56</v>
      </c>
      <c r="AG336" t="s">
        <v>56</v>
      </c>
      <c r="AH336" t="s">
        <v>56</v>
      </c>
      <c r="AI336" t="s">
        <v>56</v>
      </c>
      <c r="AJ336" t="s">
        <v>56</v>
      </c>
      <c r="AK336" t="s">
        <v>56</v>
      </c>
      <c r="AL336" t="s">
        <v>56</v>
      </c>
      <c r="AM336" t="s">
        <v>56</v>
      </c>
      <c r="AN336" t="s">
        <v>56</v>
      </c>
      <c r="AO336" t="s">
        <v>56</v>
      </c>
      <c r="AP336" t="s">
        <v>69</v>
      </c>
      <c r="AQ336" t="s">
        <v>56</v>
      </c>
      <c r="AR336" t="s">
        <v>372</v>
      </c>
      <c r="AS336" t="s">
        <v>373</v>
      </c>
      <c r="AT336" t="s">
        <v>374</v>
      </c>
      <c r="AU336" t="s">
        <v>375</v>
      </c>
    </row>
    <row r="337" spans="1:47">
      <c r="A337">
        <v>85</v>
      </c>
      <c r="B337">
        <v>3404</v>
      </c>
      <c r="C337" t="s">
        <v>1316</v>
      </c>
      <c r="D337" t="s">
        <v>370</v>
      </c>
      <c r="E337" t="s">
        <v>370</v>
      </c>
      <c r="F337" t="s">
        <v>1470</v>
      </c>
      <c r="G337">
        <v>78702</v>
      </c>
      <c r="I337">
        <v>1</v>
      </c>
      <c r="J337" t="s">
        <v>66</v>
      </c>
      <c r="K337">
        <v>15</v>
      </c>
      <c r="L337">
        <v>12</v>
      </c>
      <c r="M337" t="s">
        <v>50</v>
      </c>
      <c r="N337" t="s">
        <v>103</v>
      </c>
      <c r="O337" t="s">
        <v>67</v>
      </c>
      <c r="P337" t="s">
        <v>112</v>
      </c>
      <c r="S337">
        <v>99</v>
      </c>
      <c r="U337" t="s">
        <v>54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12</v>
      </c>
      <c r="AC337">
        <v>3</v>
      </c>
      <c r="AD337" t="s">
        <v>68</v>
      </c>
      <c r="AE337" t="s">
        <v>56</v>
      </c>
      <c r="AF337" t="s">
        <v>56</v>
      </c>
      <c r="AG337" t="s">
        <v>56</v>
      </c>
      <c r="AH337" t="s">
        <v>56</v>
      </c>
      <c r="AI337" t="s">
        <v>56</v>
      </c>
      <c r="AJ337" t="s">
        <v>56</v>
      </c>
      <c r="AK337" t="s">
        <v>56</v>
      </c>
      <c r="AL337" t="s">
        <v>69</v>
      </c>
      <c r="AM337" t="s">
        <v>56</v>
      </c>
      <c r="AN337" t="s">
        <v>56</v>
      </c>
      <c r="AO337" t="s">
        <v>69</v>
      </c>
      <c r="AP337" t="s">
        <v>69</v>
      </c>
      <c r="AQ337" t="s">
        <v>69</v>
      </c>
      <c r="AR337" t="s">
        <v>1471</v>
      </c>
      <c r="AS337" t="s">
        <v>1319</v>
      </c>
      <c r="AT337" t="s">
        <v>1320</v>
      </c>
      <c r="AU337" t="s">
        <v>1321</v>
      </c>
    </row>
    <row r="338" spans="1:47">
      <c r="A338">
        <v>85</v>
      </c>
      <c r="B338">
        <v>3793</v>
      </c>
      <c r="C338" t="s">
        <v>1316</v>
      </c>
      <c r="D338" t="s">
        <v>370</v>
      </c>
      <c r="E338" t="s">
        <v>370</v>
      </c>
      <c r="F338" t="s">
        <v>1562</v>
      </c>
      <c r="G338">
        <v>78702</v>
      </c>
      <c r="I338">
        <v>1</v>
      </c>
      <c r="J338" t="s">
        <v>66</v>
      </c>
      <c r="K338">
        <v>13</v>
      </c>
      <c r="L338">
        <v>10</v>
      </c>
      <c r="M338" t="s">
        <v>50</v>
      </c>
      <c r="N338" t="s">
        <v>103</v>
      </c>
      <c r="O338" t="s">
        <v>67</v>
      </c>
      <c r="P338" t="s">
        <v>112</v>
      </c>
      <c r="S338">
        <v>99</v>
      </c>
      <c r="U338" t="s">
        <v>54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10</v>
      </c>
      <c r="AC338">
        <v>3</v>
      </c>
      <c r="AD338" t="s">
        <v>68</v>
      </c>
      <c r="AE338" t="s">
        <v>56</v>
      </c>
      <c r="AF338" t="s">
        <v>56</v>
      </c>
      <c r="AG338" t="s">
        <v>56</v>
      </c>
      <c r="AH338" t="s">
        <v>56</v>
      </c>
      <c r="AI338" t="s">
        <v>56</v>
      </c>
      <c r="AJ338" t="s">
        <v>56</v>
      </c>
      <c r="AK338" t="s">
        <v>56</v>
      </c>
      <c r="AL338" t="s">
        <v>69</v>
      </c>
      <c r="AM338" t="s">
        <v>56</v>
      </c>
      <c r="AN338" t="s">
        <v>56</v>
      </c>
      <c r="AO338" t="s">
        <v>69</v>
      </c>
      <c r="AP338" t="s">
        <v>69</v>
      </c>
      <c r="AQ338" t="s">
        <v>69</v>
      </c>
      <c r="AR338" t="s">
        <v>1563</v>
      </c>
      <c r="AS338" t="s">
        <v>1319</v>
      </c>
      <c r="AT338" t="s">
        <v>1320</v>
      </c>
      <c r="AU338" t="s">
        <v>1321</v>
      </c>
    </row>
    <row r="339" spans="1:47">
      <c r="A339">
        <v>85</v>
      </c>
      <c r="B339">
        <v>4474</v>
      </c>
      <c r="C339" t="s">
        <v>1316</v>
      </c>
      <c r="D339" t="s">
        <v>370</v>
      </c>
      <c r="E339" t="s">
        <v>370</v>
      </c>
      <c r="F339" t="s">
        <v>1317</v>
      </c>
      <c r="G339">
        <v>78702</v>
      </c>
      <c r="I339">
        <v>1</v>
      </c>
      <c r="J339" t="s">
        <v>66</v>
      </c>
      <c r="K339">
        <v>15</v>
      </c>
      <c r="L339">
        <v>11</v>
      </c>
      <c r="M339" t="s">
        <v>50</v>
      </c>
      <c r="N339" t="s">
        <v>103</v>
      </c>
      <c r="O339" t="s">
        <v>67</v>
      </c>
      <c r="P339" t="s">
        <v>90</v>
      </c>
      <c r="S339">
        <v>99</v>
      </c>
      <c r="U339" t="s">
        <v>54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11</v>
      </c>
      <c r="AC339">
        <v>4</v>
      </c>
      <c r="AD339" t="s">
        <v>68</v>
      </c>
      <c r="AE339" t="s">
        <v>56</v>
      </c>
      <c r="AF339" t="s">
        <v>56</v>
      </c>
      <c r="AG339" t="s">
        <v>56</v>
      </c>
      <c r="AH339" t="s">
        <v>56</v>
      </c>
      <c r="AI339" t="s">
        <v>56</v>
      </c>
      <c r="AJ339" t="s">
        <v>56</v>
      </c>
      <c r="AK339" t="s">
        <v>56</v>
      </c>
      <c r="AL339" t="s">
        <v>69</v>
      </c>
      <c r="AM339" t="s">
        <v>56</v>
      </c>
      <c r="AN339" t="s">
        <v>56</v>
      </c>
      <c r="AO339" t="s">
        <v>69</v>
      </c>
      <c r="AP339" t="s">
        <v>69</v>
      </c>
      <c r="AQ339" t="s">
        <v>69</v>
      </c>
      <c r="AR339" t="s">
        <v>1318</v>
      </c>
      <c r="AS339" t="s">
        <v>1319</v>
      </c>
      <c r="AT339" t="s">
        <v>1320</v>
      </c>
      <c r="AU339" t="s">
        <v>1321</v>
      </c>
    </row>
    <row r="340" spans="1:47">
      <c r="A340">
        <v>155</v>
      </c>
      <c r="B340">
        <v>3537</v>
      </c>
      <c r="C340" t="s">
        <v>547</v>
      </c>
      <c r="D340" t="s">
        <v>548</v>
      </c>
      <c r="E340" t="s">
        <v>549</v>
      </c>
      <c r="F340" t="s">
        <v>547</v>
      </c>
      <c r="G340">
        <v>78703</v>
      </c>
      <c r="I340">
        <v>9</v>
      </c>
      <c r="J340" t="s">
        <v>87</v>
      </c>
      <c r="K340">
        <v>1</v>
      </c>
      <c r="L340">
        <v>1</v>
      </c>
      <c r="M340" t="s">
        <v>50</v>
      </c>
      <c r="N340" t="s">
        <v>61</v>
      </c>
      <c r="O340" t="s">
        <v>52</v>
      </c>
      <c r="P340" t="s">
        <v>90</v>
      </c>
      <c r="S340">
        <v>5</v>
      </c>
      <c r="U340" t="s">
        <v>54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 t="s">
        <v>55</v>
      </c>
      <c r="AE340" t="s">
        <v>56</v>
      </c>
      <c r="AF340" t="s">
        <v>56</v>
      </c>
      <c r="AG340" t="s">
        <v>56</v>
      </c>
      <c r="AH340" t="s">
        <v>56</v>
      </c>
      <c r="AI340" t="s">
        <v>56</v>
      </c>
      <c r="AJ340" t="s">
        <v>56</v>
      </c>
      <c r="AK340" t="s">
        <v>56</v>
      </c>
      <c r="AL340" t="s">
        <v>69</v>
      </c>
      <c r="AM340" t="s">
        <v>56</v>
      </c>
      <c r="AN340" t="s">
        <v>56</v>
      </c>
      <c r="AO340" t="s">
        <v>56</v>
      </c>
      <c r="AP340" t="s">
        <v>56</v>
      </c>
      <c r="AQ340" t="s">
        <v>56</v>
      </c>
      <c r="AR340" t="s">
        <v>550</v>
      </c>
    </row>
    <row r="341" spans="1:47">
      <c r="A341">
        <v>367</v>
      </c>
      <c r="B341">
        <v>3954</v>
      </c>
      <c r="C341" t="s">
        <v>732</v>
      </c>
      <c r="D341" t="s">
        <v>733</v>
      </c>
      <c r="E341" t="s">
        <v>733</v>
      </c>
      <c r="K341">
        <v>0</v>
      </c>
      <c r="L341">
        <v>0</v>
      </c>
      <c r="M341" t="s">
        <v>50</v>
      </c>
      <c r="N341" t="s">
        <v>103</v>
      </c>
      <c r="O341" t="s">
        <v>52</v>
      </c>
      <c r="P341" t="s">
        <v>90</v>
      </c>
      <c r="S341">
        <v>0</v>
      </c>
      <c r="U341" t="s">
        <v>54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 t="s">
        <v>99</v>
      </c>
      <c r="AE341" t="s">
        <v>56</v>
      </c>
      <c r="AF341" t="s">
        <v>56</v>
      </c>
      <c r="AG341" t="s">
        <v>56</v>
      </c>
      <c r="AH341" t="s">
        <v>56</v>
      </c>
      <c r="AI341" t="s">
        <v>56</v>
      </c>
      <c r="AJ341" t="s">
        <v>69</v>
      </c>
      <c r="AK341" t="s">
        <v>56</v>
      </c>
      <c r="AL341" t="s">
        <v>56</v>
      </c>
      <c r="AM341" t="s">
        <v>56</v>
      </c>
      <c r="AN341" t="s">
        <v>56</v>
      </c>
      <c r="AO341" t="s">
        <v>56</v>
      </c>
      <c r="AP341" t="s">
        <v>56</v>
      </c>
      <c r="AQ341" t="s">
        <v>56</v>
      </c>
      <c r="AR341" t="s">
        <v>269</v>
      </c>
    </row>
    <row r="342" spans="1:47">
      <c r="A342">
        <v>368</v>
      </c>
      <c r="B342">
        <v>3955</v>
      </c>
      <c r="C342" t="s">
        <v>267</v>
      </c>
      <c r="D342" t="s">
        <v>268</v>
      </c>
      <c r="E342" t="s">
        <v>268</v>
      </c>
      <c r="K342">
        <v>0</v>
      </c>
      <c r="L342">
        <v>0</v>
      </c>
      <c r="M342" t="s">
        <v>50</v>
      </c>
      <c r="N342" t="s">
        <v>103</v>
      </c>
      <c r="O342" t="s">
        <v>52</v>
      </c>
      <c r="P342" t="s">
        <v>90</v>
      </c>
      <c r="S342">
        <v>0</v>
      </c>
      <c r="U342" t="s">
        <v>54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t="s">
        <v>99</v>
      </c>
      <c r="AE342" t="s">
        <v>56</v>
      </c>
      <c r="AF342" t="s">
        <v>56</v>
      </c>
      <c r="AG342" t="s">
        <v>56</v>
      </c>
      <c r="AH342" t="s">
        <v>56</v>
      </c>
      <c r="AI342" t="s">
        <v>56</v>
      </c>
      <c r="AJ342" t="s">
        <v>69</v>
      </c>
      <c r="AK342" t="s">
        <v>56</v>
      </c>
      <c r="AL342" t="s">
        <v>56</v>
      </c>
      <c r="AM342" t="s">
        <v>56</v>
      </c>
      <c r="AN342" t="s">
        <v>56</v>
      </c>
      <c r="AO342" t="s">
        <v>56</v>
      </c>
      <c r="AP342" t="s">
        <v>56</v>
      </c>
      <c r="AQ342" t="s">
        <v>56</v>
      </c>
      <c r="AR342" t="s">
        <v>269</v>
      </c>
    </row>
    <row r="343" spans="1:47">
      <c r="A343">
        <v>170</v>
      </c>
      <c r="B343">
        <v>3551</v>
      </c>
      <c r="C343" t="s">
        <v>701</v>
      </c>
      <c r="D343" t="s">
        <v>127</v>
      </c>
      <c r="E343" t="s">
        <v>702</v>
      </c>
      <c r="F343" t="s">
        <v>703</v>
      </c>
      <c r="G343">
        <v>78705</v>
      </c>
      <c r="I343">
        <v>9</v>
      </c>
      <c r="J343" t="s">
        <v>66</v>
      </c>
      <c r="K343">
        <v>62</v>
      </c>
      <c r="L343">
        <v>6</v>
      </c>
      <c r="M343" t="s">
        <v>78</v>
      </c>
      <c r="N343" t="s">
        <v>103</v>
      </c>
      <c r="O343" t="s">
        <v>52</v>
      </c>
      <c r="P343" t="s">
        <v>53</v>
      </c>
      <c r="Q343">
        <v>2005</v>
      </c>
      <c r="R343">
        <v>2020</v>
      </c>
      <c r="S343">
        <v>15</v>
      </c>
      <c r="T343" s="3">
        <v>37060</v>
      </c>
      <c r="U343" t="s">
        <v>275</v>
      </c>
      <c r="V343" s="2">
        <v>37824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6</v>
      </c>
      <c r="AC343">
        <v>56</v>
      </c>
      <c r="AD343" t="s">
        <v>99</v>
      </c>
      <c r="AE343" t="s">
        <v>56</v>
      </c>
      <c r="AF343" t="s">
        <v>56</v>
      </c>
      <c r="AG343" t="s">
        <v>56</v>
      </c>
      <c r="AH343" t="s">
        <v>56</v>
      </c>
      <c r="AI343" t="s">
        <v>56</v>
      </c>
      <c r="AJ343" t="s">
        <v>56</v>
      </c>
      <c r="AK343" t="s">
        <v>56</v>
      </c>
      <c r="AL343" t="s">
        <v>69</v>
      </c>
      <c r="AM343" t="s">
        <v>56</v>
      </c>
      <c r="AN343" t="s">
        <v>69</v>
      </c>
      <c r="AO343" t="s">
        <v>56</v>
      </c>
      <c r="AP343" t="s">
        <v>56</v>
      </c>
      <c r="AQ343" t="s">
        <v>56</v>
      </c>
      <c r="AR343" t="s">
        <v>704</v>
      </c>
      <c r="AS343" t="s">
        <v>127</v>
      </c>
      <c r="AT343" t="s">
        <v>128</v>
      </c>
      <c r="AU343" t="s">
        <v>705</v>
      </c>
    </row>
    <row r="344" spans="1:47">
      <c r="A344">
        <v>17</v>
      </c>
      <c r="B344">
        <v>3248</v>
      </c>
      <c r="C344" t="s">
        <v>948</v>
      </c>
      <c r="D344" t="s">
        <v>289</v>
      </c>
      <c r="E344" t="s">
        <v>290</v>
      </c>
      <c r="F344" t="s">
        <v>948</v>
      </c>
      <c r="G344">
        <v>78745</v>
      </c>
      <c r="H344">
        <v>334416</v>
      </c>
      <c r="I344">
        <v>2</v>
      </c>
      <c r="J344" t="s">
        <v>203</v>
      </c>
      <c r="K344">
        <v>3</v>
      </c>
      <c r="L344">
        <v>3</v>
      </c>
      <c r="M344" t="s">
        <v>50</v>
      </c>
      <c r="N344" t="s">
        <v>61</v>
      </c>
      <c r="O344" t="s">
        <v>52</v>
      </c>
      <c r="P344" t="s">
        <v>53</v>
      </c>
      <c r="Q344">
        <v>2002</v>
      </c>
      <c r="R344">
        <v>2022</v>
      </c>
      <c r="S344">
        <v>20</v>
      </c>
      <c r="U344" t="s">
        <v>54</v>
      </c>
      <c r="W344">
        <v>0</v>
      </c>
      <c r="X344">
        <v>0</v>
      </c>
      <c r="Y344">
        <v>3</v>
      </c>
      <c r="Z344">
        <v>0</v>
      </c>
      <c r="AA344">
        <v>0</v>
      </c>
      <c r="AB344">
        <v>0</v>
      </c>
      <c r="AC344">
        <v>0</v>
      </c>
      <c r="AD344" t="s">
        <v>55</v>
      </c>
      <c r="AE344" t="s">
        <v>56</v>
      </c>
      <c r="AF344" t="s">
        <v>56</v>
      </c>
      <c r="AG344" t="s">
        <v>56</v>
      </c>
      <c r="AH344" t="s">
        <v>56</v>
      </c>
      <c r="AI344" t="s">
        <v>56</v>
      </c>
      <c r="AJ344" t="s">
        <v>56</v>
      </c>
      <c r="AK344" t="s">
        <v>56</v>
      </c>
      <c r="AL344" t="s">
        <v>56</v>
      </c>
      <c r="AM344" t="s">
        <v>56</v>
      </c>
      <c r="AN344" t="s">
        <v>56</v>
      </c>
      <c r="AO344" t="s">
        <v>56</v>
      </c>
      <c r="AP344" t="s">
        <v>56</v>
      </c>
      <c r="AQ344" t="s">
        <v>56</v>
      </c>
      <c r="AR344" t="s">
        <v>949</v>
      </c>
      <c r="AS344" t="s">
        <v>289</v>
      </c>
      <c r="AT344" t="s">
        <v>292</v>
      </c>
      <c r="AU344" t="s">
        <v>950</v>
      </c>
    </row>
    <row r="345" spans="1:47">
      <c r="A345">
        <v>17</v>
      </c>
      <c r="B345">
        <v>3249</v>
      </c>
      <c r="C345" t="s">
        <v>1513</v>
      </c>
      <c r="D345" t="s">
        <v>289</v>
      </c>
      <c r="E345" t="s">
        <v>290</v>
      </c>
      <c r="F345" t="s">
        <v>1513</v>
      </c>
      <c r="G345">
        <v>78745</v>
      </c>
      <c r="H345">
        <v>330171</v>
      </c>
      <c r="I345">
        <v>2</v>
      </c>
      <c r="J345" t="s">
        <v>66</v>
      </c>
      <c r="K345">
        <v>3</v>
      </c>
      <c r="L345">
        <v>3</v>
      </c>
      <c r="M345" t="s">
        <v>50</v>
      </c>
      <c r="N345" t="s">
        <v>61</v>
      </c>
      <c r="O345" t="s">
        <v>52</v>
      </c>
      <c r="P345" t="s">
        <v>53</v>
      </c>
      <c r="Q345">
        <v>2002</v>
      </c>
      <c r="R345">
        <v>2022</v>
      </c>
      <c r="S345">
        <v>20</v>
      </c>
      <c r="U345" t="s">
        <v>54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0</v>
      </c>
      <c r="AC345">
        <v>0</v>
      </c>
      <c r="AD345" t="s">
        <v>55</v>
      </c>
      <c r="AE345" t="s">
        <v>56</v>
      </c>
      <c r="AF345" t="s">
        <v>56</v>
      </c>
      <c r="AG345" t="s">
        <v>56</v>
      </c>
      <c r="AH345" t="s">
        <v>56</v>
      </c>
      <c r="AI345" t="s">
        <v>56</v>
      </c>
      <c r="AJ345" t="s">
        <v>56</v>
      </c>
      <c r="AK345" t="s">
        <v>56</v>
      </c>
      <c r="AL345" t="s">
        <v>69</v>
      </c>
      <c r="AM345" t="s">
        <v>56</v>
      </c>
      <c r="AN345" t="s">
        <v>56</v>
      </c>
      <c r="AO345" t="s">
        <v>56</v>
      </c>
      <c r="AP345" t="s">
        <v>56</v>
      </c>
      <c r="AQ345" t="s">
        <v>56</v>
      </c>
      <c r="AR345" t="s">
        <v>1514</v>
      </c>
      <c r="AS345" t="s">
        <v>289</v>
      </c>
      <c r="AT345" t="s">
        <v>292</v>
      </c>
      <c r="AU345" t="s">
        <v>293</v>
      </c>
    </row>
    <row r="346" spans="1:47">
      <c r="A346">
        <v>17</v>
      </c>
      <c r="B346">
        <v>3250</v>
      </c>
      <c r="C346" t="s">
        <v>1236</v>
      </c>
      <c r="D346" t="s">
        <v>289</v>
      </c>
      <c r="E346" t="s">
        <v>290</v>
      </c>
      <c r="F346" t="s">
        <v>1236</v>
      </c>
      <c r="G346">
        <v>78744</v>
      </c>
      <c r="H346">
        <v>293494</v>
      </c>
      <c r="I346">
        <v>2</v>
      </c>
      <c r="J346" t="s">
        <v>203</v>
      </c>
      <c r="K346">
        <v>3</v>
      </c>
      <c r="L346">
        <v>3</v>
      </c>
      <c r="M346" t="s">
        <v>71</v>
      </c>
      <c r="N346" t="s">
        <v>61</v>
      </c>
      <c r="O346" t="s">
        <v>52</v>
      </c>
      <c r="P346" t="s">
        <v>53</v>
      </c>
      <c r="Q346">
        <v>2002</v>
      </c>
      <c r="R346">
        <v>2022</v>
      </c>
      <c r="S346">
        <v>20</v>
      </c>
      <c r="U346" t="s">
        <v>54</v>
      </c>
      <c r="W346">
        <v>0</v>
      </c>
      <c r="X346">
        <v>0</v>
      </c>
      <c r="Y346">
        <v>3</v>
      </c>
      <c r="Z346">
        <v>0</v>
      </c>
      <c r="AA346">
        <v>0</v>
      </c>
      <c r="AB346">
        <v>0</v>
      </c>
      <c r="AC346">
        <v>0</v>
      </c>
      <c r="AD346" t="s">
        <v>55</v>
      </c>
      <c r="AE346" t="s">
        <v>56</v>
      </c>
      <c r="AF346" t="s">
        <v>56</v>
      </c>
      <c r="AG346" t="s">
        <v>56</v>
      </c>
      <c r="AH346" t="s">
        <v>56</v>
      </c>
      <c r="AI346" t="s">
        <v>56</v>
      </c>
      <c r="AJ346" t="s">
        <v>56</v>
      </c>
      <c r="AK346" t="s">
        <v>56</v>
      </c>
      <c r="AL346" t="s">
        <v>56</v>
      </c>
      <c r="AM346" t="s">
        <v>56</v>
      </c>
      <c r="AN346" t="s">
        <v>56</v>
      </c>
      <c r="AO346" t="s">
        <v>56</v>
      </c>
      <c r="AP346" t="s">
        <v>56</v>
      </c>
      <c r="AQ346" t="s">
        <v>56</v>
      </c>
      <c r="AR346" t="s">
        <v>1237</v>
      </c>
      <c r="AS346" t="s">
        <v>289</v>
      </c>
      <c r="AT346" t="s">
        <v>292</v>
      </c>
      <c r="AU346" t="s">
        <v>293</v>
      </c>
    </row>
    <row r="347" spans="1:47">
      <c r="A347">
        <v>18</v>
      </c>
      <c r="B347">
        <v>3251</v>
      </c>
      <c r="C347" t="s">
        <v>1011</v>
      </c>
      <c r="D347" t="s">
        <v>289</v>
      </c>
      <c r="E347" t="s">
        <v>290</v>
      </c>
      <c r="F347" t="s">
        <v>1011</v>
      </c>
      <c r="G347">
        <v>78744</v>
      </c>
      <c r="H347">
        <v>293028</v>
      </c>
      <c r="I347">
        <v>2</v>
      </c>
      <c r="J347" t="s">
        <v>66</v>
      </c>
      <c r="K347">
        <v>7</v>
      </c>
      <c r="L347">
        <v>7</v>
      </c>
      <c r="M347" t="s">
        <v>71</v>
      </c>
      <c r="N347" t="s">
        <v>61</v>
      </c>
      <c r="O347" t="s">
        <v>52</v>
      </c>
      <c r="P347" t="s">
        <v>53</v>
      </c>
      <c r="Q347">
        <v>2006</v>
      </c>
      <c r="R347">
        <v>2026</v>
      </c>
      <c r="S347">
        <v>20</v>
      </c>
      <c r="U347" t="s">
        <v>54</v>
      </c>
      <c r="W347">
        <v>7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s">
        <v>55</v>
      </c>
      <c r="AE347" t="s">
        <v>56</v>
      </c>
      <c r="AF347" t="s">
        <v>56</v>
      </c>
      <c r="AG347" t="s">
        <v>56</v>
      </c>
      <c r="AH347" t="s">
        <v>56</v>
      </c>
      <c r="AI347" t="s">
        <v>56</v>
      </c>
      <c r="AJ347" t="s">
        <v>56</v>
      </c>
      <c r="AK347" t="s">
        <v>56</v>
      </c>
      <c r="AL347" t="s">
        <v>56</v>
      </c>
      <c r="AM347" t="s">
        <v>56</v>
      </c>
      <c r="AN347" t="s">
        <v>56</v>
      </c>
      <c r="AO347" t="s">
        <v>56</v>
      </c>
      <c r="AP347" t="s">
        <v>56</v>
      </c>
      <c r="AQ347" t="s">
        <v>56</v>
      </c>
      <c r="AR347" t="s">
        <v>1012</v>
      </c>
    </row>
    <row r="348" spans="1:47">
      <c r="A348">
        <v>18</v>
      </c>
      <c r="B348">
        <v>3252</v>
      </c>
      <c r="C348" t="s">
        <v>951</v>
      </c>
      <c r="D348" t="s">
        <v>289</v>
      </c>
      <c r="E348" t="s">
        <v>290</v>
      </c>
      <c r="F348" t="s">
        <v>951</v>
      </c>
      <c r="G348">
        <v>78704</v>
      </c>
      <c r="H348">
        <v>303646</v>
      </c>
      <c r="I348">
        <v>2</v>
      </c>
      <c r="J348" t="s">
        <v>203</v>
      </c>
      <c r="K348">
        <v>3</v>
      </c>
      <c r="L348">
        <v>3</v>
      </c>
      <c r="M348" t="s">
        <v>71</v>
      </c>
      <c r="N348" t="s">
        <v>61</v>
      </c>
      <c r="O348" t="s">
        <v>52</v>
      </c>
      <c r="P348" t="s">
        <v>53</v>
      </c>
      <c r="Q348">
        <v>2006</v>
      </c>
      <c r="R348">
        <v>2026</v>
      </c>
      <c r="S348">
        <v>20</v>
      </c>
      <c r="U348" t="s">
        <v>54</v>
      </c>
      <c r="W348">
        <v>3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t="s">
        <v>55</v>
      </c>
      <c r="AE348" t="s">
        <v>56</v>
      </c>
      <c r="AF348" t="s">
        <v>56</v>
      </c>
      <c r="AG348" t="s">
        <v>56</v>
      </c>
      <c r="AH348" t="s">
        <v>56</v>
      </c>
      <c r="AI348" t="s">
        <v>56</v>
      </c>
      <c r="AJ348" t="s">
        <v>56</v>
      </c>
      <c r="AK348" t="s">
        <v>56</v>
      </c>
      <c r="AL348" t="s">
        <v>56</v>
      </c>
      <c r="AM348" t="s">
        <v>56</v>
      </c>
      <c r="AN348" t="s">
        <v>56</v>
      </c>
      <c r="AO348" t="s">
        <v>56</v>
      </c>
      <c r="AP348" t="s">
        <v>56</v>
      </c>
      <c r="AQ348" t="s">
        <v>56</v>
      </c>
      <c r="AR348" t="s">
        <v>952</v>
      </c>
    </row>
    <row r="349" spans="1:47">
      <c r="A349">
        <v>18</v>
      </c>
      <c r="B349">
        <v>3253</v>
      </c>
      <c r="C349" t="s">
        <v>1020</v>
      </c>
      <c r="D349" t="s">
        <v>289</v>
      </c>
      <c r="E349" t="s">
        <v>290</v>
      </c>
      <c r="F349" t="s">
        <v>1020</v>
      </c>
      <c r="G349">
        <v>78745</v>
      </c>
      <c r="H349">
        <v>36914</v>
      </c>
      <c r="I349">
        <v>3</v>
      </c>
      <c r="J349" t="s">
        <v>87</v>
      </c>
      <c r="K349">
        <v>4</v>
      </c>
      <c r="L349">
        <v>4</v>
      </c>
      <c r="M349" t="s">
        <v>50</v>
      </c>
      <c r="N349" t="s">
        <v>61</v>
      </c>
      <c r="O349" t="s">
        <v>52</v>
      </c>
      <c r="P349" t="s">
        <v>53</v>
      </c>
      <c r="Q349">
        <v>2006</v>
      </c>
      <c r="R349">
        <v>2026</v>
      </c>
      <c r="S349">
        <v>20</v>
      </c>
      <c r="U349" t="s">
        <v>54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t="s">
        <v>55</v>
      </c>
      <c r="AE349" t="s">
        <v>56</v>
      </c>
      <c r="AF349" t="s">
        <v>56</v>
      </c>
      <c r="AG349" t="s">
        <v>56</v>
      </c>
      <c r="AH349" t="s">
        <v>56</v>
      </c>
      <c r="AI349" t="s">
        <v>56</v>
      </c>
      <c r="AJ349" t="s">
        <v>56</v>
      </c>
      <c r="AK349" t="s">
        <v>56</v>
      </c>
      <c r="AL349" t="s">
        <v>56</v>
      </c>
      <c r="AM349" t="s">
        <v>56</v>
      </c>
      <c r="AN349" t="s">
        <v>56</v>
      </c>
      <c r="AO349" t="s">
        <v>56</v>
      </c>
      <c r="AP349" t="s">
        <v>56</v>
      </c>
      <c r="AQ349" t="s">
        <v>56</v>
      </c>
      <c r="AR349" t="s">
        <v>1021</v>
      </c>
    </row>
    <row r="350" spans="1:47">
      <c r="A350">
        <v>19</v>
      </c>
      <c r="B350">
        <v>3254</v>
      </c>
      <c r="C350" t="s">
        <v>986</v>
      </c>
      <c r="D350" t="s">
        <v>289</v>
      </c>
      <c r="E350" t="s">
        <v>290</v>
      </c>
      <c r="F350" t="s">
        <v>986</v>
      </c>
      <c r="G350">
        <v>78744</v>
      </c>
      <c r="H350">
        <v>35659</v>
      </c>
      <c r="I350">
        <v>2</v>
      </c>
      <c r="J350" t="s">
        <v>203</v>
      </c>
      <c r="K350">
        <v>3</v>
      </c>
      <c r="L350">
        <v>3</v>
      </c>
      <c r="M350" t="s">
        <v>78</v>
      </c>
      <c r="N350" t="s">
        <v>61</v>
      </c>
      <c r="O350" t="s">
        <v>52</v>
      </c>
      <c r="P350" t="s">
        <v>53</v>
      </c>
      <c r="Q350">
        <v>2007</v>
      </c>
      <c r="R350">
        <v>2027</v>
      </c>
      <c r="S350">
        <v>20</v>
      </c>
      <c r="U350" t="s">
        <v>54</v>
      </c>
      <c r="W350">
        <v>0</v>
      </c>
      <c r="X350">
        <v>0</v>
      </c>
      <c r="Y350">
        <v>3</v>
      </c>
      <c r="Z350">
        <v>0</v>
      </c>
      <c r="AA350">
        <v>0</v>
      </c>
      <c r="AB350">
        <v>0</v>
      </c>
      <c r="AC350">
        <v>0</v>
      </c>
      <c r="AD350" t="s">
        <v>55</v>
      </c>
      <c r="AE350" t="s">
        <v>56</v>
      </c>
      <c r="AF350" t="s">
        <v>56</v>
      </c>
      <c r="AG350" t="s">
        <v>56</v>
      </c>
      <c r="AH350" t="s">
        <v>56</v>
      </c>
      <c r="AI350" t="s">
        <v>56</v>
      </c>
      <c r="AJ350" t="s">
        <v>56</v>
      </c>
      <c r="AK350" t="s">
        <v>56</v>
      </c>
      <c r="AL350" t="s">
        <v>56</v>
      </c>
      <c r="AM350" t="s">
        <v>56</v>
      </c>
      <c r="AN350" t="s">
        <v>56</v>
      </c>
      <c r="AO350" t="s">
        <v>56</v>
      </c>
      <c r="AP350" t="s">
        <v>56</v>
      </c>
      <c r="AQ350" t="s">
        <v>56</v>
      </c>
      <c r="AR350" t="s">
        <v>987</v>
      </c>
    </row>
    <row r="351" spans="1:47">
      <c r="A351">
        <v>19</v>
      </c>
      <c r="B351">
        <v>3255</v>
      </c>
      <c r="C351" t="s">
        <v>1119</v>
      </c>
      <c r="D351" t="s">
        <v>289</v>
      </c>
      <c r="E351" t="s">
        <v>290</v>
      </c>
      <c r="F351" t="s">
        <v>1119</v>
      </c>
      <c r="G351">
        <v>78744</v>
      </c>
      <c r="H351">
        <v>295372</v>
      </c>
      <c r="I351">
        <v>2</v>
      </c>
      <c r="J351" t="s">
        <v>77</v>
      </c>
      <c r="K351">
        <v>3</v>
      </c>
      <c r="L351">
        <v>3</v>
      </c>
      <c r="M351" t="s">
        <v>50</v>
      </c>
      <c r="N351" t="s">
        <v>61</v>
      </c>
      <c r="O351" t="s">
        <v>52</v>
      </c>
      <c r="P351" t="s">
        <v>53</v>
      </c>
      <c r="Q351">
        <v>2007</v>
      </c>
      <c r="R351">
        <v>2027</v>
      </c>
      <c r="S351">
        <v>20</v>
      </c>
      <c r="U351" t="s">
        <v>54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0</v>
      </c>
      <c r="AC351">
        <v>0</v>
      </c>
      <c r="AD351" t="s">
        <v>55</v>
      </c>
      <c r="AE351" t="s">
        <v>56</v>
      </c>
      <c r="AF351" t="s">
        <v>56</v>
      </c>
      <c r="AG351" t="s">
        <v>56</v>
      </c>
      <c r="AH351" t="s">
        <v>56</v>
      </c>
      <c r="AI351" t="s">
        <v>56</v>
      </c>
      <c r="AJ351" t="s">
        <v>56</v>
      </c>
      <c r="AK351" t="s">
        <v>56</v>
      </c>
      <c r="AL351" t="s">
        <v>56</v>
      </c>
      <c r="AM351" t="s">
        <v>56</v>
      </c>
      <c r="AN351" t="s">
        <v>56</v>
      </c>
      <c r="AO351" t="s">
        <v>56</v>
      </c>
      <c r="AP351" t="s">
        <v>56</v>
      </c>
      <c r="AQ351" t="s">
        <v>56</v>
      </c>
      <c r="AR351" t="s">
        <v>1120</v>
      </c>
    </row>
    <row r="352" spans="1:47">
      <c r="A352">
        <v>20</v>
      </c>
      <c r="B352">
        <v>3256</v>
      </c>
      <c r="C352" t="s">
        <v>1646</v>
      </c>
      <c r="D352" t="s">
        <v>289</v>
      </c>
      <c r="E352" t="s">
        <v>290</v>
      </c>
      <c r="F352" t="s">
        <v>1646</v>
      </c>
      <c r="G352">
        <v>78702</v>
      </c>
      <c r="H352">
        <v>748853</v>
      </c>
      <c r="I352">
        <v>1</v>
      </c>
      <c r="J352" t="s">
        <v>49</v>
      </c>
      <c r="K352">
        <v>2</v>
      </c>
      <c r="L352">
        <v>2</v>
      </c>
      <c r="M352" t="s">
        <v>71</v>
      </c>
      <c r="N352" t="s">
        <v>51</v>
      </c>
      <c r="O352" t="s">
        <v>52</v>
      </c>
      <c r="P352" t="s">
        <v>53</v>
      </c>
      <c r="Q352">
        <v>2008</v>
      </c>
      <c r="R352">
        <v>2048</v>
      </c>
      <c r="S352">
        <v>40</v>
      </c>
      <c r="U352" t="s">
        <v>54</v>
      </c>
      <c r="W352">
        <v>0</v>
      </c>
      <c r="X352">
        <v>0</v>
      </c>
      <c r="Y352">
        <v>2</v>
      </c>
      <c r="Z352">
        <v>0</v>
      </c>
      <c r="AA352">
        <v>0</v>
      </c>
      <c r="AB352">
        <v>0</v>
      </c>
      <c r="AC352">
        <v>0</v>
      </c>
      <c r="AD352" t="s">
        <v>55</v>
      </c>
      <c r="AE352" t="s">
        <v>56</v>
      </c>
      <c r="AF352" t="s">
        <v>56</v>
      </c>
      <c r="AG352" t="s">
        <v>56</v>
      </c>
      <c r="AH352" t="s">
        <v>56</v>
      </c>
      <c r="AI352" t="s">
        <v>56</v>
      </c>
      <c r="AJ352" t="s">
        <v>56</v>
      </c>
      <c r="AK352" t="s">
        <v>56</v>
      </c>
      <c r="AL352" t="s">
        <v>56</v>
      </c>
      <c r="AM352" t="s">
        <v>56</v>
      </c>
      <c r="AN352" t="s">
        <v>56</v>
      </c>
      <c r="AO352" t="s">
        <v>56</v>
      </c>
      <c r="AP352" t="s">
        <v>56</v>
      </c>
      <c r="AQ352" t="s">
        <v>56</v>
      </c>
      <c r="AR352" t="s">
        <v>1647</v>
      </c>
      <c r="AS352" t="s">
        <v>289</v>
      </c>
      <c r="AT352" t="s">
        <v>292</v>
      </c>
      <c r="AU352" t="s">
        <v>293</v>
      </c>
    </row>
    <row r="353" spans="1:47">
      <c r="A353">
        <v>20</v>
      </c>
      <c r="B353">
        <v>3257</v>
      </c>
      <c r="C353" t="s">
        <v>390</v>
      </c>
      <c r="D353" t="s">
        <v>289</v>
      </c>
      <c r="E353" t="s">
        <v>290</v>
      </c>
      <c r="F353" t="s">
        <v>390</v>
      </c>
      <c r="G353">
        <v>78702</v>
      </c>
      <c r="H353">
        <v>748854</v>
      </c>
      <c r="I353">
        <v>1</v>
      </c>
      <c r="J353" t="s">
        <v>49</v>
      </c>
      <c r="K353">
        <v>2</v>
      </c>
      <c r="L353">
        <v>2</v>
      </c>
      <c r="M353" t="s">
        <v>71</v>
      </c>
      <c r="N353" t="s">
        <v>51</v>
      </c>
      <c r="O353" t="s">
        <v>52</v>
      </c>
      <c r="P353" t="s">
        <v>53</v>
      </c>
      <c r="Q353">
        <v>2008</v>
      </c>
      <c r="R353">
        <v>2048</v>
      </c>
      <c r="S353">
        <v>40</v>
      </c>
      <c r="U353" t="s">
        <v>54</v>
      </c>
      <c r="W353">
        <v>0</v>
      </c>
      <c r="X353">
        <v>0</v>
      </c>
      <c r="Y353">
        <v>2</v>
      </c>
      <c r="Z353">
        <v>0</v>
      </c>
      <c r="AA353">
        <v>0</v>
      </c>
      <c r="AB353">
        <v>0</v>
      </c>
      <c r="AC353">
        <v>0</v>
      </c>
      <c r="AD353" t="s">
        <v>55</v>
      </c>
      <c r="AE353" t="s">
        <v>56</v>
      </c>
      <c r="AF353" t="s">
        <v>56</v>
      </c>
      <c r="AG353" t="s">
        <v>56</v>
      </c>
      <c r="AH353" t="s">
        <v>56</v>
      </c>
      <c r="AI353" t="s">
        <v>56</v>
      </c>
      <c r="AJ353" t="s">
        <v>56</v>
      </c>
      <c r="AK353" t="s">
        <v>56</v>
      </c>
      <c r="AL353" t="s">
        <v>56</v>
      </c>
      <c r="AM353" t="s">
        <v>56</v>
      </c>
      <c r="AN353" t="s">
        <v>56</v>
      </c>
      <c r="AO353" t="s">
        <v>56</v>
      </c>
      <c r="AP353" t="s">
        <v>56</v>
      </c>
      <c r="AQ353" t="s">
        <v>56</v>
      </c>
      <c r="AR353" t="s">
        <v>391</v>
      </c>
      <c r="AS353" t="s">
        <v>289</v>
      </c>
      <c r="AT353" t="s">
        <v>292</v>
      </c>
      <c r="AU353" t="s">
        <v>293</v>
      </c>
    </row>
    <row r="354" spans="1:47">
      <c r="A354">
        <v>20</v>
      </c>
      <c r="B354">
        <v>3258</v>
      </c>
      <c r="C354" t="s">
        <v>1632</v>
      </c>
      <c r="D354" t="s">
        <v>289</v>
      </c>
      <c r="E354" t="s">
        <v>290</v>
      </c>
      <c r="F354" t="s">
        <v>1632</v>
      </c>
      <c r="G354">
        <v>78702</v>
      </c>
      <c r="H354">
        <v>748855</v>
      </c>
      <c r="I354">
        <v>1</v>
      </c>
      <c r="J354" t="s">
        <v>49</v>
      </c>
      <c r="K354">
        <v>1</v>
      </c>
      <c r="L354">
        <v>1</v>
      </c>
      <c r="M354" t="s">
        <v>71</v>
      </c>
      <c r="N354" t="s">
        <v>61</v>
      </c>
      <c r="O354" t="s">
        <v>52</v>
      </c>
      <c r="P354" t="s">
        <v>53</v>
      </c>
      <c r="Q354">
        <v>2008</v>
      </c>
      <c r="R354">
        <v>2048</v>
      </c>
      <c r="S354">
        <v>40</v>
      </c>
      <c r="U354" t="s">
        <v>54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 t="s">
        <v>55</v>
      </c>
      <c r="AE354" t="s">
        <v>56</v>
      </c>
      <c r="AF354" t="s">
        <v>56</v>
      </c>
      <c r="AG354" t="s">
        <v>56</v>
      </c>
      <c r="AH354" t="s">
        <v>56</v>
      </c>
      <c r="AI354" t="s">
        <v>56</v>
      </c>
      <c r="AJ354" t="s">
        <v>56</v>
      </c>
      <c r="AK354" t="s">
        <v>56</v>
      </c>
      <c r="AL354" t="s">
        <v>56</v>
      </c>
      <c r="AM354" t="s">
        <v>56</v>
      </c>
      <c r="AN354" t="s">
        <v>56</v>
      </c>
      <c r="AO354" t="s">
        <v>56</v>
      </c>
      <c r="AP354" t="s">
        <v>56</v>
      </c>
      <c r="AQ354" t="s">
        <v>56</v>
      </c>
      <c r="AR354" t="s">
        <v>1633</v>
      </c>
      <c r="AS354" t="s">
        <v>289</v>
      </c>
      <c r="AT354" t="s">
        <v>292</v>
      </c>
      <c r="AU354" t="s">
        <v>293</v>
      </c>
    </row>
    <row r="355" spans="1:47">
      <c r="A355">
        <v>20</v>
      </c>
      <c r="B355">
        <v>3259</v>
      </c>
      <c r="C355" t="s">
        <v>288</v>
      </c>
      <c r="D355" t="s">
        <v>289</v>
      </c>
      <c r="E355" t="s">
        <v>290</v>
      </c>
      <c r="F355" t="s">
        <v>288</v>
      </c>
      <c r="G355">
        <v>78702</v>
      </c>
      <c r="H355">
        <v>748856</v>
      </c>
      <c r="I355">
        <v>1</v>
      </c>
      <c r="J355" t="s">
        <v>49</v>
      </c>
      <c r="K355">
        <v>1</v>
      </c>
      <c r="L355">
        <v>1</v>
      </c>
      <c r="M355" t="s">
        <v>71</v>
      </c>
      <c r="N355" t="s">
        <v>61</v>
      </c>
      <c r="O355" t="s">
        <v>52</v>
      </c>
      <c r="P355" t="s">
        <v>53</v>
      </c>
      <c r="Q355">
        <v>2008</v>
      </c>
      <c r="R355">
        <v>2048</v>
      </c>
      <c r="S355">
        <v>40</v>
      </c>
      <c r="U355" t="s">
        <v>54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 t="s">
        <v>55</v>
      </c>
      <c r="AE355" t="s">
        <v>56</v>
      </c>
      <c r="AF355" t="s">
        <v>56</v>
      </c>
      <c r="AG355" t="s">
        <v>56</v>
      </c>
      <c r="AH355" t="s">
        <v>56</v>
      </c>
      <c r="AI355" t="s">
        <v>56</v>
      </c>
      <c r="AJ355" t="s">
        <v>56</v>
      </c>
      <c r="AK355" t="s">
        <v>56</v>
      </c>
      <c r="AL355" t="s">
        <v>56</v>
      </c>
      <c r="AM355" t="s">
        <v>56</v>
      </c>
      <c r="AN355" t="s">
        <v>56</v>
      </c>
      <c r="AO355" t="s">
        <v>56</v>
      </c>
      <c r="AP355" t="s">
        <v>56</v>
      </c>
      <c r="AQ355" t="s">
        <v>56</v>
      </c>
      <c r="AR355" t="s">
        <v>291</v>
      </c>
      <c r="AS355" t="s">
        <v>289</v>
      </c>
      <c r="AT355" t="s">
        <v>292</v>
      </c>
      <c r="AU355" t="s">
        <v>293</v>
      </c>
    </row>
    <row r="356" spans="1:47">
      <c r="A356">
        <v>21</v>
      </c>
      <c r="B356">
        <v>3260</v>
      </c>
      <c r="C356" t="s">
        <v>345</v>
      </c>
      <c r="D356" t="s">
        <v>289</v>
      </c>
      <c r="E356" t="s">
        <v>290</v>
      </c>
      <c r="F356" t="s">
        <v>577</v>
      </c>
      <c r="G356">
        <v>78723</v>
      </c>
      <c r="H356">
        <v>217252</v>
      </c>
      <c r="I356">
        <v>1</v>
      </c>
      <c r="J356" t="s">
        <v>49</v>
      </c>
      <c r="K356">
        <v>46</v>
      </c>
      <c r="L356">
        <v>46</v>
      </c>
      <c r="M356" t="s">
        <v>71</v>
      </c>
      <c r="N356" t="s">
        <v>103</v>
      </c>
      <c r="O356" t="s">
        <v>52</v>
      </c>
      <c r="P356" t="s">
        <v>53</v>
      </c>
      <c r="Q356">
        <v>2009</v>
      </c>
      <c r="R356">
        <v>2108</v>
      </c>
      <c r="S356">
        <v>99</v>
      </c>
      <c r="U356" t="s">
        <v>54</v>
      </c>
      <c r="W356">
        <v>11</v>
      </c>
      <c r="X356">
        <v>0</v>
      </c>
      <c r="Y356">
        <v>35</v>
      </c>
      <c r="Z356">
        <v>0</v>
      </c>
      <c r="AA356">
        <v>0</v>
      </c>
      <c r="AB356">
        <v>0</v>
      </c>
      <c r="AC356">
        <v>0</v>
      </c>
      <c r="AD356" t="s">
        <v>55</v>
      </c>
      <c r="AE356" t="s">
        <v>56</v>
      </c>
      <c r="AF356" t="s">
        <v>56</v>
      </c>
      <c r="AG356" t="s">
        <v>56</v>
      </c>
      <c r="AH356" t="s">
        <v>56</v>
      </c>
      <c r="AI356" t="s">
        <v>56</v>
      </c>
      <c r="AJ356" t="s">
        <v>56</v>
      </c>
      <c r="AK356" t="s">
        <v>56</v>
      </c>
      <c r="AL356" t="s">
        <v>69</v>
      </c>
      <c r="AM356" t="s">
        <v>56</v>
      </c>
      <c r="AN356" t="s">
        <v>56</v>
      </c>
      <c r="AO356" t="s">
        <v>56</v>
      </c>
      <c r="AP356" t="s">
        <v>69</v>
      </c>
      <c r="AQ356" t="s">
        <v>56</v>
      </c>
      <c r="AR356" t="s">
        <v>578</v>
      </c>
      <c r="AS356" t="s">
        <v>289</v>
      </c>
      <c r="AT356" t="s">
        <v>292</v>
      </c>
      <c r="AU356" t="s">
        <v>293</v>
      </c>
    </row>
    <row r="357" spans="1:47">
      <c r="A357">
        <v>22</v>
      </c>
      <c r="B357">
        <v>3261</v>
      </c>
      <c r="C357" t="s">
        <v>345</v>
      </c>
      <c r="D357" t="s">
        <v>289</v>
      </c>
      <c r="E357" t="s">
        <v>290</v>
      </c>
      <c r="F357" t="s">
        <v>346</v>
      </c>
      <c r="G357">
        <v>78723</v>
      </c>
      <c r="H357">
        <v>217256</v>
      </c>
      <c r="I357">
        <v>1</v>
      </c>
      <c r="J357" t="s">
        <v>49</v>
      </c>
      <c r="K357">
        <v>4</v>
      </c>
      <c r="L357">
        <v>4</v>
      </c>
      <c r="M357" t="s">
        <v>71</v>
      </c>
      <c r="N357" t="s">
        <v>347</v>
      </c>
      <c r="O357" t="s">
        <v>52</v>
      </c>
      <c r="P357" t="s">
        <v>53</v>
      </c>
      <c r="Q357">
        <v>2009</v>
      </c>
      <c r="R357">
        <v>2108</v>
      </c>
      <c r="S357">
        <v>99</v>
      </c>
      <c r="U357" t="s">
        <v>54</v>
      </c>
      <c r="W357">
        <v>0</v>
      </c>
      <c r="X357">
        <v>0</v>
      </c>
      <c r="Y357">
        <v>4</v>
      </c>
      <c r="Z357">
        <v>0</v>
      </c>
      <c r="AA357">
        <v>0</v>
      </c>
      <c r="AB357">
        <v>0</v>
      </c>
      <c r="AC357">
        <v>0</v>
      </c>
      <c r="AD357" t="s">
        <v>55</v>
      </c>
      <c r="AE357" t="s">
        <v>56</v>
      </c>
      <c r="AF357" t="s">
        <v>56</v>
      </c>
      <c r="AG357" t="s">
        <v>56</v>
      </c>
      <c r="AH357" t="s">
        <v>56</v>
      </c>
      <c r="AI357" t="s">
        <v>56</v>
      </c>
      <c r="AJ357" t="s">
        <v>56</v>
      </c>
      <c r="AK357" t="s">
        <v>56</v>
      </c>
      <c r="AL357" t="s">
        <v>69</v>
      </c>
      <c r="AM357" t="s">
        <v>56</v>
      </c>
      <c r="AN357" t="s">
        <v>56</v>
      </c>
      <c r="AO357" t="s">
        <v>56</v>
      </c>
      <c r="AP357" t="s">
        <v>56</v>
      </c>
      <c r="AQ357" t="s">
        <v>56</v>
      </c>
      <c r="AR357" t="s">
        <v>348</v>
      </c>
      <c r="AS357" t="s">
        <v>289</v>
      </c>
      <c r="AT357" t="s">
        <v>292</v>
      </c>
      <c r="AU357" t="s">
        <v>293</v>
      </c>
    </row>
    <row r="358" spans="1:47">
      <c r="A358">
        <v>22</v>
      </c>
      <c r="B358">
        <v>3262</v>
      </c>
      <c r="C358" t="s">
        <v>345</v>
      </c>
      <c r="D358" t="s">
        <v>289</v>
      </c>
      <c r="E358" t="s">
        <v>290</v>
      </c>
      <c r="F358" t="s">
        <v>1475</v>
      </c>
      <c r="G358">
        <v>78723</v>
      </c>
      <c r="H358">
        <v>217257</v>
      </c>
      <c r="I358">
        <v>1</v>
      </c>
      <c r="J358" t="s">
        <v>49</v>
      </c>
      <c r="K358">
        <v>4</v>
      </c>
      <c r="L358">
        <v>4</v>
      </c>
      <c r="M358" t="s">
        <v>71</v>
      </c>
      <c r="N358" t="s">
        <v>347</v>
      </c>
      <c r="O358" t="s">
        <v>52</v>
      </c>
      <c r="P358" t="s">
        <v>53</v>
      </c>
      <c r="Q358">
        <v>2009</v>
      </c>
      <c r="R358">
        <v>2108</v>
      </c>
      <c r="S358">
        <v>99</v>
      </c>
      <c r="U358" t="s">
        <v>54</v>
      </c>
      <c r="W358">
        <v>0</v>
      </c>
      <c r="X358">
        <v>0</v>
      </c>
      <c r="Y358">
        <v>4</v>
      </c>
      <c r="Z358">
        <v>0</v>
      </c>
      <c r="AA358">
        <v>0</v>
      </c>
      <c r="AB358">
        <v>0</v>
      </c>
      <c r="AC358">
        <v>0</v>
      </c>
      <c r="AD358" t="s">
        <v>55</v>
      </c>
      <c r="AE358" t="s">
        <v>56</v>
      </c>
      <c r="AF358" t="s">
        <v>56</v>
      </c>
      <c r="AG358" t="s">
        <v>56</v>
      </c>
      <c r="AH358" t="s">
        <v>56</v>
      </c>
      <c r="AI358" t="s">
        <v>56</v>
      </c>
      <c r="AJ358" t="s">
        <v>56</v>
      </c>
      <c r="AK358" t="s">
        <v>56</v>
      </c>
      <c r="AL358" t="s">
        <v>69</v>
      </c>
      <c r="AM358" t="s">
        <v>56</v>
      </c>
      <c r="AN358" t="s">
        <v>56</v>
      </c>
      <c r="AO358" t="s">
        <v>56</v>
      </c>
      <c r="AP358" t="s">
        <v>56</v>
      </c>
      <c r="AQ358" t="s">
        <v>56</v>
      </c>
      <c r="AR358" t="s">
        <v>1476</v>
      </c>
      <c r="AS358" t="s">
        <v>289</v>
      </c>
      <c r="AT358" t="s">
        <v>292</v>
      </c>
      <c r="AU358" t="s">
        <v>293</v>
      </c>
    </row>
    <row r="359" spans="1:47">
      <c r="A359">
        <v>23</v>
      </c>
      <c r="B359">
        <v>3263</v>
      </c>
      <c r="C359" t="s">
        <v>345</v>
      </c>
      <c r="D359" t="s">
        <v>289</v>
      </c>
      <c r="E359" t="s">
        <v>290</v>
      </c>
      <c r="F359" t="s">
        <v>691</v>
      </c>
      <c r="G359">
        <v>78723</v>
      </c>
      <c r="H359">
        <v>217251</v>
      </c>
      <c r="I359">
        <v>1</v>
      </c>
      <c r="J359" t="s">
        <v>77</v>
      </c>
      <c r="K359">
        <v>4</v>
      </c>
      <c r="L359">
        <v>4</v>
      </c>
      <c r="M359" t="s">
        <v>71</v>
      </c>
      <c r="N359" t="s">
        <v>347</v>
      </c>
      <c r="O359" t="s">
        <v>52</v>
      </c>
      <c r="P359" t="s">
        <v>53</v>
      </c>
      <c r="Q359">
        <v>2009</v>
      </c>
      <c r="R359">
        <v>2108</v>
      </c>
      <c r="S359">
        <v>99</v>
      </c>
      <c r="U359" t="s">
        <v>54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0</v>
      </c>
      <c r="AC359">
        <v>0</v>
      </c>
      <c r="AD359" t="s">
        <v>55</v>
      </c>
      <c r="AE359" t="s">
        <v>56</v>
      </c>
      <c r="AF359" t="s">
        <v>56</v>
      </c>
      <c r="AG359" t="s">
        <v>56</v>
      </c>
      <c r="AH359" t="s">
        <v>56</v>
      </c>
      <c r="AI359" t="s">
        <v>56</v>
      </c>
      <c r="AJ359" t="s">
        <v>56</v>
      </c>
      <c r="AK359" t="s">
        <v>56</v>
      </c>
      <c r="AL359" t="s">
        <v>69</v>
      </c>
      <c r="AM359" t="s">
        <v>56</v>
      </c>
      <c r="AN359" t="s">
        <v>56</v>
      </c>
      <c r="AO359" t="s">
        <v>56</v>
      </c>
      <c r="AP359" t="s">
        <v>69</v>
      </c>
      <c r="AQ359" t="s">
        <v>56</v>
      </c>
      <c r="AR359" t="s">
        <v>692</v>
      </c>
    </row>
    <row r="360" spans="1:47">
      <c r="A360">
        <v>23</v>
      </c>
      <c r="B360">
        <v>3264</v>
      </c>
      <c r="C360" t="s">
        <v>345</v>
      </c>
      <c r="D360" t="s">
        <v>289</v>
      </c>
      <c r="E360" t="s">
        <v>290</v>
      </c>
      <c r="F360" t="s">
        <v>1028</v>
      </c>
      <c r="G360">
        <v>78723</v>
      </c>
      <c r="H360">
        <v>217250</v>
      </c>
      <c r="I360">
        <v>1</v>
      </c>
      <c r="J360" t="s">
        <v>77</v>
      </c>
      <c r="K360">
        <v>4</v>
      </c>
      <c r="L360">
        <v>4</v>
      </c>
      <c r="M360" t="s">
        <v>71</v>
      </c>
      <c r="N360" t="s">
        <v>347</v>
      </c>
      <c r="O360" t="s">
        <v>52</v>
      </c>
      <c r="P360" t="s">
        <v>53</v>
      </c>
      <c r="Q360">
        <v>2009</v>
      </c>
      <c r="R360">
        <v>2108</v>
      </c>
      <c r="S360">
        <v>99</v>
      </c>
      <c r="U360" t="s">
        <v>54</v>
      </c>
      <c r="W360">
        <v>0</v>
      </c>
      <c r="X360">
        <v>0</v>
      </c>
      <c r="Y360">
        <v>4</v>
      </c>
      <c r="Z360">
        <v>0</v>
      </c>
      <c r="AA360">
        <v>0</v>
      </c>
      <c r="AB360">
        <v>0</v>
      </c>
      <c r="AC360">
        <v>0</v>
      </c>
      <c r="AD360" t="s">
        <v>55</v>
      </c>
      <c r="AE360" t="s">
        <v>56</v>
      </c>
      <c r="AF360" t="s">
        <v>56</v>
      </c>
      <c r="AG360" t="s">
        <v>56</v>
      </c>
      <c r="AH360" t="s">
        <v>56</v>
      </c>
      <c r="AI360" t="s">
        <v>56</v>
      </c>
      <c r="AJ360" t="s">
        <v>56</v>
      </c>
      <c r="AK360" t="s">
        <v>56</v>
      </c>
      <c r="AL360" t="s">
        <v>69</v>
      </c>
      <c r="AM360" t="s">
        <v>56</v>
      </c>
      <c r="AN360" t="s">
        <v>56</v>
      </c>
      <c r="AO360" t="s">
        <v>56</v>
      </c>
      <c r="AP360" t="s">
        <v>69</v>
      </c>
      <c r="AQ360" t="s">
        <v>56</v>
      </c>
      <c r="AR360" t="s">
        <v>1029</v>
      </c>
    </row>
    <row r="361" spans="1:47">
      <c r="A361">
        <v>23</v>
      </c>
      <c r="B361">
        <v>3265</v>
      </c>
      <c r="C361" t="s">
        <v>345</v>
      </c>
      <c r="D361" t="s">
        <v>289</v>
      </c>
      <c r="E361" t="s">
        <v>290</v>
      </c>
      <c r="F361" t="s">
        <v>1117</v>
      </c>
      <c r="G361">
        <v>78723</v>
      </c>
      <c r="H361">
        <v>217255</v>
      </c>
      <c r="I361">
        <v>1</v>
      </c>
      <c r="J361" t="s">
        <v>77</v>
      </c>
      <c r="K361">
        <v>4</v>
      </c>
      <c r="L361">
        <v>4</v>
      </c>
      <c r="M361" t="s">
        <v>71</v>
      </c>
      <c r="N361" t="s">
        <v>347</v>
      </c>
      <c r="O361" t="s">
        <v>52</v>
      </c>
      <c r="P361" t="s">
        <v>53</v>
      </c>
      <c r="Q361">
        <v>2009</v>
      </c>
      <c r="R361">
        <v>2108</v>
      </c>
      <c r="S361">
        <v>99</v>
      </c>
      <c r="U361" t="s">
        <v>54</v>
      </c>
      <c r="W361">
        <v>0</v>
      </c>
      <c r="X361">
        <v>0</v>
      </c>
      <c r="Y361">
        <v>4</v>
      </c>
      <c r="Z361">
        <v>0</v>
      </c>
      <c r="AA361">
        <v>0</v>
      </c>
      <c r="AB361">
        <v>0</v>
      </c>
      <c r="AC361">
        <v>0</v>
      </c>
      <c r="AD361" t="s">
        <v>55</v>
      </c>
      <c r="AE361" t="s">
        <v>56</v>
      </c>
      <c r="AF361" t="s">
        <v>56</v>
      </c>
      <c r="AG361" t="s">
        <v>56</v>
      </c>
      <c r="AH361" t="s">
        <v>56</v>
      </c>
      <c r="AI361" t="s">
        <v>56</v>
      </c>
      <c r="AJ361" t="s">
        <v>56</v>
      </c>
      <c r="AK361" t="s">
        <v>56</v>
      </c>
      <c r="AL361" t="s">
        <v>69</v>
      </c>
      <c r="AM361" t="s">
        <v>56</v>
      </c>
      <c r="AN361" t="s">
        <v>56</v>
      </c>
      <c r="AO361" t="s">
        <v>56</v>
      </c>
      <c r="AP361" t="s">
        <v>69</v>
      </c>
      <c r="AQ361" t="s">
        <v>56</v>
      </c>
      <c r="AR361" t="s">
        <v>1118</v>
      </c>
    </row>
    <row r="362" spans="1:47">
      <c r="A362">
        <v>23</v>
      </c>
      <c r="B362">
        <v>3266</v>
      </c>
      <c r="C362" t="s">
        <v>345</v>
      </c>
      <c r="D362" t="s">
        <v>289</v>
      </c>
      <c r="E362" t="s">
        <v>290</v>
      </c>
      <c r="F362" t="s">
        <v>1072</v>
      </c>
      <c r="G362">
        <v>78723</v>
      </c>
      <c r="H362">
        <v>217258</v>
      </c>
      <c r="I362">
        <v>1</v>
      </c>
      <c r="J362" t="s">
        <v>77</v>
      </c>
      <c r="K362">
        <v>4</v>
      </c>
      <c r="L362">
        <v>4</v>
      </c>
      <c r="M362" t="s">
        <v>71</v>
      </c>
      <c r="N362" t="s">
        <v>347</v>
      </c>
      <c r="O362" t="s">
        <v>52</v>
      </c>
      <c r="P362" t="s">
        <v>53</v>
      </c>
      <c r="Q362">
        <v>2009</v>
      </c>
      <c r="R362">
        <v>2108</v>
      </c>
      <c r="S362">
        <v>99</v>
      </c>
      <c r="U362" t="s">
        <v>54</v>
      </c>
      <c r="W362">
        <v>0</v>
      </c>
      <c r="X362">
        <v>0</v>
      </c>
      <c r="Y362">
        <v>4</v>
      </c>
      <c r="Z362">
        <v>0</v>
      </c>
      <c r="AA362">
        <v>0</v>
      </c>
      <c r="AB362">
        <v>0</v>
      </c>
      <c r="AC362">
        <v>0</v>
      </c>
      <c r="AD362" t="s">
        <v>55</v>
      </c>
      <c r="AE362" t="s">
        <v>56</v>
      </c>
      <c r="AF362" t="s">
        <v>56</v>
      </c>
      <c r="AG362" t="s">
        <v>56</v>
      </c>
      <c r="AH362" t="s">
        <v>56</v>
      </c>
      <c r="AI362" t="s">
        <v>56</v>
      </c>
      <c r="AJ362" t="s">
        <v>56</v>
      </c>
      <c r="AK362" t="s">
        <v>56</v>
      </c>
      <c r="AL362" t="s">
        <v>69</v>
      </c>
      <c r="AM362" t="s">
        <v>56</v>
      </c>
      <c r="AN362" t="s">
        <v>56</v>
      </c>
      <c r="AO362" t="s">
        <v>56</v>
      </c>
      <c r="AP362" t="s">
        <v>69</v>
      </c>
      <c r="AQ362" t="s">
        <v>56</v>
      </c>
      <c r="AR362" t="s">
        <v>1073</v>
      </c>
    </row>
    <row r="363" spans="1:47">
      <c r="A363">
        <v>232</v>
      </c>
      <c r="B363">
        <v>3813</v>
      </c>
      <c r="C363" t="s">
        <v>130</v>
      </c>
      <c r="D363" t="s">
        <v>131</v>
      </c>
      <c r="E363" t="s">
        <v>131</v>
      </c>
      <c r="F363" t="s">
        <v>64</v>
      </c>
      <c r="G363">
        <v>78741</v>
      </c>
      <c r="I363">
        <v>3</v>
      </c>
      <c r="J363" t="s">
        <v>77</v>
      </c>
      <c r="K363">
        <v>160</v>
      </c>
      <c r="L363">
        <v>64</v>
      </c>
      <c r="M363" t="s">
        <v>71</v>
      </c>
      <c r="N363" t="s">
        <v>103</v>
      </c>
      <c r="O363" t="s">
        <v>67</v>
      </c>
      <c r="P363" t="s">
        <v>112</v>
      </c>
      <c r="S363">
        <v>1</v>
      </c>
      <c r="U363" t="s">
        <v>54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64</v>
      </c>
      <c r="AC363">
        <v>96</v>
      </c>
      <c r="AD363" t="s">
        <v>99</v>
      </c>
      <c r="AE363" t="s">
        <v>56</v>
      </c>
      <c r="AF363" t="s">
        <v>56</v>
      </c>
      <c r="AG363" t="s">
        <v>56</v>
      </c>
      <c r="AH363" t="s">
        <v>56</v>
      </c>
      <c r="AI363" t="s">
        <v>56</v>
      </c>
      <c r="AJ363" t="s">
        <v>56</v>
      </c>
      <c r="AK363" t="s">
        <v>56</v>
      </c>
      <c r="AL363" t="s">
        <v>69</v>
      </c>
      <c r="AM363" t="s">
        <v>56</v>
      </c>
      <c r="AN363" t="s">
        <v>56</v>
      </c>
      <c r="AO363" t="s">
        <v>56</v>
      </c>
      <c r="AP363" t="s">
        <v>56</v>
      </c>
      <c r="AQ363" t="s">
        <v>56</v>
      </c>
      <c r="AR363" t="s">
        <v>115</v>
      </c>
    </row>
    <row r="364" spans="1:47">
      <c r="A364">
        <v>239</v>
      </c>
      <c r="B364">
        <v>3620</v>
      </c>
      <c r="C364" t="s">
        <v>876</v>
      </c>
      <c r="D364" t="s">
        <v>877</v>
      </c>
      <c r="E364" t="s">
        <v>877</v>
      </c>
      <c r="F364" t="s">
        <v>878</v>
      </c>
      <c r="G364">
        <v>78702</v>
      </c>
      <c r="I364">
        <v>3</v>
      </c>
      <c r="J364" t="s">
        <v>66</v>
      </c>
      <c r="K364">
        <v>332</v>
      </c>
      <c r="L364">
        <v>35</v>
      </c>
      <c r="M364" t="s">
        <v>50</v>
      </c>
      <c r="N364" t="s">
        <v>103</v>
      </c>
      <c r="O364" t="s">
        <v>52</v>
      </c>
      <c r="P364" t="s">
        <v>53</v>
      </c>
      <c r="Q364">
        <v>2015</v>
      </c>
      <c r="R364">
        <v>2055</v>
      </c>
      <c r="S364">
        <v>40</v>
      </c>
      <c r="U364" t="s">
        <v>54</v>
      </c>
      <c r="W364">
        <v>0</v>
      </c>
      <c r="X364">
        <v>0</v>
      </c>
      <c r="Y364">
        <v>0</v>
      </c>
      <c r="Z364">
        <v>35</v>
      </c>
      <c r="AA364">
        <v>0</v>
      </c>
      <c r="AB364">
        <v>0</v>
      </c>
      <c r="AC364">
        <v>297</v>
      </c>
      <c r="AD364" t="s">
        <v>99</v>
      </c>
      <c r="AE364" t="s">
        <v>56</v>
      </c>
      <c r="AF364" t="s">
        <v>56</v>
      </c>
      <c r="AG364" t="s">
        <v>56</v>
      </c>
      <c r="AH364" t="s">
        <v>56</v>
      </c>
      <c r="AI364" t="s">
        <v>56</v>
      </c>
      <c r="AJ364" t="s">
        <v>56</v>
      </c>
      <c r="AK364" t="s">
        <v>56</v>
      </c>
      <c r="AL364" t="s">
        <v>56</v>
      </c>
      <c r="AM364" t="s">
        <v>69</v>
      </c>
      <c r="AN364" t="s">
        <v>56</v>
      </c>
      <c r="AO364" t="s">
        <v>56</v>
      </c>
      <c r="AP364" t="s">
        <v>56</v>
      </c>
      <c r="AQ364" t="s">
        <v>56</v>
      </c>
      <c r="AR364" t="s">
        <v>879</v>
      </c>
      <c r="AS364" t="s">
        <v>418</v>
      </c>
      <c r="AT364" t="s">
        <v>419</v>
      </c>
      <c r="AU364" t="s">
        <v>880</v>
      </c>
    </row>
    <row r="365" spans="1:47">
      <c r="A365">
        <v>382</v>
      </c>
      <c r="B365">
        <v>3975</v>
      </c>
      <c r="C365" t="s">
        <v>720</v>
      </c>
      <c r="D365" t="s">
        <v>721</v>
      </c>
      <c r="E365" t="s">
        <v>721</v>
      </c>
      <c r="F365" t="s">
        <v>722</v>
      </c>
      <c r="G365">
        <v>78702</v>
      </c>
      <c r="I365">
        <v>3</v>
      </c>
      <c r="J365" t="s">
        <v>66</v>
      </c>
      <c r="K365">
        <v>12</v>
      </c>
      <c r="L365">
        <v>1</v>
      </c>
      <c r="M365" t="s">
        <v>78</v>
      </c>
      <c r="N365" t="s">
        <v>103</v>
      </c>
      <c r="O365" t="s">
        <v>52</v>
      </c>
      <c r="P365" t="s">
        <v>112</v>
      </c>
      <c r="S365">
        <v>40</v>
      </c>
      <c r="U365" t="s">
        <v>54</v>
      </c>
      <c r="V365" s="2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 t="s">
        <v>99</v>
      </c>
      <c r="AE365" t="s">
        <v>56</v>
      </c>
      <c r="AF365" t="s">
        <v>56</v>
      </c>
      <c r="AG365" t="s">
        <v>56</v>
      </c>
      <c r="AH365" t="s">
        <v>56</v>
      </c>
      <c r="AI365" t="s">
        <v>56</v>
      </c>
      <c r="AJ365" t="s">
        <v>56</v>
      </c>
      <c r="AK365" t="s">
        <v>56</v>
      </c>
      <c r="AL365" t="s">
        <v>56</v>
      </c>
      <c r="AM365" t="s">
        <v>56</v>
      </c>
      <c r="AN365" t="s">
        <v>56</v>
      </c>
      <c r="AO365" t="s">
        <v>69</v>
      </c>
      <c r="AP365" t="s">
        <v>56</v>
      </c>
      <c r="AQ365" t="s">
        <v>56</v>
      </c>
      <c r="AR365" t="s">
        <v>723</v>
      </c>
    </row>
    <row r="366" spans="1:47">
      <c r="A366">
        <v>197</v>
      </c>
      <c r="B366">
        <v>3578</v>
      </c>
      <c r="C366" t="s">
        <v>556</v>
      </c>
      <c r="D366" t="s">
        <v>557</v>
      </c>
      <c r="E366" t="s">
        <v>557</v>
      </c>
      <c r="F366" t="s">
        <v>558</v>
      </c>
      <c r="G366">
        <v>78705</v>
      </c>
      <c r="H366">
        <v>206062</v>
      </c>
      <c r="I366">
        <v>9</v>
      </c>
      <c r="J366" t="s">
        <v>66</v>
      </c>
      <c r="K366">
        <v>167</v>
      </c>
      <c r="L366">
        <v>34</v>
      </c>
      <c r="M366" t="s">
        <v>50</v>
      </c>
      <c r="N366" t="s">
        <v>103</v>
      </c>
      <c r="O366" t="s">
        <v>52</v>
      </c>
      <c r="P366" t="s">
        <v>53</v>
      </c>
      <c r="Q366">
        <v>2012</v>
      </c>
      <c r="R366">
        <v>2027</v>
      </c>
      <c r="S366">
        <v>15</v>
      </c>
      <c r="U366" t="s">
        <v>54</v>
      </c>
      <c r="W366">
        <v>0</v>
      </c>
      <c r="X366">
        <v>0</v>
      </c>
      <c r="Y366">
        <v>17</v>
      </c>
      <c r="Z366">
        <v>0</v>
      </c>
      <c r="AA366">
        <v>0</v>
      </c>
      <c r="AB366">
        <v>17</v>
      </c>
      <c r="AC366">
        <v>133</v>
      </c>
      <c r="AD366" t="s">
        <v>99</v>
      </c>
      <c r="AE366" t="s">
        <v>56</v>
      </c>
      <c r="AF366" t="s">
        <v>56</v>
      </c>
      <c r="AG366" t="s">
        <v>56</v>
      </c>
      <c r="AH366" t="s">
        <v>56</v>
      </c>
      <c r="AI366" t="s">
        <v>56</v>
      </c>
      <c r="AJ366" t="s">
        <v>56</v>
      </c>
      <c r="AK366" t="s">
        <v>56</v>
      </c>
      <c r="AL366" t="s">
        <v>69</v>
      </c>
      <c r="AM366" t="s">
        <v>56</v>
      </c>
      <c r="AN366" t="s">
        <v>69</v>
      </c>
      <c r="AO366" t="s">
        <v>56</v>
      </c>
      <c r="AP366" t="s">
        <v>56</v>
      </c>
      <c r="AQ366" t="s">
        <v>56</v>
      </c>
      <c r="AR366" t="s">
        <v>559</v>
      </c>
      <c r="AS366" t="s">
        <v>560</v>
      </c>
      <c r="AT366" t="s">
        <v>561</v>
      </c>
      <c r="AU366" t="s">
        <v>562</v>
      </c>
    </row>
    <row r="367" spans="1:47">
      <c r="A367">
        <v>189</v>
      </c>
      <c r="B367">
        <v>3570</v>
      </c>
      <c r="C367" t="s">
        <v>1121</v>
      </c>
      <c r="D367" t="s">
        <v>1122</v>
      </c>
      <c r="E367" t="s">
        <v>1123</v>
      </c>
      <c r="F367" t="s">
        <v>1124</v>
      </c>
      <c r="G367">
        <v>78705</v>
      </c>
      <c r="H367">
        <v>203398</v>
      </c>
      <c r="I367">
        <v>9</v>
      </c>
      <c r="J367" t="s">
        <v>203</v>
      </c>
      <c r="K367">
        <v>99</v>
      </c>
      <c r="L367">
        <v>10</v>
      </c>
      <c r="M367" t="s">
        <v>78</v>
      </c>
      <c r="N367" t="s">
        <v>103</v>
      </c>
      <c r="O367" t="s">
        <v>52</v>
      </c>
      <c r="P367" t="s">
        <v>53</v>
      </c>
      <c r="Q367">
        <v>2008</v>
      </c>
      <c r="R367">
        <v>2023</v>
      </c>
      <c r="S367">
        <v>15</v>
      </c>
      <c r="T367" s="3">
        <v>38218</v>
      </c>
      <c r="U367" t="s">
        <v>275</v>
      </c>
      <c r="V367" s="2">
        <v>45940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10</v>
      </c>
      <c r="AC367">
        <v>89</v>
      </c>
      <c r="AD367" t="s">
        <v>99</v>
      </c>
      <c r="AE367" t="s">
        <v>56</v>
      </c>
      <c r="AF367" t="s">
        <v>56</v>
      </c>
      <c r="AG367" t="s">
        <v>56</v>
      </c>
      <c r="AH367" t="s">
        <v>56</v>
      </c>
      <c r="AI367" t="s">
        <v>56</v>
      </c>
      <c r="AJ367" t="s">
        <v>56</v>
      </c>
      <c r="AK367" t="s">
        <v>56</v>
      </c>
      <c r="AL367" t="s">
        <v>69</v>
      </c>
      <c r="AM367" t="s">
        <v>56</v>
      </c>
      <c r="AN367" t="s">
        <v>69</v>
      </c>
      <c r="AO367" t="s">
        <v>56</v>
      </c>
      <c r="AP367" t="s">
        <v>56</v>
      </c>
      <c r="AQ367" t="s">
        <v>56</v>
      </c>
      <c r="AR367" t="s">
        <v>1125</v>
      </c>
      <c r="AS367" t="s">
        <v>127</v>
      </c>
      <c r="AT367" t="s">
        <v>128</v>
      </c>
      <c r="AU367" t="s">
        <v>605</v>
      </c>
    </row>
    <row r="368" spans="1:47">
      <c r="A368">
        <v>178</v>
      </c>
      <c r="B368">
        <v>3559</v>
      </c>
      <c r="C368" t="s">
        <v>1614</v>
      </c>
      <c r="D368" t="s">
        <v>602</v>
      </c>
      <c r="E368" t="s">
        <v>602</v>
      </c>
      <c r="F368" t="s">
        <v>1615</v>
      </c>
      <c r="G368">
        <v>78705</v>
      </c>
      <c r="I368">
        <v>9</v>
      </c>
      <c r="J368" t="s">
        <v>49</v>
      </c>
      <c r="K368">
        <v>100</v>
      </c>
      <c r="L368">
        <v>10</v>
      </c>
      <c r="M368" t="s">
        <v>71</v>
      </c>
      <c r="N368" t="s">
        <v>103</v>
      </c>
      <c r="O368" t="s">
        <v>52</v>
      </c>
      <c r="P368" t="s">
        <v>53</v>
      </c>
      <c r="Q368">
        <v>2008</v>
      </c>
      <c r="R368">
        <v>2023</v>
      </c>
      <c r="S368">
        <v>15</v>
      </c>
      <c r="T368" s="3">
        <v>37847</v>
      </c>
      <c r="U368" t="s">
        <v>275</v>
      </c>
      <c r="V368" s="2">
        <v>48450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10</v>
      </c>
      <c r="AC368">
        <v>90</v>
      </c>
      <c r="AD368" t="s">
        <v>99</v>
      </c>
      <c r="AE368" t="s">
        <v>56</v>
      </c>
      <c r="AF368" t="s">
        <v>56</v>
      </c>
      <c r="AG368" t="s">
        <v>56</v>
      </c>
      <c r="AH368" t="s">
        <v>56</v>
      </c>
      <c r="AI368" t="s">
        <v>56</v>
      </c>
      <c r="AJ368" t="s">
        <v>56</v>
      </c>
      <c r="AK368" t="s">
        <v>56</v>
      </c>
      <c r="AL368" t="s">
        <v>69</v>
      </c>
      <c r="AM368" t="s">
        <v>56</v>
      </c>
      <c r="AN368" t="s">
        <v>69</v>
      </c>
      <c r="AO368" t="s">
        <v>56</v>
      </c>
      <c r="AP368" t="s">
        <v>56</v>
      </c>
      <c r="AQ368" t="s">
        <v>56</v>
      </c>
      <c r="AR368" t="s">
        <v>1616</v>
      </c>
      <c r="AS368" t="s">
        <v>127</v>
      </c>
      <c r="AT368" t="s">
        <v>128</v>
      </c>
      <c r="AU368" t="s">
        <v>605</v>
      </c>
    </row>
    <row r="369" spans="1:47">
      <c r="A369">
        <v>185</v>
      </c>
      <c r="B369">
        <v>3566</v>
      </c>
      <c r="C369" t="s">
        <v>1077</v>
      </c>
      <c r="D369" t="s">
        <v>602</v>
      </c>
      <c r="E369" t="s">
        <v>602</v>
      </c>
      <c r="F369" t="s">
        <v>1078</v>
      </c>
      <c r="G369">
        <v>78705</v>
      </c>
      <c r="H369">
        <v>206061</v>
      </c>
      <c r="I369">
        <v>9</v>
      </c>
      <c r="J369" t="s">
        <v>49</v>
      </c>
      <c r="K369">
        <v>138</v>
      </c>
      <c r="L369">
        <v>28</v>
      </c>
      <c r="M369" t="s">
        <v>50</v>
      </c>
      <c r="N369" t="s">
        <v>103</v>
      </c>
      <c r="O369" t="s">
        <v>52</v>
      </c>
      <c r="P369" t="s">
        <v>53</v>
      </c>
      <c r="Q369">
        <v>2009</v>
      </c>
      <c r="R369">
        <v>2024</v>
      </c>
      <c r="S369">
        <v>15</v>
      </c>
      <c r="U369" t="s">
        <v>54</v>
      </c>
      <c r="W369">
        <v>0</v>
      </c>
      <c r="X369">
        <v>0</v>
      </c>
      <c r="Y369">
        <v>14</v>
      </c>
      <c r="Z369">
        <v>0</v>
      </c>
      <c r="AA369">
        <v>0</v>
      </c>
      <c r="AB369">
        <v>14</v>
      </c>
      <c r="AC369">
        <v>110</v>
      </c>
      <c r="AD369" t="s">
        <v>99</v>
      </c>
      <c r="AE369" t="s">
        <v>56</v>
      </c>
      <c r="AF369" t="s">
        <v>56</v>
      </c>
      <c r="AG369" t="s">
        <v>56</v>
      </c>
      <c r="AH369" t="s">
        <v>56</v>
      </c>
      <c r="AI369" t="s">
        <v>56</v>
      </c>
      <c r="AJ369" t="s">
        <v>56</v>
      </c>
      <c r="AK369" t="s">
        <v>56</v>
      </c>
      <c r="AL369" t="s">
        <v>69</v>
      </c>
      <c r="AM369" t="s">
        <v>56</v>
      </c>
      <c r="AN369" t="s">
        <v>69</v>
      </c>
      <c r="AO369" t="s">
        <v>56</v>
      </c>
      <c r="AP369" t="s">
        <v>56</v>
      </c>
      <c r="AQ369" t="s">
        <v>56</v>
      </c>
      <c r="AR369" t="s">
        <v>1079</v>
      </c>
      <c r="AS369" t="s">
        <v>127</v>
      </c>
      <c r="AT369" t="s">
        <v>128</v>
      </c>
      <c r="AU369" t="s">
        <v>605</v>
      </c>
    </row>
    <row r="370" spans="1:47">
      <c r="A370">
        <v>186</v>
      </c>
      <c r="B370">
        <v>3567</v>
      </c>
      <c r="C370" t="s">
        <v>1581</v>
      </c>
      <c r="D370" t="s">
        <v>602</v>
      </c>
      <c r="E370" t="s">
        <v>602</v>
      </c>
      <c r="F370" t="s">
        <v>1582</v>
      </c>
      <c r="G370">
        <v>78705</v>
      </c>
      <c r="I370">
        <v>9</v>
      </c>
      <c r="J370" t="s">
        <v>87</v>
      </c>
      <c r="K370">
        <v>80</v>
      </c>
      <c r="L370">
        <v>8</v>
      </c>
      <c r="M370" t="s">
        <v>78</v>
      </c>
      <c r="N370" t="s">
        <v>103</v>
      </c>
      <c r="O370" t="s">
        <v>52</v>
      </c>
      <c r="P370" t="s">
        <v>53</v>
      </c>
      <c r="Q370">
        <v>2008</v>
      </c>
      <c r="R370">
        <v>2023</v>
      </c>
      <c r="S370">
        <v>15</v>
      </c>
      <c r="T370" s="3">
        <v>38213</v>
      </c>
      <c r="U370" t="s">
        <v>275</v>
      </c>
      <c r="V370" s="2">
        <v>38896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8</v>
      </c>
      <c r="AC370">
        <v>72</v>
      </c>
      <c r="AD370" t="s">
        <v>99</v>
      </c>
      <c r="AE370" t="s">
        <v>56</v>
      </c>
      <c r="AF370" t="s">
        <v>56</v>
      </c>
      <c r="AG370" t="s">
        <v>56</v>
      </c>
      <c r="AH370" t="s">
        <v>56</v>
      </c>
      <c r="AI370" t="s">
        <v>56</v>
      </c>
      <c r="AJ370" t="s">
        <v>56</v>
      </c>
      <c r="AK370" t="s">
        <v>56</v>
      </c>
      <c r="AL370" t="s">
        <v>69</v>
      </c>
      <c r="AM370" t="s">
        <v>56</v>
      </c>
      <c r="AN370" t="s">
        <v>69</v>
      </c>
      <c r="AO370" t="s">
        <v>56</v>
      </c>
      <c r="AP370" t="s">
        <v>56</v>
      </c>
      <c r="AQ370" t="s">
        <v>56</v>
      </c>
      <c r="AR370" t="s">
        <v>1583</v>
      </c>
      <c r="AS370" t="s">
        <v>127</v>
      </c>
      <c r="AT370" t="s">
        <v>128</v>
      </c>
      <c r="AU370" t="s">
        <v>1584</v>
      </c>
    </row>
    <row r="371" spans="1:47">
      <c r="A371">
        <v>187</v>
      </c>
      <c r="B371">
        <v>3568</v>
      </c>
      <c r="C371" t="s">
        <v>601</v>
      </c>
      <c r="D371" t="s">
        <v>602</v>
      </c>
      <c r="E371" t="s">
        <v>602</v>
      </c>
      <c r="F371" t="s">
        <v>603</v>
      </c>
      <c r="G371">
        <v>78705</v>
      </c>
      <c r="I371">
        <v>9</v>
      </c>
      <c r="J371" t="s">
        <v>87</v>
      </c>
      <c r="K371">
        <v>87</v>
      </c>
      <c r="L371">
        <v>9</v>
      </c>
      <c r="M371" t="s">
        <v>78</v>
      </c>
      <c r="N371" t="s">
        <v>103</v>
      </c>
      <c r="O371" t="s">
        <v>52</v>
      </c>
      <c r="P371" t="s">
        <v>53</v>
      </c>
      <c r="Q371">
        <v>2008</v>
      </c>
      <c r="R371">
        <v>2023</v>
      </c>
      <c r="S371">
        <v>15</v>
      </c>
      <c r="T371" s="3">
        <v>38213</v>
      </c>
      <c r="U371" t="s">
        <v>275</v>
      </c>
      <c r="V371" s="2">
        <v>58345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9</v>
      </c>
      <c r="AC371">
        <v>78</v>
      </c>
      <c r="AD371" t="s">
        <v>99</v>
      </c>
      <c r="AE371" t="s">
        <v>56</v>
      </c>
      <c r="AF371" t="s">
        <v>56</v>
      </c>
      <c r="AG371" t="s">
        <v>56</v>
      </c>
      <c r="AH371" t="s">
        <v>56</v>
      </c>
      <c r="AI371" t="s">
        <v>56</v>
      </c>
      <c r="AJ371" t="s">
        <v>56</v>
      </c>
      <c r="AK371" t="s">
        <v>56</v>
      </c>
      <c r="AL371" t="s">
        <v>69</v>
      </c>
      <c r="AM371" t="s">
        <v>56</v>
      </c>
      <c r="AN371" t="s">
        <v>69</v>
      </c>
      <c r="AO371" t="s">
        <v>56</v>
      </c>
      <c r="AP371" t="s">
        <v>56</v>
      </c>
      <c r="AQ371" t="s">
        <v>56</v>
      </c>
      <c r="AR371" t="s">
        <v>604</v>
      </c>
      <c r="AS371" t="s">
        <v>127</v>
      </c>
      <c r="AT371" t="s">
        <v>128</v>
      </c>
      <c r="AU371" t="s">
        <v>605</v>
      </c>
    </row>
    <row r="372" spans="1:47">
      <c r="A372">
        <v>162</v>
      </c>
      <c r="B372">
        <v>3543</v>
      </c>
      <c r="C372" t="s">
        <v>1410</v>
      </c>
      <c r="D372" t="s">
        <v>1411</v>
      </c>
      <c r="E372" t="s">
        <v>1412</v>
      </c>
      <c r="F372" t="s">
        <v>1413</v>
      </c>
      <c r="G372">
        <v>78728</v>
      </c>
      <c r="I372">
        <v>7</v>
      </c>
      <c r="J372" t="s">
        <v>203</v>
      </c>
      <c r="K372">
        <v>200</v>
      </c>
      <c r="L372">
        <v>104</v>
      </c>
      <c r="M372" t="s">
        <v>50</v>
      </c>
      <c r="N372" t="s">
        <v>103</v>
      </c>
      <c r="O372" t="s">
        <v>52</v>
      </c>
      <c r="P372" t="s">
        <v>90</v>
      </c>
      <c r="S372">
        <v>5</v>
      </c>
      <c r="U372" t="s">
        <v>54</v>
      </c>
      <c r="W372">
        <v>13</v>
      </c>
      <c r="X372">
        <v>0</v>
      </c>
      <c r="Y372">
        <v>50</v>
      </c>
      <c r="Z372">
        <v>41</v>
      </c>
      <c r="AA372">
        <v>0</v>
      </c>
      <c r="AB372">
        <v>0</v>
      </c>
      <c r="AC372">
        <v>96</v>
      </c>
      <c r="AD372" t="s">
        <v>99</v>
      </c>
      <c r="AE372" t="s">
        <v>56</v>
      </c>
      <c r="AF372" t="s">
        <v>56</v>
      </c>
      <c r="AG372" t="s">
        <v>56</v>
      </c>
      <c r="AH372" t="s">
        <v>56</v>
      </c>
      <c r="AI372" t="s">
        <v>56</v>
      </c>
      <c r="AJ372" t="s">
        <v>56</v>
      </c>
      <c r="AK372" t="s">
        <v>56</v>
      </c>
      <c r="AL372" t="s">
        <v>69</v>
      </c>
      <c r="AM372" t="s">
        <v>56</v>
      </c>
      <c r="AN372" t="s">
        <v>56</v>
      </c>
      <c r="AO372" t="s">
        <v>56</v>
      </c>
      <c r="AP372" t="s">
        <v>56</v>
      </c>
      <c r="AQ372" t="s">
        <v>56</v>
      </c>
      <c r="AR372" t="s">
        <v>1414</v>
      </c>
    </row>
    <row r="373" spans="1:47">
      <c r="A373">
        <v>136</v>
      </c>
      <c r="B373">
        <v>3520</v>
      </c>
      <c r="C373" t="s">
        <v>1050</v>
      </c>
      <c r="D373" t="s">
        <v>1051</v>
      </c>
      <c r="E373" t="s">
        <v>1052</v>
      </c>
      <c r="F373" t="s">
        <v>1053</v>
      </c>
      <c r="G373">
        <v>78641</v>
      </c>
      <c r="I373">
        <v>7</v>
      </c>
      <c r="J373" t="s">
        <v>49</v>
      </c>
      <c r="K373">
        <v>210</v>
      </c>
      <c r="L373">
        <v>106</v>
      </c>
      <c r="M373" t="s">
        <v>50</v>
      </c>
      <c r="N373" t="s">
        <v>103</v>
      </c>
      <c r="O373" t="s">
        <v>52</v>
      </c>
      <c r="P373" t="s">
        <v>90</v>
      </c>
      <c r="S373">
        <v>5</v>
      </c>
      <c r="U373" t="s">
        <v>54</v>
      </c>
      <c r="W373">
        <v>0</v>
      </c>
      <c r="X373">
        <v>0</v>
      </c>
      <c r="Y373">
        <v>0</v>
      </c>
      <c r="Z373">
        <v>106</v>
      </c>
      <c r="AA373">
        <v>0</v>
      </c>
      <c r="AB373">
        <v>0</v>
      </c>
      <c r="AC373">
        <v>104</v>
      </c>
      <c r="AD373" t="s">
        <v>99</v>
      </c>
      <c r="AE373" t="s">
        <v>56</v>
      </c>
      <c r="AF373" t="s">
        <v>56</v>
      </c>
      <c r="AG373" t="s">
        <v>56</v>
      </c>
      <c r="AH373" t="s">
        <v>56</v>
      </c>
      <c r="AI373" t="s">
        <v>56</v>
      </c>
      <c r="AJ373" t="s">
        <v>56</v>
      </c>
      <c r="AK373" t="s">
        <v>56</v>
      </c>
      <c r="AL373" t="s">
        <v>69</v>
      </c>
      <c r="AM373" t="s">
        <v>56</v>
      </c>
      <c r="AN373" t="s">
        <v>56</v>
      </c>
      <c r="AO373" t="s">
        <v>56</v>
      </c>
      <c r="AP373" t="s">
        <v>56</v>
      </c>
      <c r="AQ373" t="s">
        <v>56</v>
      </c>
      <c r="AR373" t="s">
        <v>1054</v>
      </c>
    </row>
    <row r="374" spans="1:47">
      <c r="A374">
        <v>143</v>
      </c>
      <c r="B374">
        <v>3525</v>
      </c>
      <c r="C374" t="s">
        <v>636</v>
      </c>
      <c r="D374" t="s">
        <v>637</v>
      </c>
      <c r="E374" t="s">
        <v>637</v>
      </c>
      <c r="F374" t="s">
        <v>638</v>
      </c>
      <c r="G374">
        <v>78704</v>
      </c>
      <c r="H374">
        <v>307027</v>
      </c>
      <c r="I374">
        <v>9</v>
      </c>
      <c r="J374" t="s">
        <v>203</v>
      </c>
      <c r="K374">
        <v>215</v>
      </c>
      <c r="L374">
        <v>22</v>
      </c>
      <c r="M374" t="s">
        <v>71</v>
      </c>
      <c r="N374" t="s">
        <v>103</v>
      </c>
      <c r="O374" t="s">
        <v>52</v>
      </c>
      <c r="P374" t="s">
        <v>53</v>
      </c>
      <c r="Q374">
        <v>2012</v>
      </c>
      <c r="R374">
        <v>2017</v>
      </c>
      <c r="S374">
        <v>5</v>
      </c>
      <c r="U374" t="s">
        <v>54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22</v>
      </c>
      <c r="AC374">
        <v>193</v>
      </c>
      <c r="AD374" t="s">
        <v>99</v>
      </c>
      <c r="AE374" t="s">
        <v>56</v>
      </c>
      <c r="AF374" t="s">
        <v>56</v>
      </c>
      <c r="AG374" t="s">
        <v>56</v>
      </c>
      <c r="AH374" t="s">
        <v>56</v>
      </c>
      <c r="AI374" t="s">
        <v>56</v>
      </c>
      <c r="AJ374" t="s">
        <v>56</v>
      </c>
      <c r="AK374" t="s">
        <v>56</v>
      </c>
      <c r="AL374" t="s">
        <v>69</v>
      </c>
      <c r="AM374" t="s">
        <v>56</v>
      </c>
      <c r="AN374" t="s">
        <v>56</v>
      </c>
      <c r="AO374" t="s">
        <v>56</v>
      </c>
      <c r="AP374" t="s">
        <v>56</v>
      </c>
      <c r="AQ374" t="s">
        <v>56</v>
      </c>
      <c r="AR374" t="s">
        <v>639</v>
      </c>
      <c r="AS374" t="s">
        <v>640</v>
      </c>
      <c r="AT374" t="s">
        <v>641</v>
      </c>
      <c r="AU374" t="s">
        <v>642</v>
      </c>
    </row>
    <row r="375" spans="1:47">
      <c r="A375">
        <v>45</v>
      </c>
      <c r="B375">
        <v>3302</v>
      </c>
      <c r="C375" t="s">
        <v>967</v>
      </c>
      <c r="D375" t="s">
        <v>968</v>
      </c>
      <c r="E375" t="s">
        <v>378</v>
      </c>
      <c r="F375" t="s">
        <v>969</v>
      </c>
      <c r="G375">
        <v>78702</v>
      </c>
      <c r="H375">
        <v>195418</v>
      </c>
      <c r="I375">
        <v>3</v>
      </c>
      <c r="J375" t="s">
        <v>66</v>
      </c>
      <c r="K375">
        <v>54</v>
      </c>
      <c r="L375">
        <v>53</v>
      </c>
      <c r="M375" t="s">
        <v>71</v>
      </c>
      <c r="N375" t="s">
        <v>103</v>
      </c>
      <c r="O375" t="s">
        <v>52</v>
      </c>
      <c r="P375" t="s">
        <v>53</v>
      </c>
      <c r="Q375">
        <v>2003</v>
      </c>
      <c r="R375">
        <v>2023</v>
      </c>
      <c r="S375">
        <v>20</v>
      </c>
      <c r="U375" t="s">
        <v>54</v>
      </c>
      <c r="W375">
        <v>0</v>
      </c>
      <c r="X375">
        <v>0</v>
      </c>
      <c r="Y375">
        <v>53</v>
      </c>
      <c r="Z375">
        <v>0</v>
      </c>
      <c r="AA375">
        <v>0</v>
      </c>
      <c r="AB375">
        <v>0</v>
      </c>
      <c r="AC375">
        <v>1</v>
      </c>
      <c r="AD375" t="s">
        <v>55</v>
      </c>
      <c r="AE375" t="s">
        <v>56</v>
      </c>
      <c r="AF375" t="s">
        <v>56</v>
      </c>
      <c r="AG375" t="s">
        <v>56</v>
      </c>
      <c r="AH375" t="s">
        <v>56</v>
      </c>
      <c r="AI375" t="s">
        <v>56</v>
      </c>
      <c r="AJ375" t="s">
        <v>56</v>
      </c>
      <c r="AK375" t="s">
        <v>56</v>
      </c>
      <c r="AL375" t="s">
        <v>56</v>
      </c>
      <c r="AM375" t="s">
        <v>56</v>
      </c>
      <c r="AN375" t="s">
        <v>56</v>
      </c>
      <c r="AO375" t="s">
        <v>56</v>
      </c>
      <c r="AP375" t="s">
        <v>56</v>
      </c>
      <c r="AQ375" t="s">
        <v>56</v>
      </c>
      <c r="AR375" t="s">
        <v>970</v>
      </c>
      <c r="AS375" t="s">
        <v>971</v>
      </c>
      <c r="AT375" t="s">
        <v>972</v>
      </c>
      <c r="AU375" t="s">
        <v>973</v>
      </c>
    </row>
    <row r="376" spans="1:47">
      <c r="A376">
        <v>337</v>
      </c>
      <c r="B376">
        <v>3882</v>
      </c>
      <c r="C376" t="s">
        <v>584</v>
      </c>
      <c r="D376" t="s">
        <v>585</v>
      </c>
      <c r="E376" t="s">
        <v>378</v>
      </c>
      <c r="F376" t="s">
        <v>586</v>
      </c>
      <c r="G376">
        <v>78723</v>
      </c>
      <c r="H376">
        <v>490558</v>
      </c>
      <c r="I376">
        <v>3</v>
      </c>
      <c r="J376" t="s">
        <v>66</v>
      </c>
      <c r="K376" s="1">
        <v>1012</v>
      </c>
      <c r="L376">
        <v>475</v>
      </c>
      <c r="M376" t="s">
        <v>78</v>
      </c>
      <c r="N376" t="s">
        <v>103</v>
      </c>
      <c r="O376" t="s">
        <v>52</v>
      </c>
      <c r="P376" t="s">
        <v>90</v>
      </c>
      <c r="S376">
        <v>5</v>
      </c>
      <c r="U376" t="s">
        <v>54</v>
      </c>
      <c r="W376">
        <v>45</v>
      </c>
      <c r="X376">
        <v>0</v>
      </c>
      <c r="Y376">
        <v>225</v>
      </c>
      <c r="Z376">
        <v>205</v>
      </c>
      <c r="AA376">
        <v>0</v>
      </c>
      <c r="AB376">
        <v>0</v>
      </c>
      <c r="AC376">
        <v>537</v>
      </c>
      <c r="AD376" t="s">
        <v>99</v>
      </c>
      <c r="AE376" t="s">
        <v>56</v>
      </c>
      <c r="AF376" t="s">
        <v>56</v>
      </c>
      <c r="AG376" t="s">
        <v>56</v>
      </c>
      <c r="AH376" t="s">
        <v>56</v>
      </c>
      <c r="AI376" t="s">
        <v>56</v>
      </c>
      <c r="AJ376" t="s">
        <v>56</v>
      </c>
      <c r="AK376" t="s">
        <v>56</v>
      </c>
      <c r="AL376" t="s">
        <v>69</v>
      </c>
      <c r="AM376" t="s">
        <v>56</v>
      </c>
      <c r="AN376" t="s">
        <v>56</v>
      </c>
      <c r="AO376" t="s">
        <v>56</v>
      </c>
      <c r="AP376" t="s">
        <v>56</v>
      </c>
      <c r="AQ376" t="s">
        <v>56</v>
      </c>
      <c r="AR376" t="s">
        <v>587</v>
      </c>
    </row>
    <row r="377" spans="1:47">
      <c r="A377">
        <v>383</v>
      </c>
      <c r="B377">
        <v>3976</v>
      </c>
      <c r="C377" t="s">
        <v>376</v>
      </c>
      <c r="D377" t="s">
        <v>377</v>
      </c>
      <c r="E377" t="s">
        <v>378</v>
      </c>
      <c r="F377" t="s">
        <v>379</v>
      </c>
      <c r="G377">
        <v>78751</v>
      </c>
      <c r="I377">
        <v>4</v>
      </c>
      <c r="J377" t="s">
        <v>66</v>
      </c>
      <c r="K377">
        <v>146</v>
      </c>
      <c r="L377">
        <v>146</v>
      </c>
      <c r="M377" t="s">
        <v>78</v>
      </c>
      <c r="N377" t="s">
        <v>103</v>
      </c>
      <c r="O377" t="s">
        <v>52</v>
      </c>
      <c r="P377" t="s">
        <v>90</v>
      </c>
      <c r="S377">
        <v>40</v>
      </c>
      <c r="U377" t="s">
        <v>54</v>
      </c>
      <c r="V377" s="2">
        <v>0</v>
      </c>
      <c r="W377">
        <v>9</v>
      </c>
      <c r="X377">
        <v>0</v>
      </c>
      <c r="Y377">
        <v>30</v>
      </c>
      <c r="Z377">
        <v>107</v>
      </c>
      <c r="AA377">
        <v>0</v>
      </c>
      <c r="AB377">
        <v>0</v>
      </c>
      <c r="AC377">
        <v>0</v>
      </c>
      <c r="AD377" t="s">
        <v>99</v>
      </c>
      <c r="AE377" t="s">
        <v>56</v>
      </c>
      <c r="AF377" t="s">
        <v>56</v>
      </c>
      <c r="AG377" t="s">
        <v>56</v>
      </c>
      <c r="AH377" t="s">
        <v>56</v>
      </c>
      <c r="AI377" t="s">
        <v>56</v>
      </c>
      <c r="AJ377" t="s">
        <v>56</v>
      </c>
      <c r="AK377" t="s">
        <v>56</v>
      </c>
      <c r="AL377" t="s">
        <v>69</v>
      </c>
      <c r="AM377" t="s">
        <v>56</v>
      </c>
      <c r="AN377" t="s">
        <v>56</v>
      </c>
      <c r="AO377" t="s">
        <v>56</v>
      </c>
      <c r="AP377" t="s">
        <v>56</v>
      </c>
      <c r="AQ377" t="s">
        <v>56</v>
      </c>
      <c r="AR377" t="s">
        <v>380</v>
      </c>
    </row>
    <row r="378" spans="1:47">
      <c r="A378">
        <v>172</v>
      </c>
      <c r="B378">
        <v>3553</v>
      </c>
      <c r="C378" t="s">
        <v>896</v>
      </c>
      <c r="D378" t="s">
        <v>897</v>
      </c>
      <c r="E378" t="s">
        <v>898</v>
      </c>
      <c r="F378" t="s">
        <v>899</v>
      </c>
      <c r="G378">
        <v>78705</v>
      </c>
      <c r="H378">
        <v>208150</v>
      </c>
      <c r="I378">
        <v>9</v>
      </c>
      <c r="J378" t="s">
        <v>49</v>
      </c>
      <c r="K378">
        <v>76</v>
      </c>
      <c r="L378">
        <v>8</v>
      </c>
      <c r="M378" t="s">
        <v>71</v>
      </c>
      <c r="N378" t="s">
        <v>103</v>
      </c>
      <c r="O378" t="s">
        <v>52</v>
      </c>
      <c r="P378" t="s">
        <v>53</v>
      </c>
      <c r="Q378">
        <v>2010</v>
      </c>
      <c r="R378">
        <v>2025</v>
      </c>
      <c r="S378">
        <v>15</v>
      </c>
      <c r="T378" s="3">
        <v>37460</v>
      </c>
      <c r="U378" t="s">
        <v>275</v>
      </c>
      <c r="V378" s="2">
        <v>57766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8</v>
      </c>
      <c r="AC378">
        <v>68</v>
      </c>
      <c r="AD378" t="s">
        <v>99</v>
      </c>
      <c r="AE378" t="s">
        <v>56</v>
      </c>
      <c r="AF378" t="s">
        <v>56</v>
      </c>
      <c r="AG378" t="s">
        <v>56</v>
      </c>
      <c r="AH378" t="s">
        <v>56</v>
      </c>
      <c r="AI378" t="s">
        <v>56</v>
      </c>
      <c r="AJ378" t="s">
        <v>56</v>
      </c>
      <c r="AK378" t="s">
        <v>56</v>
      </c>
      <c r="AL378" t="s">
        <v>69</v>
      </c>
      <c r="AM378" t="s">
        <v>56</v>
      </c>
      <c r="AN378" t="s">
        <v>69</v>
      </c>
      <c r="AO378" t="s">
        <v>56</v>
      </c>
      <c r="AP378" t="s">
        <v>56</v>
      </c>
      <c r="AQ378" t="s">
        <v>56</v>
      </c>
      <c r="AR378" t="s">
        <v>900</v>
      </c>
      <c r="AS378" t="s">
        <v>901</v>
      </c>
      <c r="AT378" t="s">
        <v>902</v>
      </c>
      <c r="AU378" t="s">
        <v>903</v>
      </c>
    </row>
    <row r="379" spans="1:47">
      <c r="A379">
        <v>338</v>
      </c>
      <c r="B379">
        <v>3884</v>
      </c>
      <c r="C379" t="s">
        <v>687</v>
      </c>
      <c r="D379" t="s">
        <v>688</v>
      </c>
      <c r="E379" t="s">
        <v>688</v>
      </c>
      <c r="F379" t="s">
        <v>689</v>
      </c>
      <c r="G379">
        <v>78701</v>
      </c>
      <c r="I379">
        <v>9</v>
      </c>
      <c r="J379" t="s">
        <v>77</v>
      </c>
      <c r="K379">
        <v>223</v>
      </c>
      <c r="L379">
        <v>7</v>
      </c>
      <c r="M379" t="s">
        <v>71</v>
      </c>
      <c r="N379" t="s">
        <v>103</v>
      </c>
      <c r="O379" t="s">
        <v>52</v>
      </c>
      <c r="P379" t="s">
        <v>90</v>
      </c>
      <c r="S379">
        <v>40</v>
      </c>
      <c r="U379" t="s">
        <v>243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7</v>
      </c>
      <c r="AC379">
        <v>216</v>
      </c>
      <c r="AD379" t="s">
        <v>99</v>
      </c>
      <c r="AE379" t="s">
        <v>69</v>
      </c>
      <c r="AF379" t="s">
        <v>56</v>
      </c>
      <c r="AG379" t="s">
        <v>69</v>
      </c>
      <c r="AH379" t="s">
        <v>56</v>
      </c>
      <c r="AI379" t="s">
        <v>56</v>
      </c>
      <c r="AJ379" t="s">
        <v>56</v>
      </c>
      <c r="AK379" t="s">
        <v>56</v>
      </c>
      <c r="AL379" t="s">
        <v>56</v>
      </c>
      <c r="AM379" t="s">
        <v>56</v>
      </c>
      <c r="AN379" t="s">
        <v>56</v>
      </c>
      <c r="AO379" t="s">
        <v>56</v>
      </c>
      <c r="AP379" t="s">
        <v>56</v>
      </c>
      <c r="AQ379" t="s">
        <v>56</v>
      </c>
      <c r="AR379" t="s">
        <v>690</v>
      </c>
    </row>
    <row r="380" spans="1:47">
      <c r="A380">
        <v>15</v>
      </c>
      <c r="B380">
        <v>3246</v>
      </c>
      <c r="C380" t="s">
        <v>333</v>
      </c>
      <c r="D380" t="s">
        <v>334</v>
      </c>
      <c r="E380" t="s">
        <v>335</v>
      </c>
      <c r="F380" t="s">
        <v>336</v>
      </c>
      <c r="G380">
        <v>78704</v>
      </c>
      <c r="H380">
        <v>753810</v>
      </c>
      <c r="I380">
        <v>5</v>
      </c>
      <c r="J380" t="s">
        <v>77</v>
      </c>
      <c r="K380">
        <v>8</v>
      </c>
      <c r="L380">
        <v>8</v>
      </c>
      <c r="M380" t="s">
        <v>71</v>
      </c>
      <c r="N380" t="s">
        <v>103</v>
      </c>
      <c r="O380" t="s">
        <v>52</v>
      </c>
      <c r="P380" t="s">
        <v>53</v>
      </c>
      <c r="Q380">
        <v>2013</v>
      </c>
      <c r="R380">
        <v>2112</v>
      </c>
      <c r="S380">
        <v>99</v>
      </c>
      <c r="U380" t="s">
        <v>54</v>
      </c>
      <c r="W380">
        <v>0</v>
      </c>
      <c r="X380">
        <v>0</v>
      </c>
      <c r="Y380">
        <v>8</v>
      </c>
      <c r="Z380">
        <v>0</v>
      </c>
      <c r="AA380">
        <v>0</v>
      </c>
      <c r="AB380">
        <v>0</v>
      </c>
      <c r="AC380">
        <v>0</v>
      </c>
      <c r="AD380" t="s">
        <v>55</v>
      </c>
      <c r="AE380" t="s">
        <v>56</v>
      </c>
      <c r="AF380" t="s">
        <v>56</v>
      </c>
      <c r="AG380" t="s">
        <v>56</v>
      </c>
      <c r="AH380" t="s">
        <v>56</v>
      </c>
      <c r="AI380" t="s">
        <v>56</v>
      </c>
      <c r="AJ380" t="s">
        <v>56</v>
      </c>
      <c r="AK380" t="s">
        <v>56</v>
      </c>
      <c r="AL380" t="s">
        <v>69</v>
      </c>
      <c r="AM380" t="s">
        <v>56</v>
      </c>
      <c r="AN380" t="s">
        <v>56</v>
      </c>
      <c r="AO380" t="s">
        <v>56</v>
      </c>
      <c r="AP380" t="s">
        <v>69</v>
      </c>
      <c r="AQ380" t="s">
        <v>56</v>
      </c>
      <c r="AR380" t="s">
        <v>337</v>
      </c>
      <c r="AS380" t="s">
        <v>335</v>
      </c>
      <c r="AT380" t="s">
        <v>338</v>
      </c>
      <c r="AU380" t="s">
        <v>339</v>
      </c>
    </row>
    <row r="381" spans="1:47">
      <c r="A381">
        <v>49</v>
      </c>
      <c r="B381">
        <v>3306</v>
      </c>
      <c r="C381" t="s">
        <v>1097</v>
      </c>
      <c r="D381" t="s">
        <v>1098</v>
      </c>
      <c r="E381" t="s">
        <v>335</v>
      </c>
      <c r="F381" t="s">
        <v>1099</v>
      </c>
      <c r="G381">
        <v>78757</v>
      </c>
      <c r="I381">
        <v>7</v>
      </c>
      <c r="J381" t="s">
        <v>66</v>
      </c>
      <c r="K381">
        <v>10</v>
      </c>
      <c r="L381">
        <v>10</v>
      </c>
      <c r="M381" t="s">
        <v>71</v>
      </c>
      <c r="N381" t="s">
        <v>103</v>
      </c>
      <c r="O381" t="s">
        <v>52</v>
      </c>
      <c r="P381" t="s">
        <v>53</v>
      </c>
      <c r="Q381">
        <v>2007</v>
      </c>
      <c r="R381">
        <v>2047</v>
      </c>
      <c r="S381">
        <v>40</v>
      </c>
      <c r="U381" t="s">
        <v>54</v>
      </c>
      <c r="W381">
        <v>0</v>
      </c>
      <c r="X381">
        <v>0</v>
      </c>
      <c r="Y381">
        <v>10</v>
      </c>
      <c r="Z381">
        <v>0</v>
      </c>
      <c r="AA381">
        <v>0</v>
      </c>
      <c r="AB381">
        <v>0</v>
      </c>
      <c r="AC381">
        <v>0</v>
      </c>
      <c r="AD381" t="s">
        <v>55</v>
      </c>
      <c r="AE381" t="s">
        <v>56</v>
      </c>
      <c r="AF381" t="s">
        <v>56</v>
      </c>
      <c r="AG381" t="s">
        <v>56</v>
      </c>
      <c r="AH381" t="s">
        <v>56</v>
      </c>
      <c r="AI381" t="s">
        <v>56</v>
      </c>
      <c r="AJ381" t="s">
        <v>56</v>
      </c>
      <c r="AK381" t="s">
        <v>56</v>
      </c>
      <c r="AL381" t="s">
        <v>56</v>
      </c>
      <c r="AM381" t="s">
        <v>56</v>
      </c>
      <c r="AN381" t="s">
        <v>56</v>
      </c>
      <c r="AO381" t="s">
        <v>56</v>
      </c>
      <c r="AP381" t="s">
        <v>56</v>
      </c>
      <c r="AQ381" t="s">
        <v>56</v>
      </c>
      <c r="AR381" t="s">
        <v>1100</v>
      </c>
      <c r="AS381" t="s">
        <v>1101</v>
      </c>
      <c r="AT381" t="s">
        <v>1102</v>
      </c>
      <c r="AU381" t="s">
        <v>1103</v>
      </c>
    </row>
    <row r="382" spans="1:47">
      <c r="A382">
        <v>105</v>
      </c>
      <c r="B382">
        <v>3492</v>
      </c>
      <c r="C382" t="s">
        <v>1368</v>
      </c>
      <c r="D382" t="s">
        <v>334</v>
      </c>
      <c r="E382" t="s">
        <v>335</v>
      </c>
      <c r="F382" t="s">
        <v>336</v>
      </c>
      <c r="G382">
        <v>78704</v>
      </c>
      <c r="H382">
        <v>753856</v>
      </c>
      <c r="I382">
        <v>5</v>
      </c>
      <c r="J382" t="s">
        <v>87</v>
      </c>
      <c r="K382">
        <v>10</v>
      </c>
      <c r="L382">
        <v>10</v>
      </c>
      <c r="M382" t="s">
        <v>71</v>
      </c>
      <c r="N382" t="s">
        <v>103</v>
      </c>
      <c r="O382" t="s">
        <v>52</v>
      </c>
      <c r="P382" t="s">
        <v>53</v>
      </c>
      <c r="Q382">
        <v>2013</v>
      </c>
      <c r="R382">
        <v>2112</v>
      </c>
      <c r="S382">
        <v>99</v>
      </c>
      <c r="U382" t="s">
        <v>54</v>
      </c>
      <c r="W382">
        <v>0</v>
      </c>
      <c r="X382">
        <v>0</v>
      </c>
      <c r="Y382">
        <v>10</v>
      </c>
      <c r="Z382">
        <v>0</v>
      </c>
      <c r="AA382">
        <v>0</v>
      </c>
      <c r="AB382">
        <v>0</v>
      </c>
      <c r="AC382">
        <v>0</v>
      </c>
      <c r="AD382" t="s">
        <v>55</v>
      </c>
      <c r="AE382" t="s">
        <v>56</v>
      </c>
      <c r="AF382" t="s">
        <v>56</v>
      </c>
      <c r="AG382" t="s">
        <v>56</v>
      </c>
      <c r="AH382" t="s">
        <v>56</v>
      </c>
      <c r="AI382" t="s">
        <v>56</v>
      </c>
      <c r="AJ382" t="s">
        <v>56</v>
      </c>
      <c r="AK382" t="s">
        <v>56</v>
      </c>
      <c r="AL382" t="s">
        <v>56</v>
      </c>
      <c r="AM382" t="s">
        <v>56</v>
      </c>
      <c r="AN382" t="s">
        <v>56</v>
      </c>
      <c r="AO382" t="s">
        <v>56</v>
      </c>
      <c r="AP382" t="s">
        <v>56</v>
      </c>
      <c r="AQ382" t="s">
        <v>56</v>
      </c>
      <c r="AR382" t="s">
        <v>337</v>
      </c>
    </row>
    <row r="383" spans="1:47">
      <c r="A383">
        <v>195</v>
      </c>
      <c r="B383">
        <v>3576</v>
      </c>
      <c r="C383" t="s">
        <v>869</v>
      </c>
      <c r="D383" t="s">
        <v>870</v>
      </c>
      <c r="E383" t="s">
        <v>870</v>
      </c>
      <c r="F383" t="s">
        <v>871</v>
      </c>
      <c r="G383">
        <v>78705</v>
      </c>
      <c r="H383">
        <v>203650</v>
      </c>
      <c r="I383">
        <v>9</v>
      </c>
      <c r="J383" t="s">
        <v>87</v>
      </c>
      <c r="K383">
        <v>23</v>
      </c>
      <c r="L383">
        <v>2</v>
      </c>
      <c r="M383" t="s">
        <v>78</v>
      </c>
      <c r="N383" t="s">
        <v>103</v>
      </c>
      <c r="O383" t="s">
        <v>52</v>
      </c>
      <c r="P383" t="s">
        <v>53</v>
      </c>
      <c r="Q383">
        <v>2012</v>
      </c>
      <c r="R383">
        <v>2027</v>
      </c>
      <c r="S383">
        <v>15</v>
      </c>
      <c r="T383" s="3">
        <v>39624</v>
      </c>
      <c r="U383" t="s">
        <v>275</v>
      </c>
      <c r="V383" s="2">
        <v>4454</v>
      </c>
      <c r="W383">
        <v>0</v>
      </c>
      <c r="X383">
        <v>0</v>
      </c>
      <c r="Y383">
        <v>0</v>
      </c>
      <c r="Z383">
        <v>2</v>
      </c>
      <c r="AA383">
        <v>0</v>
      </c>
      <c r="AB383">
        <v>0</v>
      </c>
      <c r="AC383">
        <v>21</v>
      </c>
      <c r="AD383" t="s">
        <v>99</v>
      </c>
      <c r="AE383" t="s">
        <v>56</v>
      </c>
      <c r="AF383" t="s">
        <v>56</v>
      </c>
      <c r="AG383" t="s">
        <v>56</v>
      </c>
      <c r="AH383" t="s">
        <v>56</v>
      </c>
      <c r="AI383" t="s">
        <v>56</v>
      </c>
      <c r="AJ383" t="s">
        <v>56</v>
      </c>
      <c r="AK383" t="s">
        <v>56</v>
      </c>
      <c r="AL383" t="s">
        <v>69</v>
      </c>
      <c r="AM383" t="s">
        <v>56</v>
      </c>
      <c r="AN383" t="s">
        <v>69</v>
      </c>
      <c r="AO383" t="s">
        <v>56</v>
      </c>
      <c r="AP383" t="s">
        <v>56</v>
      </c>
      <c r="AQ383" t="s">
        <v>56</v>
      </c>
      <c r="AR383" t="s">
        <v>872</v>
      </c>
      <c r="AS383" t="s">
        <v>873</v>
      </c>
      <c r="AT383" t="s">
        <v>874</v>
      </c>
      <c r="AU383" t="s">
        <v>875</v>
      </c>
    </row>
    <row r="384" spans="1:47">
      <c r="A384">
        <v>357</v>
      </c>
      <c r="B384">
        <v>3920</v>
      </c>
      <c r="C384" t="s">
        <v>1604</v>
      </c>
      <c r="D384" t="s">
        <v>745</v>
      </c>
      <c r="E384" t="s">
        <v>745</v>
      </c>
      <c r="F384" t="s">
        <v>1605</v>
      </c>
      <c r="G384">
        <v>78758</v>
      </c>
      <c r="I384">
        <v>7</v>
      </c>
      <c r="J384" t="s">
        <v>203</v>
      </c>
      <c r="K384">
        <v>390</v>
      </c>
      <c r="L384">
        <v>39</v>
      </c>
      <c r="M384" t="s">
        <v>78</v>
      </c>
      <c r="N384" t="s">
        <v>103</v>
      </c>
      <c r="O384" t="s">
        <v>52</v>
      </c>
      <c r="P384" t="s">
        <v>53</v>
      </c>
      <c r="Q384">
        <v>2007</v>
      </c>
      <c r="R384">
        <v>2027</v>
      </c>
      <c r="S384">
        <v>20</v>
      </c>
      <c r="U384" t="s">
        <v>54</v>
      </c>
      <c r="W384">
        <v>0</v>
      </c>
      <c r="X384">
        <v>0</v>
      </c>
      <c r="Y384">
        <v>0</v>
      </c>
      <c r="Z384">
        <v>0</v>
      </c>
      <c r="AA384">
        <v>39</v>
      </c>
      <c r="AB384">
        <v>0</v>
      </c>
      <c r="AC384">
        <v>351</v>
      </c>
      <c r="AD384" t="s">
        <v>99</v>
      </c>
      <c r="AE384" t="s">
        <v>56</v>
      </c>
      <c r="AF384" t="s">
        <v>56</v>
      </c>
      <c r="AG384" t="s">
        <v>56</v>
      </c>
      <c r="AH384" t="s">
        <v>69</v>
      </c>
      <c r="AI384" t="s">
        <v>56</v>
      </c>
      <c r="AJ384" t="s">
        <v>56</v>
      </c>
      <c r="AK384" t="s">
        <v>56</v>
      </c>
      <c r="AL384" t="s">
        <v>69</v>
      </c>
      <c r="AM384" t="s">
        <v>56</v>
      </c>
      <c r="AN384" t="s">
        <v>56</v>
      </c>
      <c r="AO384" t="s">
        <v>56</v>
      </c>
      <c r="AP384" t="s">
        <v>56</v>
      </c>
      <c r="AQ384" t="s">
        <v>56</v>
      </c>
      <c r="AR384" t="s">
        <v>1606</v>
      </c>
      <c r="AS384" t="s">
        <v>1607</v>
      </c>
      <c r="AT384" t="s">
        <v>1608</v>
      </c>
      <c r="AU384" t="s">
        <v>1609</v>
      </c>
    </row>
    <row r="385" spans="1:47">
      <c r="A385">
        <v>357</v>
      </c>
      <c r="B385">
        <v>3921</v>
      </c>
      <c r="C385" t="s">
        <v>744</v>
      </c>
      <c r="D385" t="s">
        <v>745</v>
      </c>
      <c r="E385" t="s">
        <v>745</v>
      </c>
      <c r="F385" t="s">
        <v>746</v>
      </c>
      <c r="G385">
        <v>78758</v>
      </c>
      <c r="I385">
        <v>7</v>
      </c>
      <c r="J385" t="s">
        <v>203</v>
      </c>
      <c r="K385">
        <v>436</v>
      </c>
      <c r="L385">
        <v>3</v>
      </c>
      <c r="M385" t="s">
        <v>78</v>
      </c>
      <c r="N385" t="s">
        <v>103</v>
      </c>
      <c r="O385" t="s">
        <v>52</v>
      </c>
      <c r="P385" t="s">
        <v>53</v>
      </c>
      <c r="Q385">
        <v>2010</v>
      </c>
      <c r="R385">
        <v>2028</v>
      </c>
      <c r="S385">
        <v>18</v>
      </c>
      <c r="U385" t="s">
        <v>54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0</v>
      </c>
      <c r="AC385">
        <v>433</v>
      </c>
      <c r="AD385" t="s">
        <v>99</v>
      </c>
      <c r="AE385" t="s">
        <v>56</v>
      </c>
      <c r="AF385" t="s">
        <v>56</v>
      </c>
      <c r="AG385" t="s">
        <v>56</v>
      </c>
      <c r="AH385" t="s">
        <v>69</v>
      </c>
      <c r="AI385" t="s">
        <v>56</v>
      </c>
      <c r="AJ385" t="s">
        <v>56</v>
      </c>
      <c r="AK385" t="s">
        <v>56</v>
      </c>
      <c r="AL385" t="s">
        <v>69</v>
      </c>
      <c r="AM385" t="s">
        <v>56</v>
      </c>
      <c r="AN385" t="s">
        <v>56</v>
      </c>
      <c r="AO385" t="s">
        <v>56</v>
      </c>
      <c r="AP385" t="s">
        <v>56</v>
      </c>
      <c r="AQ385" t="s">
        <v>56</v>
      </c>
      <c r="AR385" t="s">
        <v>747</v>
      </c>
      <c r="AS385" t="s">
        <v>495</v>
      </c>
      <c r="AT385" t="s">
        <v>748</v>
      </c>
      <c r="AU385" t="s">
        <v>749</v>
      </c>
    </row>
    <row r="386" spans="1:47">
      <c r="A386">
        <v>47</v>
      </c>
      <c r="B386">
        <v>3304</v>
      </c>
      <c r="C386" t="s">
        <v>1285</v>
      </c>
      <c r="D386" t="s">
        <v>1286</v>
      </c>
      <c r="E386" t="s">
        <v>1286</v>
      </c>
      <c r="F386" t="s">
        <v>1287</v>
      </c>
      <c r="G386">
        <v>78702</v>
      </c>
      <c r="I386">
        <v>1</v>
      </c>
      <c r="J386" t="s">
        <v>66</v>
      </c>
      <c r="K386">
        <v>130</v>
      </c>
      <c r="L386">
        <v>130</v>
      </c>
      <c r="M386" t="s">
        <v>78</v>
      </c>
      <c r="N386" t="s">
        <v>103</v>
      </c>
      <c r="O386" t="s">
        <v>52</v>
      </c>
      <c r="P386" t="s">
        <v>53</v>
      </c>
      <c r="Q386">
        <v>2010</v>
      </c>
      <c r="R386">
        <v>2109</v>
      </c>
      <c r="S386">
        <v>99</v>
      </c>
      <c r="U386" t="s">
        <v>54</v>
      </c>
      <c r="W386">
        <v>0</v>
      </c>
      <c r="X386">
        <v>0</v>
      </c>
      <c r="Y386">
        <v>130</v>
      </c>
      <c r="Z386">
        <v>0</v>
      </c>
      <c r="AA386">
        <v>0</v>
      </c>
      <c r="AB386">
        <v>0</v>
      </c>
      <c r="AC386">
        <v>0</v>
      </c>
      <c r="AD386" t="s">
        <v>55</v>
      </c>
      <c r="AE386" t="s">
        <v>56</v>
      </c>
      <c r="AF386" t="s">
        <v>56</v>
      </c>
      <c r="AG386" t="s">
        <v>56</v>
      </c>
      <c r="AH386" t="s">
        <v>56</v>
      </c>
      <c r="AI386" t="s">
        <v>56</v>
      </c>
      <c r="AJ386" t="s">
        <v>56</v>
      </c>
      <c r="AK386" t="s">
        <v>56</v>
      </c>
      <c r="AL386" t="s">
        <v>56</v>
      </c>
      <c r="AM386" t="s">
        <v>56</v>
      </c>
      <c r="AN386" t="s">
        <v>56</v>
      </c>
      <c r="AO386" t="s">
        <v>56</v>
      </c>
      <c r="AP386" t="s">
        <v>69</v>
      </c>
      <c r="AQ386" t="s">
        <v>56</v>
      </c>
      <c r="AR386" t="s">
        <v>1288</v>
      </c>
      <c r="AS386" t="s">
        <v>1289</v>
      </c>
      <c r="AT386" t="s">
        <v>1290</v>
      </c>
      <c r="AU386" t="s">
        <v>1291</v>
      </c>
    </row>
    <row r="387" spans="1:47">
      <c r="A387">
        <v>303</v>
      </c>
      <c r="B387">
        <v>3834</v>
      </c>
      <c r="C387" t="s">
        <v>1161</v>
      </c>
      <c r="D387" t="s">
        <v>1007</v>
      </c>
      <c r="E387" t="s">
        <v>1008</v>
      </c>
      <c r="F387" t="s">
        <v>1162</v>
      </c>
      <c r="G387">
        <v>78702</v>
      </c>
      <c r="I387">
        <v>3</v>
      </c>
      <c r="J387" t="s">
        <v>66</v>
      </c>
      <c r="K387">
        <v>710</v>
      </c>
      <c r="L387">
        <v>51</v>
      </c>
      <c r="M387" t="s">
        <v>50</v>
      </c>
      <c r="N387" t="s">
        <v>103</v>
      </c>
      <c r="O387" t="s">
        <v>52</v>
      </c>
      <c r="P387" t="s">
        <v>90</v>
      </c>
      <c r="S387">
        <v>40</v>
      </c>
      <c r="U387" t="s">
        <v>243</v>
      </c>
      <c r="W387">
        <v>0</v>
      </c>
      <c r="X387">
        <v>0</v>
      </c>
      <c r="Y387">
        <v>51</v>
      </c>
      <c r="Z387">
        <v>0</v>
      </c>
      <c r="AA387">
        <v>0</v>
      </c>
      <c r="AB387">
        <v>0</v>
      </c>
      <c r="AC387">
        <v>659</v>
      </c>
      <c r="AD387" t="s">
        <v>99</v>
      </c>
      <c r="AE387" t="s">
        <v>56</v>
      </c>
      <c r="AF387" t="s">
        <v>56</v>
      </c>
      <c r="AG387" t="s">
        <v>56</v>
      </c>
      <c r="AH387" t="s">
        <v>56</v>
      </c>
      <c r="AI387" t="s">
        <v>56</v>
      </c>
      <c r="AJ387" t="s">
        <v>56</v>
      </c>
      <c r="AK387" t="s">
        <v>56</v>
      </c>
      <c r="AL387" t="s">
        <v>56</v>
      </c>
      <c r="AM387" t="s">
        <v>69</v>
      </c>
      <c r="AN387" t="s">
        <v>56</v>
      </c>
      <c r="AO387" t="s">
        <v>56</v>
      </c>
      <c r="AP387" t="s">
        <v>56</v>
      </c>
      <c r="AQ387" t="s">
        <v>56</v>
      </c>
      <c r="AR387" t="s">
        <v>1163</v>
      </c>
    </row>
    <row r="388" spans="1:47">
      <c r="A388">
        <v>303</v>
      </c>
      <c r="B388">
        <v>4013</v>
      </c>
      <c r="C388" t="s">
        <v>1006</v>
      </c>
      <c r="D388" t="s">
        <v>1007</v>
      </c>
      <c r="E388" t="s">
        <v>1008</v>
      </c>
      <c r="F388" t="s">
        <v>1009</v>
      </c>
      <c r="I388">
        <v>3</v>
      </c>
      <c r="J388" t="s">
        <v>66</v>
      </c>
      <c r="K388">
        <v>90</v>
      </c>
      <c r="L388">
        <v>90</v>
      </c>
      <c r="M388" t="s">
        <v>50</v>
      </c>
      <c r="N388" t="s">
        <v>103</v>
      </c>
      <c r="O388" t="s">
        <v>52</v>
      </c>
      <c r="P388" t="s">
        <v>90</v>
      </c>
      <c r="S388">
        <v>40</v>
      </c>
      <c r="U388" t="s">
        <v>54</v>
      </c>
      <c r="V388" s="2">
        <v>0</v>
      </c>
      <c r="W388">
        <v>11</v>
      </c>
      <c r="X388">
        <v>0</v>
      </c>
      <c r="Y388">
        <v>57</v>
      </c>
      <c r="Z388">
        <v>22</v>
      </c>
      <c r="AA388">
        <v>0</v>
      </c>
      <c r="AB388">
        <v>0</v>
      </c>
      <c r="AC388">
        <v>0</v>
      </c>
      <c r="AD388" t="s">
        <v>55</v>
      </c>
      <c r="AE388" t="s">
        <v>56</v>
      </c>
      <c r="AF388" t="s">
        <v>56</v>
      </c>
      <c r="AG388" t="s">
        <v>56</v>
      </c>
      <c r="AH388" t="s">
        <v>56</v>
      </c>
      <c r="AI388" t="s">
        <v>56</v>
      </c>
      <c r="AJ388" t="s">
        <v>56</v>
      </c>
      <c r="AK388" t="s">
        <v>56</v>
      </c>
      <c r="AL388" t="s">
        <v>69</v>
      </c>
      <c r="AM388" t="s">
        <v>69</v>
      </c>
      <c r="AN388" t="s">
        <v>56</v>
      </c>
      <c r="AO388" t="s">
        <v>56</v>
      </c>
      <c r="AP388" t="s">
        <v>56</v>
      </c>
      <c r="AQ388" t="s">
        <v>56</v>
      </c>
      <c r="AR388" t="s">
        <v>1010</v>
      </c>
    </row>
    <row r="389" spans="1:47">
      <c r="A389">
        <v>165</v>
      </c>
      <c r="B389">
        <v>3546</v>
      </c>
      <c r="C389" t="s">
        <v>1380</v>
      </c>
      <c r="D389" t="s">
        <v>1381</v>
      </c>
      <c r="E389" t="s">
        <v>1381</v>
      </c>
      <c r="F389" t="s">
        <v>1382</v>
      </c>
      <c r="G389">
        <v>78726</v>
      </c>
      <c r="H389">
        <v>114291</v>
      </c>
      <c r="I389">
        <v>10</v>
      </c>
      <c r="J389" t="s">
        <v>87</v>
      </c>
      <c r="K389">
        <v>36</v>
      </c>
      <c r="L389">
        <v>4</v>
      </c>
      <c r="M389" t="s">
        <v>50</v>
      </c>
      <c r="N389" t="s">
        <v>103</v>
      </c>
      <c r="O389" t="s">
        <v>67</v>
      </c>
      <c r="P389" t="s">
        <v>118</v>
      </c>
      <c r="S389">
        <v>5</v>
      </c>
      <c r="U389" t="s">
        <v>54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4</v>
      </c>
      <c r="AC389">
        <v>32</v>
      </c>
      <c r="AD389" t="s">
        <v>99</v>
      </c>
      <c r="AE389" t="s">
        <v>56</v>
      </c>
      <c r="AF389" t="s">
        <v>56</v>
      </c>
      <c r="AG389" t="s">
        <v>56</v>
      </c>
      <c r="AH389" t="s">
        <v>56</v>
      </c>
      <c r="AI389" t="s">
        <v>56</v>
      </c>
      <c r="AJ389" t="s">
        <v>56</v>
      </c>
      <c r="AK389" t="s">
        <v>56</v>
      </c>
      <c r="AL389" t="s">
        <v>69</v>
      </c>
      <c r="AM389" t="s">
        <v>56</v>
      </c>
      <c r="AN389" t="s">
        <v>56</v>
      </c>
      <c r="AO389" t="s">
        <v>56</v>
      </c>
      <c r="AP389" t="s">
        <v>56</v>
      </c>
      <c r="AQ389" t="s">
        <v>56</v>
      </c>
      <c r="AR389" t="s">
        <v>1383</v>
      </c>
    </row>
    <row r="390" spans="1:47">
      <c r="A390">
        <v>275</v>
      </c>
      <c r="B390">
        <v>3756</v>
      </c>
      <c r="C390" t="s">
        <v>153</v>
      </c>
      <c r="D390" t="s">
        <v>154</v>
      </c>
      <c r="E390" t="s">
        <v>154</v>
      </c>
      <c r="F390" t="s">
        <v>1093</v>
      </c>
      <c r="G390">
        <v>78721</v>
      </c>
      <c r="I390">
        <v>1</v>
      </c>
      <c r="J390" t="s">
        <v>66</v>
      </c>
      <c r="K390">
        <v>12</v>
      </c>
      <c r="L390">
        <v>12</v>
      </c>
      <c r="M390" t="s">
        <v>50</v>
      </c>
      <c r="N390" t="s">
        <v>51</v>
      </c>
      <c r="O390" t="s">
        <v>52</v>
      </c>
      <c r="P390" t="s">
        <v>90</v>
      </c>
      <c r="S390">
        <v>5</v>
      </c>
      <c r="U390" t="s">
        <v>54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12</v>
      </c>
      <c r="AC390">
        <v>0</v>
      </c>
      <c r="AD390" t="s">
        <v>99</v>
      </c>
      <c r="AE390" t="s">
        <v>56</v>
      </c>
      <c r="AF390" t="s">
        <v>56</v>
      </c>
      <c r="AG390" t="s">
        <v>56</v>
      </c>
      <c r="AH390" t="s">
        <v>56</v>
      </c>
      <c r="AI390" t="s">
        <v>56</v>
      </c>
      <c r="AJ390" t="s">
        <v>56</v>
      </c>
      <c r="AK390" t="s">
        <v>56</v>
      </c>
      <c r="AL390" t="s">
        <v>69</v>
      </c>
      <c r="AM390" t="s">
        <v>56</v>
      </c>
      <c r="AN390" t="s">
        <v>56</v>
      </c>
      <c r="AO390" t="s">
        <v>56</v>
      </c>
      <c r="AP390" t="s">
        <v>56</v>
      </c>
      <c r="AQ390" t="s">
        <v>56</v>
      </c>
      <c r="AR390" t="s">
        <v>1094</v>
      </c>
    </row>
    <row r="391" spans="1:47">
      <c r="A391">
        <v>275</v>
      </c>
      <c r="B391">
        <v>3872</v>
      </c>
      <c r="C391" t="s">
        <v>153</v>
      </c>
      <c r="D391" t="s">
        <v>154</v>
      </c>
      <c r="E391" t="s">
        <v>154</v>
      </c>
      <c r="F391" t="s">
        <v>64</v>
      </c>
      <c r="G391">
        <v>78721</v>
      </c>
      <c r="I391">
        <v>1</v>
      </c>
      <c r="J391" t="s">
        <v>66</v>
      </c>
      <c r="K391">
        <v>20</v>
      </c>
      <c r="L391">
        <v>1</v>
      </c>
      <c r="M391" t="s">
        <v>50</v>
      </c>
      <c r="N391" t="s">
        <v>61</v>
      </c>
      <c r="O391" t="s">
        <v>67</v>
      </c>
      <c r="P391" t="s">
        <v>90</v>
      </c>
      <c r="S391">
        <v>1</v>
      </c>
      <c r="U391" t="s">
        <v>54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19</v>
      </c>
      <c r="AD391" t="s">
        <v>99</v>
      </c>
      <c r="AE391" t="s">
        <v>56</v>
      </c>
      <c r="AF391" t="s">
        <v>56</v>
      </c>
      <c r="AG391" t="s">
        <v>56</v>
      </c>
      <c r="AH391" t="s">
        <v>56</v>
      </c>
      <c r="AI391" t="s">
        <v>56</v>
      </c>
      <c r="AJ391" t="s">
        <v>56</v>
      </c>
      <c r="AK391" t="s">
        <v>56</v>
      </c>
      <c r="AL391" t="s">
        <v>69</v>
      </c>
      <c r="AM391" t="s">
        <v>56</v>
      </c>
      <c r="AN391" t="s">
        <v>56</v>
      </c>
      <c r="AO391" t="s">
        <v>56</v>
      </c>
      <c r="AP391" t="s">
        <v>56</v>
      </c>
      <c r="AQ391" t="s">
        <v>56</v>
      </c>
      <c r="AR391" t="s">
        <v>97</v>
      </c>
    </row>
    <row r="392" spans="1:47">
      <c r="A392">
        <v>321</v>
      </c>
      <c r="B392">
        <v>3848</v>
      </c>
      <c r="C392" t="s">
        <v>176</v>
      </c>
      <c r="D392" t="s">
        <v>177</v>
      </c>
      <c r="E392" t="s">
        <v>178</v>
      </c>
      <c r="F392" t="s">
        <v>1068</v>
      </c>
      <c r="G392">
        <v>78652</v>
      </c>
      <c r="I392">
        <v>5</v>
      </c>
      <c r="J392" t="s">
        <v>87</v>
      </c>
      <c r="K392">
        <v>429</v>
      </c>
      <c r="L392">
        <v>43</v>
      </c>
      <c r="M392" t="s">
        <v>50</v>
      </c>
      <c r="N392" t="s">
        <v>103</v>
      </c>
      <c r="O392" t="s">
        <v>52</v>
      </c>
      <c r="P392" t="s">
        <v>118</v>
      </c>
      <c r="S392">
        <v>40</v>
      </c>
      <c r="U392" t="s">
        <v>54</v>
      </c>
      <c r="W392">
        <v>0</v>
      </c>
      <c r="X392">
        <v>0</v>
      </c>
      <c r="Y392">
        <v>0</v>
      </c>
      <c r="Z392">
        <v>43</v>
      </c>
      <c r="AA392">
        <v>0</v>
      </c>
      <c r="AB392">
        <v>0</v>
      </c>
      <c r="AC392">
        <v>386</v>
      </c>
      <c r="AD392" t="s">
        <v>99</v>
      </c>
      <c r="AE392" t="s">
        <v>56</v>
      </c>
      <c r="AF392" t="s">
        <v>56</v>
      </c>
      <c r="AG392" t="s">
        <v>56</v>
      </c>
      <c r="AH392" t="s">
        <v>56</v>
      </c>
      <c r="AI392" t="s">
        <v>56</v>
      </c>
      <c r="AJ392" t="s">
        <v>69</v>
      </c>
      <c r="AK392" t="s">
        <v>56</v>
      </c>
      <c r="AL392" t="s">
        <v>56</v>
      </c>
      <c r="AM392" t="s">
        <v>56</v>
      </c>
      <c r="AN392" t="s">
        <v>56</v>
      </c>
      <c r="AO392" t="s">
        <v>56</v>
      </c>
      <c r="AP392" t="s">
        <v>56</v>
      </c>
      <c r="AQ392" t="s">
        <v>56</v>
      </c>
      <c r="AR392" t="s">
        <v>1069</v>
      </c>
    </row>
    <row r="393" spans="1:47">
      <c r="A393">
        <v>321</v>
      </c>
      <c r="B393">
        <v>3849</v>
      </c>
      <c r="C393" t="s">
        <v>176</v>
      </c>
      <c r="D393" t="s">
        <v>177</v>
      </c>
      <c r="E393" t="s">
        <v>178</v>
      </c>
      <c r="F393" t="s">
        <v>64</v>
      </c>
      <c r="G393">
        <v>78652</v>
      </c>
      <c r="I393">
        <v>5</v>
      </c>
      <c r="J393" t="s">
        <v>87</v>
      </c>
      <c r="K393" s="1">
        <v>1502</v>
      </c>
      <c r="L393">
        <v>155</v>
      </c>
      <c r="M393" t="s">
        <v>50</v>
      </c>
      <c r="N393" t="s">
        <v>61</v>
      </c>
      <c r="O393" t="s">
        <v>67</v>
      </c>
      <c r="P393" t="s">
        <v>118</v>
      </c>
      <c r="S393">
        <v>40</v>
      </c>
      <c r="U393" t="s">
        <v>54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155</v>
      </c>
      <c r="AC393" s="1">
        <v>1347</v>
      </c>
      <c r="AD393" t="s">
        <v>99</v>
      </c>
      <c r="AE393" t="s">
        <v>56</v>
      </c>
      <c r="AF393" t="s">
        <v>56</v>
      </c>
      <c r="AG393" t="s">
        <v>56</v>
      </c>
      <c r="AH393" t="s">
        <v>56</v>
      </c>
      <c r="AI393" t="s">
        <v>56</v>
      </c>
      <c r="AJ393" t="s">
        <v>69</v>
      </c>
      <c r="AK393" t="s">
        <v>56</v>
      </c>
      <c r="AL393" t="s">
        <v>56</v>
      </c>
      <c r="AM393" t="s">
        <v>56</v>
      </c>
      <c r="AN393" t="s">
        <v>56</v>
      </c>
      <c r="AO393" t="s">
        <v>56</v>
      </c>
      <c r="AP393" t="s">
        <v>56</v>
      </c>
      <c r="AQ393" t="s">
        <v>56</v>
      </c>
      <c r="AR393" t="s">
        <v>179</v>
      </c>
    </row>
    <row r="394" spans="1:47">
      <c r="A394">
        <v>321</v>
      </c>
      <c r="B394">
        <v>4185</v>
      </c>
      <c r="C394" t="s">
        <v>643</v>
      </c>
      <c r="D394" t="s">
        <v>177</v>
      </c>
      <c r="E394" t="s">
        <v>178</v>
      </c>
      <c r="F394" t="s">
        <v>644</v>
      </c>
      <c r="I394">
        <v>5</v>
      </c>
      <c r="J394" t="s">
        <v>87</v>
      </c>
      <c r="K394">
        <v>312</v>
      </c>
      <c r="L394">
        <v>31</v>
      </c>
      <c r="M394" t="s">
        <v>50</v>
      </c>
      <c r="N394" t="s">
        <v>103</v>
      </c>
      <c r="O394" t="s">
        <v>52</v>
      </c>
      <c r="P394" t="s">
        <v>90</v>
      </c>
      <c r="S394">
        <v>40</v>
      </c>
      <c r="U394" t="s">
        <v>54</v>
      </c>
      <c r="V394" s="2">
        <v>0</v>
      </c>
      <c r="W394">
        <v>0</v>
      </c>
      <c r="X394">
        <v>0</v>
      </c>
      <c r="Y394">
        <v>0</v>
      </c>
      <c r="Z394">
        <v>31</v>
      </c>
      <c r="AA394">
        <v>0</v>
      </c>
      <c r="AB394">
        <v>0</v>
      </c>
      <c r="AC394">
        <v>281</v>
      </c>
      <c r="AD394" t="s">
        <v>99</v>
      </c>
      <c r="AE394" t="s">
        <v>56</v>
      </c>
      <c r="AF394" t="s">
        <v>56</v>
      </c>
      <c r="AG394" t="s">
        <v>56</v>
      </c>
      <c r="AH394" t="s">
        <v>56</v>
      </c>
      <c r="AI394" t="s">
        <v>56</v>
      </c>
      <c r="AJ394" t="s">
        <v>69</v>
      </c>
      <c r="AK394" t="s">
        <v>56</v>
      </c>
      <c r="AL394" t="s">
        <v>56</v>
      </c>
      <c r="AM394" t="s">
        <v>56</v>
      </c>
      <c r="AN394" t="s">
        <v>56</v>
      </c>
      <c r="AO394" t="s">
        <v>56</v>
      </c>
      <c r="AP394" t="s">
        <v>56</v>
      </c>
      <c r="AQ394" t="s">
        <v>56</v>
      </c>
      <c r="AR394" t="s">
        <v>645</v>
      </c>
    </row>
    <row r="395" spans="1:47">
      <c r="A395">
        <v>78</v>
      </c>
      <c r="B395">
        <v>3397</v>
      </c>
      <c r="C395" t="s">
        <v>1392</v>
      </c>
      <c r="D395" t="s">
        <v>1393</v>
      </c>
      <c r="E395" t="s">
        <v>1394</v>
      </c>
      <c r="F395" t="s">
        <v>1395</v>
      </c>
      <c r="G395">
        <v>78704</v>
      </c>
      <c r="H395">
        <v>845682</v>
      </c>
      <c r="I395">
        <v>9</v>
      </c>
      <c r="J395" t="s">
        <v>203</v>
      </c>
      <c r="K395">
        <v>173</v>
      </c>
      <c r="L395">
        <v>173</v>
      </c>
      <c r="M395" t="s">
        <v>71</v>
      </c>
      <c r="N395" t="s">
        <v>103</v>
      </c>
      <c r="O395" t="s">
        <v>52</v>
      </c>
      <c r="P395" t="s">
        <v>53</v>
      </c>
      <c r="Q395">
        <v>2009</v>
      </c>
      <c r="R395">
        <v>2049</v>
      </c>
      <c r="S395">
        <v>40</v>
      </c>
      <c r="U395" t="s">
        <v>54</v>
      </c>
      <c r="W395">
        <v>18</v>
      </c>
      <c r="X395">
        <v>0</v>
      </c>
      <c r="Y395">
        <v>70</v>
      </c>
      <c r="Z395">
        <v>85</v>
      </c>
      <c r="AA395">
        <v>0</v>
      </c>
      <c r="AB395">
        <v>0</v>
      </c>
      <c r="AC395">
        <v>0</v>
      </c>
      <c r="AD395" t="s">
        <v>55</v>
      </c>
      <c r="AE395" t="s">
        <v>56</v>
      </c>
      <c r="AF395" t="s">
        <v>56</v>
      </c>
      <c r="AG395" t="s">
        <v>56</v>
      </c>
      <c r="AH395" t="s">
        <v>56</v>
      </c>
      <c r="AI395" t="s">
        <v>56</v>
      </c>
      <c r="AJ395" t="s">
        <v>56</v>
      </c>
      <c r="AK395" t="s">
        <v>56</v>
      </c>
      <c r="AL395" t="s">
        <v>69</v>
      </c>
      <c r="AM395" t="s">
        <v>56</v>
      </c>
      <c r="AN395" t="s">
        <v>56</v>
      </c>
      <c r="AO395" t="s">
        <v>56</v>
      </c>
      <c r="AP395" t="s">
        <v>56</v>
      </c>
      <c r="AQ395" t="s">
        <v>56</v>
      </c>
      <c r="AR395" t="s">
        <v>1396</v>
      </c>
      <c r="AS395" t="s">
        <v>1397</v>
      </c>
      <c r="AT395" t="s">
        <v>1398</v>
      </c>
      <c r="AU395" t="s">
        <v>1399</v>
      </c>
    </row>
    <row r="396" spans="1:47">
      <c r="A396">
        <v>241</v>
      </c>
      <c r="B396">
        <v>3622</v>
      </c>
      <c r="C396" t="s">
        <v>1292</v>
      </c>
      <c r="D396" t="s">
        <v>1293</v>
      </c>
      <c r="E396" t="s">
        <v>1293</v>
      </c>
      <c r="F396" t="s">
        <v>1294</v>
      </c>
      <c r="G396">
        <v>78702</v>
      </c>
      <c r="I396">
        <v>3</v>
      </c>
      <c r="J396" t="s">
        <v>66</v>
      </c>
      <c r="K396">
        <v>332</v>
      </c>
      <c r="L396">
        <v>51</v>
      </c>
      <c r="M396" t="s">
        <v>50</v>
      </c>
      <c r="N396" t="s">
        <v>103</v>
      </c>
      <c r="O396" t="s">
        <v>52</v>
      </c>
      <c r="P396" t="s">
        <v>53</v>
      </c>
      <c r="Q396">
        <v>2017</v>
      </c>
      <c r="R396">
        <v>2057</v>
      </c>
      <c r="S396">
        <v>40</v>
      </c>
      <c r="U396" t="s">
        <v>54</v>
      </c>
      <c r="W396">
        <v>0</v>
      </c>
      <c r="X396">
        <v>0</v>
      </c>
      <c r="Y396">
        <v>51</v>
      </c>
      <c r="Z396">
        <v>0</v>
      </c>
      <c r="AA396">
        <v>0</v>
      </c>
      <c r="AB396">
        <v>0</v>
      </c>
      <c r="AC396">
        <v>281</v>
      </c>
      <c r="AD396" t="s">
        <v>99</v>
      </c>
      <c r="AE396" t="s">
        <v>56</v>
      </c>
      <c r="AF396" t="s">
        <v>56</v>
      </c>
      <c r="AG396" t="s">
        <v>56</v>
      </c>
      <c r="AH396" t="s">
        <v>56</v>
      </c>
      <c r="AI396" t="s">
        <v>56</v>
      </c>
      <c r="AJ396" t="s">
        <v>56</v>
      </c>
      <c r="AK396" t="s">
        <v>56</v>
      </c>
      <c r="AL396" t="s">
        <v>56</v>
      </c>
      <c r="AM396" t="s">
        <v>69</v>
      </c>
      <c r="AN396" t="s">
        <v>56</v>
      </c>
      <c r="AO396" t="s">
        <v>56</v>
      </c>
      <c r="AP396" t="s">
        <v>56</v>
      </c>
      <c r="AQ396" t="s">
        <v>56</v>
      </c>
      <c r="AR396" t="s">
        <v>1295</v>
      </c>
      <c r="AS396" t="s">
        <v>1296</v>
      </c>
      <c r="AT396" t="s">
        <v>1297</v>
      </c>
      <c r="AU396" t="s">
        <v>1298</v>
      </c>
    </row>
    <row r="397" spans="1:47">
      <c r="A397">
        <v>29</v>
      </c>
      <c r="B397">
        <v>3273</v>
      </c>
      <c r="C397" t="s">
        <v>724</v>
      </c>
      <c r="D397" t="s">
        <v>725</v>
      </c>
      <c r="E397" t="s">
        <v>725</v>
      </c>
      <c r="F397" t="s">
        <v>726</v>
      </c>
      <c r="G397">
        <v>78721</v>
      </c>
      <c r="I397">
        <v>1</v>
      </c>
      <c r="J397" t="s">
        <v>66</v>
      </c>
      <c r="K397">
        <v>250</v>
      </c>
      <c r="L397">
        <v>250</v>
      </c>
      <c r="M397" t="s">
        <v>50</v>
      </c>
      <c r="N397" t="s">
        <v>103</v>
      </c>
      <c r="O397" t="s">
        <v>52</v>
      </c>
      <c r="P397" t="s">
        <v>53</v>
      </c>
      <c r="Q397">
        <v>2000</v>
      </c>
      <c r="R397">
        <v>2020</v>
      </c>
      <c r="S397">
        <v>20</v>
      </c>
      <c r="U397" t="s">
        <v>54</v>
      </c>
      <c r="W397">
        <v>0</v>
      </c>
      <c r="X397">
        <v>0</v>
      </c>
      <c r="Y397">
        <v>0</v>
      </c>
      <c r="Z397">
        <v>250</v>
      </c>
      <c r="AA397">
        <v>0</v>
      </c>
      <c r="AB397">
        <v>0</v>
      </c>
      <c r="AC397">
        <v>0</v>
      </c>
      <c r="AD397" t="s">
        <v>55</v>
      </c>
      <c r="AE397" t="s">
        <v>56</v>
      </c>
      <c r="AF397" t="s">
        <v>56</v>
      </c>
      <c r="AG397" t="s">
        <v>56</v>
      </c>
      <c r="AH397" t="s">
        <v>56</v>
      </c>
      <c r="AI397" t="s">
        <v>56</v>
      </c>
      <c r="AJ397" t="s">
        <v>56</v>
      </c>
      <c r="AK397" t="s">
        <v>56</v>
      </c>
      <c r="AL397" t="s">
        <v>56</v>
      </c>
      <c r="AM397" t="s">
        <v>56</v>
      </c>
      <c r="AN397" t="s">
        <v>56</v>
      </c>
      <c r="AO397" t="s">
        <v>56</v>
      </c>
      <c r="AP397" t="s">
        <v>56</v>
      </c>
      <c r="AQ397" t="s">
        <v>56</v>
      </c>
      <c r="AR397" t="s">
        <v>727</v>
      </c>
      <c r="AS397" t="s">
        <v>495</v>
      </c>
      <c r="AT397" t="s">
        <v>728</v>
      </c>
      <c r="AU397" t="s">
        <v>729</v>
      </c>
    </row>
    <row r="398" spans="1:47">
      <c r="A398">
        <v>147</v>
      </c>
      <c r="B398">
        <v>3529</v>
      </c>
      <c r="C398" t="s">
        <v>467</v>
      </c>
      <c r="D398" t="s">
        <v>468</v>
      </c>
      <c r="E398" t="s">
        <v>468</v>
      </c>
      <c r="F398" t="s">
        <v>469</v>
      </c>
      <c r="G398">
        <v>78723</v>
      </c>
      <c r="H398">
        <v>210796</v>
      </c>
      <c r="I398">
        <v>1</v>
      </c>
      <c r="J398" t="s">
        <v>66</v>
      </c>
      <c r="K398">
        <v>128</v>
      </c>
      <c r="L398">
        <v>121</v>
      </c>
      <c r="M398" t="s">
        <v>78</v>
      </c>
      <c r="N398" t="s">
        <v>103</v>
      </c>
      <c r="O398" t="s">
        <v>52</v>
      </c>
      <c r="P398" t="s">
        <v>90</v>
      </c>
      <c r="S398">
        <v>5</v>
      </c>
      <c r="U398" t="s">
        <v>54</v>
      </c>
      <c r="W398">
        <v>0</v>
      </c>
      <c r="X398">
        <v>0</v>
      </c>
      <c r="Y398">
        <v>45</v>
      </c>
      <c r="Z398">
        <v>76</v>
      </c>
      <c r="AA398">
        <v>0</v>
      </c>
      <c r="AB398">
        <v>0</v>
      </c>
      <c r="AC398">
        <v>7</v>
      </c>
      <c r="AD398" t="s">
        <v>99</v>
      </c>
      <c r="AE398" t="s">
        <v>56</v>
      </c>
      <c r="AF398" t="s">
        <v>56</v>
      </c>
      <c r="AG398" t="s">
        <v>56</v>
      </c>
      <c r="AH398" t="s">
        <v>56</v>
      </c>
      <c r="AI398" t="s">
        <v>56</v>
      </c>
      <c r="AJ398" t="s">
        <v>56</v>
      </c>
      <c r="AK398" t="s">
        <v>56</v>
      </c>
      <c r="AL398" t="s">
        <v>69</v>
      </c>
      <c r="AM398" t="s">
        <v>56</v>
      </c>
      <c r="AN398" t="s">
        <v>56</v>
      </c>
      <c r="AO398" t="s">
        <v>56</v>
      </c>
      <c r="AP398" t="s">
        <v>56</v>
      </c>
      <c r="AQ398" t="s">
        <v>56</v>
      </c>
      <c r="AR398" t="s">
        <v>470</v>
      </c>
    </row>
    <row r="399" spans="1:47">
      <c r="A399">
        <v>2</v>
      </c>
      <c r="B399">
        <v>3225</v>
      </c>
      <c r="C399" t="s">
        <v>1305</v>
      </c>
      <c r="D399" t="s">
        <v>303</v>
      </c>
      <c r="E399" t="s">
        <v>303</v>
      </c>
      <c r="F399" t="s">
        <v>1306</v>
      </c>
      <c r="G399">
        <v>78722</v>
      </c>
      <c r="H399">
        <v>808621</v>
      </c>
      <c r="I399">
        <v>1</v>
      </c>
      <c r="J399" t="s">
        <v>49</v>
      </c>
      <c r="K399">
        <v>150</v>
      </c>
      <c r="L399">
        <v>140</v>
      </c>
      <c r="M399" t="s">
        <v>50</v>
      </c>
      <c r="N399" t="s">
        <v>103</v>
      </c>
      <c r="O399" t="s">
        <v>52</v>
      </c>
      <c r="P399" t="s">
        <v>53</v>
      </c>
      <c r="Q399">
        <v>2009</v>
      </c>
      <c r="R399">
        <v>2108</v>
      </c>
      <c r="S399">
        <v>99</v>
      </c>
      <c r="U399" t="s">
        <v>54</v>
      </c>
      <c r="W399">
        <v>28</v>
      </c>
      <c r="X399">
        <v>0</v>
      </c>
      <c r="Y399">
        <v>68</v>
      </c>
      <c r="Z399">
        <v>36</v>
      </c>
      <c r="AA399">
        <v>0</v>
      </c>
      <c r="AB399">
        <v>8</v>
      </c>
      <c r="AC399">
        <v>10</v>
      </c>
      <c r="AD399" t="s">
        <v>55</v>
      </c>
      <c r="AE399" t="s">
        <v>56</v>
      </c>
      <c r="AF399" t="s">
        <v>56</v>
      </c>
      <c r="AG399" t="s">
        <v>56</v>
      </c>
      <c r="AH399" t="s">
        <v>56</v>
      </c>
      <c r="AI399" t="s">
        <v>56</v>
      </c>
      <c r="AJ399" t="s">
        <v>56</v>
      </c>
      <c r="AK399" t="s">
        <v>56</v>
      </c>
      <c r="AL399" t="s">
        <v>69</v>
      </c>
      <c r="AM399" t="s">
        <v>56</v>
      </c>
      <c r="AN399" t="s">
        <v>56</v>
      </c>
      <c r="AO399" t="s">
        <v>56</v>
      </c>
      <c r="AP399" t="s">
        <v>69</v>
      </c>
      <c r="AQ399" t="s">
        <v>56</v>
      </c>
      <c r="AR399" t="s">
        <v>1307</v>
      </c>
      <c r="AS399" t="s">
        <v>306</v>
      </c>
      <c r="AT399" t="s">
        <v>1308</v>
      </c>
      <c r="AU399" t="s">
        <v>1309</v>
      </c>
    </row>
    <row r="400" spans="1:47">
      <c r="A400">
        <v>3</v>
      </c>
      <c r="B400">
        <v>3226</v>
      </c>
      <c r="C400" t="s">
        <v>593</v>
      </c>
      <c r="D400" t="s">
        <v>594</v>
      </c>
      <c r="E400" t="s">
        <v>303</v>
      </c>
      <c r="F400" t="s">
        <v>595</v>
      </c>
      <c r="G400">
        <v>78745</v>
      </c>
      <c r="H400">
        <v>330133</v>
      </c>
      <c r="I400">
        <v>2</v>
      </c>
      <c r="J400" t="s">
        <v>77</v>
      </c>
      <c r="K400">
        <v>15</v>
      </c>
      <c r="L400">
        <v>15</v>
      </c>
      <c r="M400" t="s">
        <v>50</v>
      </c>
      <c r="N400" t="s">
        <v>103</v>
      </c>
      <c r="O400" t="s">
        <v>52</v>
      </c>
      <c r="P400" t="s">
        <v>53</v>
      </c>
      <c r="Q400">
        <v>2007</v>
      </c>
      <c r="R400">
        <v>2037</v>
      </c>
      <c r="S400">
        <v>30</v>
      </c>
      <c r="U400" t="s">
        <v>54</v>
      </c>
      <c r="W400">
        <v>0</v>
      </c>
      <c r="X400">
        <v>0</v>
      </c>
      <c r="Y400">
        <v>15</v>
      </c>
      <c r="Z400">
        <v>0</v>
      </c>
      <c r="AA400">
        <v>0</v>
      </c>
      <c r="AB400">
        <v>0</v>
      </c>
      <c r="AC400">
        <v>0</v>
      </c>
      <c r="AD400" t="s">
        <v>55</v>
      </c>
      <c r="AE400" t="s">
        <v>56</v>
      </c>
      <c r="AF400" t="s">
        <v>56</v>
      </c>
      <c r="AG400" t="s">
        <v>56</v>
      </c>
      <c r="AH400" t="s">
        <v>56</v>
      </c>
      <c r="AI400" t="s">
        <v>56</v>
      </c>
      <c r="AJ400" t="s">
        <v>56</v>
      </c>
      <c r="AK400" t="s">
        <v>56</v>
      </c>
      <c r="AL400" t="s">
        <v>69</v>
      </c>
      <c r="AM400" t="s">
        <v>56</v>
      </c>
      <c r="AN400" t="s">
        <v>56</v>
      </c>
      <c r="AO400" t="s">
        <v>56</v>
      </c>
      <c r="AP400" t="s">
        <v>56</v>
      </c>
      <c r="AQ400" t="s">
        <v>56</v>
      </c>
      <c r="AR400" t="s">
        <v>596</v>
      </c>
      <c r="AS400" t="s">
        <v>306</v>
      </c>
      <c r="AT400" t="s">
        <v>597</v>
      </c>
      <c r="AU400" t="s">
        <v>598</v>
      </c>
    </row>
    <row r="401" spans="1:47">
      <c r="A401">
        <v>7</v>
      </c>
      <c r="B401">
        <v>3230</v>
      </c>
      <c r="C401" t="s">
        <v>483</v>
      </c>
      <c r="D401" t="s">
        <v>484</v>
      </c>
      <c r="E401" t="s">
        <v>303</v>
      </c>
      <c r="F401" t="s">
        <v>485</v>
      </c>
      <c r="G401">
        <v>78741</v>
      </c>
      <c r="I401">
        <v>3</v>
      </c>
      <c r="J401" t="s">
        <v>77</v>
      </c>
      <c r="K401">
        <v>120</v>
      </c>
      <c r="L401">
        <v>120</v>
      </c>
      <c r="M401" t="s">
        <v>71</v>
      </c>
      <c r="N401" t="s">
        <v>103</v>
      </c>
      <c r="O401" t="s">
        <v>52</v>
      </c>
      <c r="P401" t="s">
        <v>53</v>
      </c>
      <c r="Q401">
        <v>2011</v>
      </c>
      <c r="R401">
        <v>2110</v>
      </c>
      <c r="S401">
        <v>99</v>
      </c>
      <c r="U401" t="s">
        <v>54</v>
      </c>
      <c r="W401">
        <v>0</v>
      </c>
      <c r="X401">
        <v>0</v>
      </c>
      <c r="Y401">
        <v>120</v>
      </c>
      <c r="Z401">
        <v>0</v>
      </c>
      <c r="AA401">
        <v>0</v>
      </c>
      <c r="AB401">
        <v>0</v>
      </c>
      <c r="AC401">
        <v>0</v>
      </c>
      <c r="AD401" t="s">
        <v>55</v>
      </c>
      <c r="AE401" t="s">
        <v>56</v>
      </c>
      <c r="AF401" t="s">
        <v>56</v>
      </c>
      <c r="AG401" t="s">
        <v>56</v>
      </c>
      <c r="AH401" t="s">
        <v>56</v>
      </c>
      <c r="AI401" t="s">
        <v>56</v>
      </c>
      <c r="AJ401" t="s">
        <v>56</v>
      </c>
      <c r="AK401" t="s">
        <v>56</v>
      </c>
      <c r="AL401" t="s">
        <v>69</v>
      </c>
      <c r="AM401" t="s">
        <v>56</v>
      </c>
      <c r="AN401" t="s">
        <v>56</v>
      </c>
      <c r="AO401" t="s">
        <v>56</v>
      </c>
      <c r="AP401" t="s">
        <v>486</v>
      </c>
      <c r="AQ401" t="s">
        <v>56</v>
      </c>
      <c r="AR401" t="s">
        <v>487</v>
      </c>
      <c r="AS401" t="s">
        <v>306</v>
      </c>
      <c r="AT401" t="s">
        <v>488</v>
      </c>
      <c r="AU401" t="s">
        <v>489</v>
      </c>
    </row>
    <row r="402" spans="1:47">
      <c r="A402">
        <v>8</v>
      </c>
      <c r="B402">
        <v>3231</v>
      </c>
      <c r="C402" t="s">
        <v>420</v>
      </c>
      <c r="D402" t="s">
        <v>303</v>
      </c>
      <c r="E402" t="s">
        <v>303</v>
      </c>
      <c r="F402" t="s">
        <v>421</v>
      </c>
      <c r="G402">
        <v>78745</v>
      </c>
      <c r="H402">
        <v>315652</v>
      </c>
      <c r="I402">
        <v>3</v>
      </c>
      <c r="J402" t="s">
        <v>77</v>
      </c>
      <c r="K402">
        <v>233</v>
      </c>
      <c r="L402">
        <v>233</v>
      </c>
      <c r="M402" t="s">
        <v>71</v>
      </c>
      <c r="N402" t="s">
        <v>103</v>
      </c>
      <c r="O402" t="s">
        <v>52</v>
      </c>
      <c r="P402" t="s">
        <v>53</v>
      </c>
      <c r="Q402">
        <v>2010</v>
      </c>
      <c r="R402">
        <v>2109</v>
      </c>
      <c r="S402">
        <v>99</v>
      </c>
      <c r="U402" t="s">
        <v>54</v>
      </c>
      <c r="W402">
        <v>0</v>
      </c>
      <c r="X402">
        <v>0</v>
      </c>
      <c r="Y402">
        <v>0</v>
      </c>
      <c r="Z402">
        <v>143</v>
      </c>
      <c r="AA402">
        <v>0</v>
      </c>
      <c r="AB402">
        <v>90</v>
      </c>
      <c r="AC402">
        <v>0</v>
      </c>
      <c r="AD402" t="s">
        <v>55</v>
      </c>
      <c r="AE402" t="s">
        <v>56</v>
      </c>
      <c r="AF402" t="s">
        <v>56</v>
      </c>
      <c r="AG402" t="s">
        <v>56</v>
      </c>
      <c r="AH402" t="s">
        <v>56</v>
      </c>
      <c r="AI402" t="s">
        <v>56</v>
      </c>
      <c r="AJ402" t="s">
        <v>56</v>
      </c>
      <c r="AK402" t="s">
        <v>56</v>
      </c>
      <c r="AL402" t="s">
        <v>69</v>
      </c>
      <c r="AM402" t="s">
        <v>56</v>
      </c>
      <c r="AN402" t="s">
        <v>56</v>
      </c>
      <c r="AO402" t="s">
        <v>56</v>
      </c>
      <c r="AP402" t="s">
        <v>69</v>
      </c>
      <c r="AQ402" t="s">
        <v>56</v>
      </c>
      <c r="AR402" t="s">
        <v>422</v>
      </c>
      <c r="AS402" t="s">
        <v>306</v>
      </c>
      <c r="AT402" t="s">
        <v>423</v>
      </c>
      <c r="AU402" t="s">
        <v>424</v>
      </c>
    </row>
    <row r="403" spans="1:47">
      <c r="A403">
        <v>9</v>
      </c>
      <c r="B403">
        <v>3232</v>
      </c>
      <c r="C403" t="s">
        <v>1666</v>
      </c>
      <c r="D403" t="s">
        <v>1667</v>
      </c>
      <c r="E403" t="s">
        <v>303</v>
      </c>
      <c r="F403" t="s">
        <v>1668</v>
      </c>
      <c r="G403">
        <v>78757</v>
      </c>
      <c r="H403">
        <v>249991</v>
      </c>
      <c r="I403">
        <v>7</v>
      </c>
      <c r="J403" t="s">
        <v>66</v>
      </c>
      <c r="K403">
        <v>14</v>
      </c>
      <c r="L403">
        <v>14</v>
      </c>
      <c r="M403" t="s">
        <v>71</v>
      </c>
      <c r="N403" t="s">
        <v>103</v>
      </c>
      <c r="O403" t="s">
        <v>52</v>
      </c>
      <c r="P403" t="s">
        <v>53</v>
      </c>
      <c r="Q403">
        <v>2009</v>
      </c>
      <c r="R403">
        <v>2108</v>
      </c>
      <c r="S403">
        <v>99</v>
      </c>
      <c r="U403" t="s">
        <v>54</v>
      </c>
      <c r="W403">
        <v>14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 t="s">
        <v>55</v>
      </c>
      <c r="AE403" t="s">
        <v>56</v>
      </c>
      <c r="AF403" t="s">
        <v>56</v>
      </c>
      <c r="AG403" t="s">
        <v>56</v>
      </c>
      <c r="AH403" t="s">
        <v>56</v>
      </c>
      <c r="AI403" t="s">
        <v>56</v>
      </c>
      <c r="AJ403" t="s">
        <v>56</v>
      </c>
      <c r="AK403" t="s">
        <v>56</v>
      </c>
      <c r="AL403" t="s">
        <v>69</v>
      </c>
      <c r="AM403" t="s">
        <v>56</v>
      </c>
      <c r="AN403" t="s">
        <v>56</v>
      </c>
      <c r="AO403" t="s">
        <v>56</v>
      </c>
      <c r="AP403" t="s">
        <v>69</v>
      </c>
      <c r="AQ403" t="s">
        <v>56</v>
      </c>
      <c r="AR403" t="s">
        <v>1669</v>
      </c>
      <c r="AS403" t="s">
        <v>306</v>
      </c>
      <c r="AT403" t="s">
        <v>1670</v>
      </c>
      <c r="AU403" t="s">
        <v>1671</v>
      </c>
    </row>
    <row r="404" spans="1:47">
      <c r="A404">
        <v>13</v>
      </c>
      <c r="B404">
        <v>3244</v>
      </c>
      <c r="C404" t="s">
        <v>743</v>
      </c>
      <c r="D404" t="s">
        <v>594</v>
      </c>
      <c r="E404" t="s">
        <v>303</v>
      </c>
      <c r="F404" t="s">
        <v>595</v>
      </c>
      <c r="G404">
        <v>78745</v>
      </c>
      <c r="H404">
        <v>540024</v>
      </c>
      <c r="I404">
        <v>2</v>
      </c>
      <c r="J404" t="s">
        <v>66</v>
      </c>
      <c r="K404">
        <v>85</v>
      </c>
      <c r="L404">
        <v>85</v>
      </c>
      <c r="M404" t="s">
        <v>50</v>
      </c>
      <c r="N404" t="s">
        <v>103</v>
      </c>
      <c r="O404" t="s">
        <v>52</v>
      </c>
      <c r="P404" t="s">
        <v>53</v>
      </c>
      <c r="Q404">
        <v>2003</v>
      </c>
      <c r="R404">
        <v>2033</v>
      </c>
      <c r="S404">
        <v>30</v>
      </c>
      <c r="U404" t="s">
        <v>54</v>
      </c>
      <c r="W404">
        <v>0</v>
      </c>
      <c r="X404">
        <v>0</v>
      </c>
      <c r="Y404">
        <v>85</v>
      </c>
      <c r="Z404">
        <v>0</v>
      </c>
      <c r="AA404">
        <v>0</v>
      </c>
      <c r="AB404">
        <v>0</v>
      </c>
      <c r="AC404">
        <v>0</v>
      </c>
      <c r="AD404" t="s">
        <v>55</v>
      </c>
      <c r="AE404" t="s">
        <v>56</v>
      </c>
      <c r="AF404" t="s">
        <v>56</v>
      </c>
      <c r="AG404" t="s">
        <v>56</v>
      </c>
      <c r="AH404" t="s">
        <v>56</v>
      </c>
      <c r="AI404" t="s">
        <v>56</v>
      </c>
      <c r="AJ404" t="s">
        <v>56</v>
      </c>
      <c r="AK404" t="s">
        <v>56</v>
      </c>
      <c r="AL404" t="s">
        <v>69</v>
      </c>
      <c r="AM404" t="s">
        <v>56</v>
      </c>
      <c r="AN404" t="s">
        <v>56</v>
      </c>
      <c r="AO404" t="s">
        <v>56</v>
      </c>
      <c r="AP404" t="s">
        <v>56</v>
      </c>
      <c r="AQ404" t="s">
        <v>56</v>
      </c>
      <c r="AR404" t="s">
        <v>596</v>
      </c>
      <c r="AS404" t="s">
        <v>306</v>
      </c>
      <c r="AT404" t="s">
        <v>597</v>
      </c>
      <c r="AU404" t="s">
        <v>598</v>
      </c>
    </row>
    <row r="405" spans="1:47">
      <c r="A405">
        <v>14</v>
      </c>
      <c r="B405">
        <v>3245</v>
      </c>
      <c r="C405" t="s">
        <v>360</v>
      </c>
      <c r="D405" t="s">
        <v>361</v>
      </c>
      <c r="E405" t="s">
        <v>303</v>
      </c>
      <c r="F405" t="s">
        <v>362</v>
      </c>
      <c r="G405">
        <v>78735</v>
      </c>
      <c r="H405">
        <v>733163</v>
      </c>
      <c r="I405">
        <v>8</v>
      </c>
      <c r="J405" t="s">
        <v>66</v>
      </c>
      <c r="K405">
        <v>160</v>
      </c>
      <c r="L405">
        <v>160</v>
      </c>
      <c r="M405" t="s">
        <v>50</v>
      </c>
      <c r="N405" t="s">
        <v>103</v>
      </c>
      <c r="O405" t="s">
        <v>52</v>
      </c>
      <c r="P405" t="s">
        <v>53</v>
      </c>
      <c r="Q405">
        <v>2000</v>
      </c>
      <c r="R405">
        <v>2020</v>
      </c>
      <c r="S405">
        <v>20</v>
      </c>
      <c r="U405" t="s">
        <v>54</v>
      </c>
      <c r="W405">
        <v>0</v>
      </c>
      <c r="X405">
        <v>0</v>
      </c>
      <c r="Y405">
        <v>81</v>
      </c>
      <c r="Z405">
        <v>79</v>
      </c>
      <c r="AA405">
        <v>0</v>
      </c>
      <c r="AB405">
        <v>0</v>
      </c>
      <c r="AC405">
        <v>0</v>
      </c>
      <c r="AD405" t="s">
        <v>55</v>
      </c>
      <c r="AE405" t="s">
        <v>56</v>
      </c>
      <c r="AF405" t="s">
        <v>56</v>
      </c>
      <c r="AG405" t="s">
        <v>56</v>
      </c>
      <c r="AH405" t="s">
        <v>56</v>
      </c>
      <c r="AI405" t="s">
        <v>56</v>
      </c>
      <c r="AJ405" t="s">
        <v>56</v>
      </c>
      <c r="AK405" t="s">
        <v>56</v>
      </c>
      <c r="AL405" t="s">
        <v>69</v>
      </c>
      <c r="AM405" t="s">
        <v>56</v>
      </c>
      <c r="AN405" t="s">
        <v>56</v>
      </c>
      <c r="AO405" t="s">
        <v>56</v>
      </c>
      <c r="AP405" t="s">
        <v>56</v>
      </c>
      <c r="AQ405" t="s">
        <v>56</v>
      </c>
      <c r="AR405" t="s">
        <v>363</v>
      </c>
      <c r="AS405" t="s">
        <v>306</v>
      </c>
      <c r="AT405" t="s">
        <v>364</v>
      </c>
      <c r="AU405" t="s">
        <v>365</v>
      </c>
    </row>
    <row r="406" spans="1:47">
      <c r="A406">
        <v>54</v>
      </c>
      <c r="B406">
        <v>3310</v>
      </c>
      <c r="C406" t="s">
        <v>1415</v>
      </c>
      <c r="D406" t="s">
        <v>1416</v>
      </c>
      <c r="E406" t="s">
        <v>303</v>
      </c>
      <c r="F406" t="s">
        <v>1417</v>
      </c>
      <c r="G406">
        <v>78752</v>
      </c>
      <c r="H406">
        <v>459975</v>
      </c>
      <c r="I406">
        <v>4</v>
      </c>
      <c r="J406" t="s">
        <v>66</v>
      </c>
      <c r="K406">
        <v>140</v>
      </c>
      <c r="L406">
        <v>140</v>
      </c>
      <c r="M406" t="s">
        <v>71</v>
      </c>
      <c r="N406" t="s">
        <v>103</v>
      </c>
      <c r="O406" t="s">
        <v>52</v>
      </c>
      <c r="P406" t="s">
        <v>53</v>
      </c>
      <c r="Q406">
        <v>2005</v>
      </c>
      <c r="R406">
        <v>2104</v>
      </c>
      <c r="S406">
        <v>99</v>
      </c>
      <c r="U406" t="s">
        <v>54</v>
      </c>
      <c r="W406">
        <v>0</v>
      </c>
      <c r="X406">
        <v>0</v>
      </c>
      <c r="Y406">
        <v>140</v>
      </c>
      <c r="Z406">
        <v>0</v>
      </c>
      <c r="AA406">
        <v>0</v>
      </c>
      <c r="AB406">
        <v>0</v>
      </c>
      <c r="AC406">
        <v>0</v>
      </c>
      <c r="AD406" t="s">
        <v>55</v>
      </c>
      <c r="AE406" t="s">
        <v>56</v>
      </c>
      <c r="AF406" t="s">
        <v>56</v>
      </c>
      <c r="AG406" t="s">
        <v>56</v>
      </c>
      <c r="AH406" t="s">
        <v>56</v>
      </c>
      <c r="AI406" t="s">
        <v>56</v>
      </c>
      <c r="AJ406" t="s">
        <v>56</v>
      </c>
      <c r="AK406" t="s">
        <v>56</v>
      </c>
      <c r="AL406" t="s">
        <v>56</v>
      </c>
      <c r="AM406" t="s">
        <v>56</v>
      </c>
      <c r="AN406" t="s">
        <v>56</v>
      </c>
      <c r="AO406" t="s">
        <v>56</v>
      </c>
      <c r="AP406" t="s">
        <v>56</v>
      </c>
      <c r="AQ406" t="s">
        <v>56</v>
      </c>
      <c r="AR406" t="s">
        <v>1418</v>
      </c>
      <c r="AS406" t="s">
        <v>306</v>
      </c>
      <c r="AT406" t="s">
        <v>1419</v>
      </c>
      <c r="AU406" t="s">
        <v>1420</v>
      </c>
    </row>
    <row r="407" spans="1:47">
      <c r="A407">
        <v>68</v>
      </c>
      <c r="B407">
        <v>3385</v>
      </c>
      <c r="C407" t="s">
        <v>340</v>
      </c>
      <c r="D407" t="s">
        <v>303</v>
      </c>
      <c r="E407" t="s">
        <v>303</v>
      </c>
      <c r="F407" t="s">
        <v>341</v>
      </c>
      <c r="G407">
        <v>78704</v>
      </c>
      <c r="H407">
        <v>311231</v>
      </c>
      <c r="I407">
        <v>5</v>
      </c>
      <c r="J407" t="s">
        <v>77</v>
      </c>
      <c r="K407">
        <v>100</v>
      </c>
      <c r="L407">
        <v>100</v>
      </c>
      <c r="M407" t="s">
        <v>50</v>
      </c>
      <c r="N407" t="s">
        <v>103</v>
      </c>
      <c r="O407" t="s">
        <v>52</v>
      </c>
      <c r="P407" t="s">
        <v>53</v>
      </c>
      <c r="Q407">
        <v>2008</v>
      </c>
      <c r="R407">
        <v>2048</v>
      </c>
      <c r="S407">
        <v>40</v>
      </c>
      <c r="U407" t="s">
        <v>54</v>
      </c>
      <c r="W407">
        <v>0</v>
      </c>
      <c r="X407">
        <v>0</v>
      </c>
      <c r="Y407">
        <v>100</v>
      </c>
      <c r="Z407">
        <v>0</v>
      </c>
      <c r="AA407">
        <v>0</v>
      </c>
      <c r="AB407">
        <v>0</v>
      </c>
      <c r="AC407">
        <v>0</v>
      </c>
      <c r="AD407" t="s">
        <v>55</v>
      </c>
      <c r="AE407" t="s">
        <v>56</v>
      </c>
      <c r="AF407" t="s">
        <v>56</v>
      </c>
      <c r="AG407" t="s">
        <v>56</v>
      </c>
      <c r="AH407" t="s">
        <v>56</v>
      </c>
      <c r="AI407" t="s">
        <v>56</v>
      </c>
      <c r="AJ407" t="s">
        <v>56</v>
      </c>
      <c r="AK407" t="s">
        <v>56</v>
      </c>
      <c r="AL407" t="s">
        <v>56</v>
      </c>
      <c r="AM407" t="s">
        <v>56</v>
      </c>
      <c r="AN407" t="s">
        <v>56</v>
      </c>
      <c r="AO407" t="s">
        <v>56</v>
      </c>
      <c r="AP407" t="s">
        <v>69</v>
      </c>
      <c r="AQ407" t="s">
        <v>56</v>
      </c>
      <c r="AR407" t="s">
        <v>342</v>
      </c>
      <c r="AS407" t="s">
        <v>306</v>
      </c>
      <c r="AT407" t="s">
        <v>343</v>
      </c>
      <c r="AU407" t="s">
        <v>344</v>
      </c>
    </row>
    <row r="408" spans="1:47">
      <c r="A408">
        <v>69</v>
      </c>
      <c r="B408">
        <v>3386</v>
      </c>
      <c r="C408" t="s">
        <v>1254</v>
      </c>
      <c r="D408" t="s">
        <v>303</v>
      </c>
      <c r="E408" t="s">
        <v>303</v>
      </c>
      <c r="F408" t="s">
        <v>1255</v>
      </c>
      <c r="G408">
        <v>78748</v>
      </c>
      <c r="H408">
        <v>346937</v>
      </c>
      <c r="I408">
        <v>5</v>
      </c>
      <c r="J408" t="s">
        <v>203</v>
      </c>
      <c r="K408">
        <v>140</v>
      </c>
      <c r="L408">
        <v>126</v>
      </c>
      <c r="M408" t="s">
        <v>50</v>
      </c>
      <c r="N408" t="s">
        <v>103</v>
      </c>
      <c r="O408" t="s">
        <v>52</v>
      </c>
      <c r="P408" t="s">
        <v>53</v>
      </c>
      <c r="Q408">
        <v>2013</v>
      </c>
      <c r="R408">
        <v>2053</v>
      </c>
      <c r="S408">
        <v>40</v>
      </c>
      <c r="U408" t="s">
        <v>54</v>
      </c>
      <c r="W408">
        <v>14</v>
      </c>
      <c r="X408">
        <v>0</v>
      </c>
      <c r="Y408">
        <v>70</v>
      </c>
      <c r="Z408">
        <v>42</v>
      </c>
      <c r="AA408">
        <v>0</v>
      </c>
      <c r="AB408">
        <v>0</v>
      </c>
      <c r="AC408">
        <v>14</v>
      </c>
      <c r="AD408" t="s">
        <v>55</v>
      </c>
      <c r="AE408" t="s">
        <v>56</v>
      </c>
      <c r="AF408" t="s">
        <v>56</v>
      </c>
      <c r="AG408" t="s">
        <v>56</v>
      </c>
      <c r="AH408" t="s">
        <v>56</v>
      </c>
      <c r="AI408" t="s">
        <v>56</v>
      </c>
      <c r="AJ408" t="s">
        <v>56</v>
      </c>
      <c r="AK408" t="s">
        <v>56</v>
      </c>
      <c r="AL408" t="s">
        <v>69</v>
      </c>
      <c r="AM408" t="s">
        <v>56</v>
      </c>
      <c r="AN408" t="s">
        <v>56</v>
      </c>
      <c r="AO408" t="s">
        <v>56</v>
      </c>
      <c r="AP408" t="s">
        <v>56</v>
      </c>
      <c r="AQ408" t="s">
        <v>56</v>
      </c>
      <c r="AR408" t="s">
        <v>1256</v>
      </c>
      <c r="AS408" t="s">
        <v>306</v>
      </c>
      <c r="AT408" t="s">
        <v>1257</v>
      </c>
      <c r="AU408" t="s">
        <v>1258</v>
      </c>
    </row>
    <row r="409" spans="1:47">
      <c r="A409">
        <v>70</v>
      </c>
      <c r="B409">
        <v>3387</v>
      </c>
      <c r="C409" t="s">
        <v>838</v>
      </c>
      <c r="D409" t="s">
        <v>303</v>
      </c>
      <c r="E409" t="s">
        <v>303</v>
      </c>
      <c r="F409" t="s">
        <v>839</v>
      </c>
      <c r="G409">
        <v>78701</v>
      </c>
      <c r="I409">
        <v>1</v>
      </c>
      <c r="J409" t="s">
        <v>87</v>
      </c>
      <c r="K409">
        <v>135</v>
      </c>
      <c r="L409">
        <v>135</v>
      </c>
      <c r="M409" t="s">
        <v>71</v>
      </c>
      <c r="N409" t="s">
        <v>103</v>
      </c>
      <c r="O409" t="s">
        <v>52</v>
      </c>
      <c r="P409" t="s">
        <v>53</v>
      </c>
      <c r="Q409">
        <v>2014</v>
      </c>
      <c r="R409">
        <v>2054</v>
      </c>
      <c r="S409">
        <v>40</v>
      </c>
      <c r="U409" t="s">
        <v>54</v>
      </c>
      <c r="W409">
        <v>27</v>
      </c>
      <c r="X409">
        <v>27</v>
      </c>
      <c r="Y409">
        <v>81</v>
      </c>
      <c r="Z409">
        <v>0</v>
      </c>
      <c r="AA409">
        <v>0</v>
      </c>
      <c r="AB409">
        <v>0</v>
      </c>
      <c r="AC409">
        <v>0</v>
      </c>
      <c r="AD409" t="s">
        <v>55</v>
      </c>
      <c r="AE409" t="s">
        <v>56</v>
      </c>
      <c r="AF409" t="s">
        <v>56</v>
      </c>
      <c r="AG409" t="s">
        <v>56</v>
      </c>
      <c r="AH409" t="s">
        <v>56</v>
      </c>
      <c r="AI409" t="s">
        <v>56</v>
      </c>
      <c r="AJ409" t="s">
        <v>56</v>
      </c>
      <c r="AK409" t="s">
        <v>56</v>
      </c>
      <c r="AL409" t="s">
        <v>69</v>
      </c>
      <c r="AM409" t="s">
        <v>56</v>
      </c>
      <c r="AN409" t="s">
        <v>56</v>
      </c>
      <c r="AO409" t="s">
        <v>56</v>
      </c>
      <c r="AP409" t="s">
        <v>69</v>
      </c>
      <c r="AQ409" t="s">
        <v>56</v>
      </c>
      <c r="AR409" t="s">
        <v>840</v>
      </c>
      <c r="AS409" t="s">
        <v>306</v>
      </c>
      <c r="AT409" t="s">
        <v>841</v>
      </c>
      <c r="AU409" t="s">
        <v>842</v>
      </c>
    </row>
    <row r="410" spans="1:47">
      <c r="A410">
        <v>71</v>
      </c>
      <c r="B410">
        <v>3388</v>
      </c>
      <c r="C410" t="s">
        <v>1557</v>
      </c>
      <c r="D410" t="s">
        <v>303</v>
      </c>
      <c r="E410" t="s">
        <v>303</v>
      </c>
      <c r="F410" t="s">
        <v>1558</v>
      </c>
      <c r="G410">
        <v>78704</v>
      </c>
      <c r="H410">
        <v>303136</v>
      </c>
      <c r="I410">
        <v>5</v>
      </c>
      <c r="J410" t="s">
        <v>203</v>
      </c>
      <c r="K410">
        <v>107</v>
      </c>
      <c r="L410">
        <v>107</v>
      </c>
      <c r="M410" t="s">
        <v>71</v>
      </c>
      <c r="N410" t="s">
        <v>103</v>
      </c>
      <c r="O410" t="s">
        <v>52</v>
      </c>
      <c r="P410" t="s">
        <v>53</v>
      </c>
      <c r="Q410">
        <v>2014</v>
      </c>
      <c r="R410">
        <v>2054</v>
      </c>
      <c r="S410">
        <v>40</v>
      </c>
      <c r="U410" t="s">
        <v>54</v>
      </c>
      <c r="W410">
        <v>22</v>
      </c>
      <c r="X410">
        <v>21</v>
      </c>
      <c r="Y410">
        <v>64</v>
      </c>
      <c r="Z410">
        <v>0</v>
      </c>
      <c r="AA410">
        <v>0</v>
      </c>
      <c r="AB410">
        <v>0</v>
      </c>
      <c r="AC410">
        <v>0</v>
      </c>
      <c r="AD410" t="s">
        <v>55</v>
      </c>
      <c r="AE410" t="s">
        <v>56</v>
      </c>
      <c r="AF410" t="s">
        <v>56</v>
      </c>
      <c r="AG410" t="s">
        <v>56</v>
      </c>
      <c r="AH410" t="s">
        <v>56</v>
      </c>
      <c r="AI410" t="s">
        <v>56</v>
      </c>
      <c r="AJ410" t="s">
        <v>56</v>
      </c>
      <c r="AK410" t="s">
        <v>56</v>
      </c>
      <c r="AL410" t="s">
        <v>69</v>
      </c>
      <c r="AM410" t="s">
        <v>56</v>
      </c>
      <c r="AN410" t="s">
        <v>56</v>
      </c>
      <c r="AO410" t="s">
        <v>56</v>
      </c>
      <c r="AP410" t="s">
        <v>56</v>
      </c>
      <c r="AQ410" t="s">
        <v>69</v>
      </c>
      <c r="AR410" t="s">
        <v>1559</v>
      </c>
      <c r="AS410" t="s">
        <v>306</v>
      </c>
      <c r="AT410" t="s">
        <v>1560</v>
      </c>
      <c r="AU410" t="s">
        <v>1561</v>
      </c>
    </row>
    <row r="411" spans="1:47">
      <c r="A411">
        <v>72</v>
      </c>
      <c r="B411">
        <v>3389</v>
      </c>
      <c r="C411" t="s">
        <v>1176</v>
      </c>
      <c r="D411" t="s">
        <v>303</v>
      </c>
      <c r="E411" t="s">
        <v>303</v>
      </c>
      <c r="F411" t="s">
        <v>1177</v>
      </c>
      <c r="G411">
        <v>78717</v>
      </c>
      <c r="I411">
        <v>6</v>
      </c>
      <c r="J411" t="s">
        <v>49</v>
      </c>
      <c r="K411">
        <v>128</v>
      </c>
      <c r="L411">
        <v>128</v>
      </c>
      <c r="M411" t="s">
        <v>50</v>
      </c>
      <c r="N411" t="s">
        <v>103</v>
      </c>
      <c r="O411" t="s">
        <v>52</v>
      </c>
      <c r="P411" t="s">
        <v>53</v>
      </c>
      <c r="Q411">
        <v>2014</v>
      </c>
      <c r="R411">
        <v>2054</v>
      </c>
      <c r="S411">
        <v>40</v>
      </c>
      <c r="U411" t="s">
        <v>54</v>
      </c>
      <c r="W411">
        <v>13</v>
      </c>
      <c r="X411">
        <v>0</v>
      </c>
      <c r="Y411">
        <v>64</v>
      </c>
      <c r="Z411">
        <v>51</v>
      </c>
      <c r="AA411">
        <v>0</v>
      </c>
      <c r="AB411">
        <v>0</v>
      </c>
      <c r="AC411">
        <v>0</v>
      </c>
      <c r="AD411" t="s">
        <v>55</v>
      </c>
      <c r="AE411" t="s">
        <v>56</v>
      </c>
      <c r="AF411" t="s">
        <v>56</v>
      </c>
      <c r="AG411" t="s">
        <v>56</v>
      </c>
      <c r="AH411" t="s">
        <v>56</v>
      </c>
      <c r="AI411" t="s">
        <v>56</v>
      </c>
      <c r="AJ411" t="s">
        <v>56</v>
      </c>
      <c r="AK411" t="s">
        <v>56</v>
      </c>
      <c r="AL411" t="s">
        <v>69</v>
      </c>
      <c r="AM411" t="s">
        <v>56</v>
      </c>
      <c r="AN411" t="s">
        <v>56</v>
      </c>
      <c r="AO411" t="s">
        <v>56</v>
      </c>
      <c r="AP411" t="s">
        <v>56</v>
      </c>
      <c r="AQ411" t="s">
        <v>69</v>
      </c>
      <c r="AR411" t="s">
        <v>1178</v>
      </c>
      <c r="AS411" t="s">
        <v>306</v>
      </c>
      <c r="AT411" t="s">
        <v>1179</v>
      </c>
      <c r="AU411" t="s">
        <v>1180</v>
      </c>
    </row>
    <row r="412" spans="1:47">
      <c r="A412">
        <v>73</v>
      </c>
      <c r="B412">
        <v>3390</v>
      </c>
      <c r="C412" t="s">
        <v>579</v>
      </c>
      <c r="D412" t="s">
        <v>303</v>
      </c>
      <c r="E412" t="s">
        <v>303</v>
      </c>
      <c r="F412" t="s">
        <v>580</v>
      </c>
      <c r="G412">
        <v>78735</v>
      </c>
      <c r="I412">
        <v>8</v>
      </c>
      <c r="J412" t="s">
        <v>203</v>
      </c>
      <c r="K412">
        <v>58</v>
      </c>
      <c r="L412">
        <v>58</v>
      </c>
      <c r="M412" t="s">
        <v>50</v>
      </c>
      <c r="N412" t="s">
        <v>103</v>
      </c>
      <c r="O412" t="s">
        <v>52</v>
      </c>
      <c r="P412" t="s">
        <v>53</v>
      </c>
      <c r="Q412">
        <v>2014</v>
      </c>
      <c r="R412">
        <v>2054</v>
      </c>
      <c r="S412">
        <v>40</v>
      </c>
      <c r="U412" t="s">
        <v>54</v>
      </c>
      <c r="W412">
        <v>12</v>
      </c>
      <c r="X412">
        <v>12</v>
      </c>
      <c r="Y412">
        <v>34</v>
      </c>
      <c r="Z412">
        <v>0</v>
      </c>
      <c r="AA412">
        <v>0</v>
      </c>
      <c r="AB412">
        <v>0</v>
      </c>
      <c r="AC412">
        <v>0</v>
      </c>
      <c r="AD412" t="s">
        <v>55</v>
      </c>
      <c r="AE412" t="s">
        <v>56</v>
      </c>
      <c r="AF412" t="s">
        <v>56</v>
      </c>
      <c r="AG412" t="s">
        <v>56</v>
      </c>
      <c r="AH412" t="s">
        <v>56</v>
      </c>
      <c r="AI412" t="s">
        <v>56</v>
      </c>
      <c r="AJ412" t="s">
        <v>56</v>
      </c>
      <c r="AK412" t="s">
        <v>56</v>
      </c>
      <c r="AL412" t="s">
        <v>69</v>
      </c>
      <c r="AM412" t="s">
        <v>56</v>
      </c>
      <c r="AN412" t="s">
        <v>56</v>
      </c>
      <c r="AO412" t="s">
        <v>56</v>
      </c>
      <c r="AP412" t="s">
        <v>56</v>
      </c>
      <c r="AQ412" t="s">
        <v>69</v>
      </c>
      <c r="AR412" t="s">
        <v>581</v>
      </c>
      <c r="AS412" t="s">
        <v>306</v>
      </c>
      <c r="AT412" t="s">
        <v>582</v>
      </c>
      <c r="AU412" t="s">
        <v>583</v>
      </c>
    </row>
    <row r="413" spans="1:47">
      <c r="A413">
        <v>104</v>
      </c>
      <c r="B413">
        <v>3491</v>
      </c>
      <c r="C413" t="s">
        <v>301</v>
      </c>
      <c r="D413" t="s">
        <v>302</v>
      </c>
      <c r="E413" t="s">
        <v>303</v>
      </c>
      <c r="F413" t="s">
        <v>304</v>
      </c>
      <c r="G413">
        <v>78723</v>
      </c>
      <c r="I413">
        <v>1</v>
      </c>
      <c r="J413" t="s">
        <v>203</v>
      </c>
      <c r="K413">
        <v>200</v>
      </c>
      <c r="L413">
        <v>200</v>
      </c>
      <c r="M413" t="s">
        <v>50</v>
      </c>
      <c r="N413" t="s">
        <v>103</v>
      </c>
      <c r="O413" t="s">
        <v>52</v>
      </c>
      <c r="P413" t="s">
        <v>53</v>
      </c>
      <c r="Q413">
        <v>2000</v>
      </c>
      <c r="R413">
        <v>2035</v>
      </c>
      <c r="S413">
        <v>35</v>
      </c>
      <c r="U413" t="s">
        <v>54</v>
      </c>
      <c r="W413">
        <v>0</v>
      </c>
      <c r="X413">
        <v>0</v>
      </c>
      <c r="Y413">
        <v>0</v>
      </c>
      <c r="Z413">
        <v>80</v>
      </c>
      <c r="AA413">
        <v>0</v>
      </c>
      <c r="AB413">
        <v>120</v>
      </c>
      <c r="AC413">
        <v>0</v>
      </c>
      <c r="AD413" t="s">
        <v>99</v>
      </c>
      <c r="AE413" t="s">
        <v>56</v>
      </c>
      <c r="AF413" t="s">
        <v>56</v>
      </c>
      <c r="AG413" t="s">
        <v>56</v>
      </c>
      <c r="AH413" t="s">
        <v>56</v>
      </c>
      <c r="AI413" t="s">
        <v>56</v>
      </c>
      <c r="AJ413" t="s">
        <v>56</v>
      </c>
      <c r="AK413" t="s">
        <v>56</v>
      </c>
      <c r="AL413" t="s">
        <v>56</v>
      </c>
      <c r="AM413" t="s">
        <v>56</v>
      </c>
      <c r="AN413" t="s">
        <v>56</v>
      </c>
      <c r="AO413" t="s">
        <v>56</v>
      </c>
      <c r="AP413" t="s">
        <v>56</v>
      </c>
      <c r="AQ413" t="s">
        <v>56</v>
      </c>
      <c r="AR413" t="s">
        <v>305</v>
      </c>
      <c r="AS413" t="s">
        <v>306</v>
      </c>
      <c r="AT413" t="s">
        <v>307</v>
      </c>
      <c r="AU413" t="s">
        <v>308</v>
      </c>
    </row>
    <row r="414" spans="1:47">
      <c r="A414">
        <v>161</v>
      </c>
      <c r="B414">
        <v>3542</v>
      </c>
      <c r="C414" t="s">
        <v>566</v>
      </c>
      <c r="D414" t="s">
        <v>303</v>
      </c>
      <c r="E414" t="s">
        <v>303</v>
      </c>
      <c r="F414" t="s">
        <v>567</v>
      </c>
      <c r="G414">
        <v>78730</v>
      </c>
      <c r="I414">
        <v>6</v>
      </c>
      <c r="J414" t="s">
        <v>87</v>
      </c>
      <c r="K414">
        <v>120</v>
      </c>
      <c r="L414">
        <v>120</v>
      </c>
      <c r="M414" t="s">
        <v>50</v>
      </c>
      <c r="N414" t="s">
        <v>103</v>
      </c>
      <c r="O414" t="s">
        <v>52</v>
      </c>
      <c r="P414" t="s">
        <v>112</v>
      </c>
      <c r="S414">
        <v>40</v>
      </c>
      <c r="U414" t="s">
        <v>54</v>
      </c>
      <c r="W414">
        <v>12</v>
      </c>
      <c r="X414">
        <v>0</v>
      </c>
      <c r="Y414">
        <v>60</v>
      </c>
      <c r="Z414">
        <v>48</v>
      </c>
      <c r="AA414">
        <v>0</v>
      </c>
      <c r="AB414">
        <v>0</v>
      </c>
      <c r="AC414">
        <v>0</v>
      </c>
      <c r="AD414" t="s">
        <v>55</v>
      </c>
      <c r="AE414" t="s">
        <v>56</v>
      </c>
      <c r="AF414" t="s">
        <v>56</v>
      </c>
      <c r="AG414" t="s">
        <v>56</v>
      </c>
      <c r="AH414" t="s">
        <v>56</v>
      </c>
      <c r="AI414" t="s">
        <v>56</v>
      </c>
      <c r="AJ414" t="s">
        <v>56</v>
      </c>
      <c r="AK414" t="s">
        <v>56</v>
      </c>
      <c r="AL414" t="s">
        <v>69</v>
      </c>
      <c r="AM414" t="s">
        <v>56</v>
      </c>
      <c r="AN414" t="s">
        <v>56</v>
      </c>
      <c r="AO414" t="s">
        <v>56</v>
      </c>
      <c r="AP414" t="s">
        <v>56</v>
      </c>
      <c r="AQ414" t="s">
        <v>69</v>
      </c>
      <c r="AR414" t="s">
        <v>568</v>
      </c>
      <c r="AS414" t="s">
        <v>306</v>
      </c>
      <c r="AT414" t="s">
        <v>569</v>
      </c>
      <c r="AU414" t="s">
        <v>570</v>
      </c>
    </row>
    <row r="415" spans="1:47">
      <c r="A415">
        <v>296</v>
      </c>
      <c r="B415">
        <v>3795</v>
      </c>
      <c r="C415" t="s">
        <v>836</v>
      </c>
      <c r="D415" t="s">
        <v>303</v>
      </c>
      <c r="E415" t="s">
        <v>303</v>
      </c>
      <c r="F415" t="s">
        <v>595</v>
      </c>
      <c r="G415">
        <v>78745</v>
      </c>
      <c r="H415">
        <v>330133</v>
      </c>
      <c r="I415">
        <v>5</v>
      </c>
      <c r="J415" t="s">
        <v>77</v>
      </c>
      <c r="K415">
        <v>20</v>
      </c>
      <c r="L415">
        <v>20</v>
      </c>
      <c r="M415" t="s">
        <v>50</v>
      </c>
      <c r="N415" t="s">
        <v>103</v>
      </c>
      <c r="O415" t="s">
        <v>52</v>
      </c>
      <c r="P415" t="s">
        <v>112</v>
      </c>
      <c r="S415">
        <v>40</v>
      </c>
      <c r="U415" t="s">
        <v>54</v>
      </c>
      <c r="W415">
        <v>4</v>
      </c>
      <c r="X415">
        <v>0</v>
      </c>
      <c r="Y415">
        <v>16</v>
      </c>
      <c r="Z415">
        <v>0</v>
      </c>
      <c r="AA415">
        <v>0</v>
      </c>
      <c r="AB415">
        <v>0</v>
      </c>
      <c r="AC415">
        <v>0</v>
      </c>
      <c r="AD415" t="s">
        <v>55</v>
      </c>
      <c r="AE415" t="s">
        <v>56</v>
      </c>
      <c r="AF415" t="s">
        <v>56</v>
      </c>
      <c r="AG415" t="s">
        <v>56</v>
      </c>
      <c r="AH415" t="s">
        <v>56</v>
      </c>
      <c r="AI415" t="s">
        <v>56</v>
      </c>
      <c r="AJ415" t="s">
        <v>56</v>
      </c>
      <c r="AK415" t="s">
        <v>56</v>
      </c>
      <c r="AL415" t="s">
        <v>69</v>
      </c>
      <c r="AM415" t="s">
        <v>56</v>
      </c>
      <c r="AN415" t="s">
        <v>56</v>
      </c>
      <c r="AO415" t="s">
        <v>56</v>
      </c>
      <c r="AP415" t="s">
        <v>56</v>
      </c>
      <c r="AQ415" t="s">
        <v>69</v>
      </c>
      <c r="AR415" t="s">
        <v>596</v>
      </c>
      <c r="AS415" t="s">
        <v>306</v>
      </c>
      <c r="AT415" t="s">
        <v>837</v>
      </c>
      <c r="AU415" t="s">
        <v>598</v>
      </c>
    </row>
    <row r="416" spans="1:47">
      <c r="A416">
        <v>74</v>
      </c>
      <c r="B416">
        <v>3391</v>
      </c>
      <c r="C416" t="s">
        <v>1338</v>
      </c>
      <c r="D416" t="s">
        <v>81</v>
      </c>
      <c r="E416" t="s">
        <v>81</v>
      </c>
      <c r="F416" t="s">
        <v>1339</v>
      </c>
      <c r="G416">
        <v>78750</v>
      </c>
      <c r="I416">
        <v>6</v>
      </c>
      <c r="J416" t="s">
        <v>203</v>
      </c>
      <c r="K416">
        <v>1</v>
      </c>
      <c r="L416">
        <v>1</v>
      </c>
      <c r="M416" t="s">
        <v>50</v>
      </c>
      <c r="N416" t="s">
        <v>61</v>
      </c>
      <c r="O416" t="s">
        <v>52</v>
      </c>
      <c r="P416" t="s">
        <v>53</v>
      </c>
      <c r="Q416">
        <v>2014</v>
      </c>
      <c r="R416">
        <v>2112</v>
      </c>
      <c r="S416">
        <v>99</v>
      </c>
      <c r="U416" t="s">
        <v>54</v>
      </c>
      <c r="W416">
        <v>0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 t="s">
        <v>55</v>
      </c>
      <c r="AE416" t="s">
        <v>56</v>
      </c>
      <c r="AF416" t="s">
        <v>56</v>
      </c>
      <c r="AG416" t="s">
        <v>56</v>
      </c>
      <c r="AH416" t="s">
        <v>56</v>
      </c>
      <c r="AI416" t="s">
        <v>56</v>
      </c>
      <c r="AJ416" t="s">
        <v>56</v>
      </c>
      <c r="AK416" t="s">
        <v>56</v>
      </c>
      <c r="AL416" t="s">
        <v>56</v>
      </c>
      <c r="AM416" t="s">
        <v>56</v>
      </c>
      <c r="AN416" t="s">
        <v>56</v>
      </c>
      <c r="AO416" t="s">
        <v>56</v>
      </c>
      <c r="AP416" t="s">
        <v>56</v>
      </c>
      <c r="AQ416" t="s">
        <v>56</v>
      </c>
      <c r="AR416" t="s">
        <v>1340</v>
      </c>
      <c r="AS416" t="s">
        <v>81</v>
      </c>
      <c r="AT416" t="s">
        <v>1341</v>
      </c>
      <c r="AU416" t="s">
        <v>635</v>
      </c>
    </row>
    <row r="417" spans="1:47">
      <c r="A417">
        <v>74</v>
      </c>
      <c r="B417">
        <v>3392</v>
      </c>
      <c r="C417" t="s">
        <v>631</v>
      </c>
      <c r="D417" t="s">
        <v>81</v>
      </c>
      <c r="E417" t="s">
        <v>81</v>
      </c>
      <c r="F417" t="s">
        <v>632</v>
      </c>
      <c r="G417">
        <v>78758</v>
      </c>
      <c r="H417">
        <v>733261</v>
      </c>
      <c r="I417">
        <v>7</v>
      </c>
      <c r="J417" t="s">
        <v>203</v>
      </c>
      <c r="K417">
        <v>2</v>
      </c>
      <c r="L417">
        <v>2</v>
      </c>
      <c r="M417" t="s">
        <v>50</v>
      </c>
      <c r="N417" t="s">
        <v>51</v>
      </c>
      <c r="O417" t="s">
        <v>52</v>
      </c>
      <c r="P417" t="s">
        <v>53</v>
      </c>
      <c r="Q417">
        <v>2014</v>
      </c>
      <c r="R417">
        <v>2112</v>
      </c>
      <c r="S417">
        <v>99</v>
      </c>
      <c r="U417" t="s">
        <v>54</v>
      </c>
      <c r="W417">
        <v>0</v>
      </c>
      <c r="X417">
        <v>0</v>
      </c>
      <c r="Y417">
        <v>2</v>
      </c>
      <c r="Z417">
        <v>0</v>
      </c>
      <c r="AA417">
        <v>0</v>
      </c>
      <c r="AB417">
        <v>0</v>
      </c>
      <c r="AC417">
        <v>0</v>
      </c>
      <c r="AD417" t="s">
        <v>55</v>
      </c>
      <c r="AE417" t="s">
        <v>56</v>
      </c>
      <c r="AF417" t="s">
        <v>56</v>
      </c>
      <c r="AG417" t="s">
        <v>56</v>
      </c>
      <c r="AH417" t="s">
        <v>56</v>
      </c>
      <c r="AI417" t="s">
        <v>56</v>
      </c>
      <c r="AJ417" t="s">
        <v>56</v>
      </c>
      <c r="AK417" t="s">
        <v>56</v>
      </c>
      <c r="AL417" t="s">
        <v>56</v>
      </c>
      <c r="AM417" t="s">
        <v>56</v>
      </c>
      <c r="AN417" t="s">
        <v>56</v>
      </c>
      <c r="AO417" t="s">
        <v>56</v>
      </c>
      <c r="AP417" t="s">
        <v>56</v>
      </c>
      <c r="AQ417" t="s">
        <v>56</v>
      </c>
      <c r="AR417" t="s">
        <v>633</v>
      </c>
      <c r="AS417" t="s">
        <v>81</v>
      </c>
      <c r="AT417" t="s">
        <v>634</v>
      </c>
      <c r="AU417" t="s">
        <v>635</v>
      </c>
    </row>
    <row r="418" spans="1:47">
      <c r="A418">
        <v>75</v>
      </c>
      <c r="B418">
        <v>3393</v>
      </c>
      <c r="C418" t="s">
        <v>1602</v>
      </c>
      <c r="D418" t="s">
        <v>81</v>
      </c>
      <c r="E418" t="s">
        <v>81</v>
      </c>
      <c r="F418" t="s">
        <v>1602</v>
      </c>
      <c r="G418">
        <v>78745</v>
      </c>
      <c r="H418">
        <v>509857</v>
      </c>
      <c r="I418">
        <v>5</v>
      </c>
      <c r="J418" t="s">
        <v>203</v>
      </c>
      <c r="K418">
        <v>4</v>
      </c>
      <c r="L418">
        <v>3</v>
      </c>
      <c r="M418" t="s">
        <v>71</v>
      </c>
      <c r="N418" t="s">
        <v>347</v>
      </c>
      <c r="O418" t="s">
        <v>52</v>
      </c>
      <c r="P418" t="s">
        <v>53</v>
      </c>
      <c r="Q418">
        <v>2014</v>
      </c>
      <c r="R418">
        <v>2113</v>
      </c>
      <c r="S418">
        <v>99</v>
      </c>
      <c r="U418" t="s">
        <v>54</v>
      </c>
      <c r="W418">
        <v>0</v>
      </c>
      <c r="X418">
        <v>0</v>
      </c>
      <c r="Y418">
        <v>3</v>
      </c>
      <c r="Z418">
        <v>0</v>
      </c>
      <c r="AA418">
        <v>0</v>
      </c>
      <c r="AB418">
        <v>0</v>
      </c>
      <c r="AC418">
        <v>1</v>
      </c>
      <c r="AD418" t="s">
        <v>55</v>
      </c>
      <c r="AE418" t="s">
        <v>56</v>
      </c>
      <c r="AF418" t="s">
        <v>56</v>
      </c>
      <c r="AG418" t="s">
        <v>56</v>
      </c>
      <c r="AH418" t="s">
        <v>56</v>
      </c>
      <c r="AI418" t="s">
        <v>56</v>
      </c>
      <c r="AJ418" t="s">
        <v>56</v>
      </c>
      <c r="AK418" t="s">
        <v>56</v>
      </c>
      <c r="AL418" t="s">
        <v>56</v>
      </c>
      <c r="AM418" t="s">
        <v>56</v>
      </c>
      <c r="AN418" t="s">
        <v>56</v>
      </c>
      <c r="AO418" t="s">
        <v>56</v>
      </c>
      <c r="AP418" t="s">
        <v>56</v>
      </c>
      <c r="AQ418" t="s">
        <v>56</v>
      </c>
      <c r="AR418" t="s">
        <v>1603</v>
      </c>
      <c r="AS418" t="s">
        <v>81</v>
      </c>
      <c r="AT418" t="s">
        <v>634</v>
      </c>
      <c r="AU418" t="s">
        <v>635</v>
      </c>
    </row>
    <row r="419" spans="1:47">
      <c r="A419">
        <v>76</v>
      </c>
      <c r="B419">
        <v>3394</v>
      </c>
      <c r="C419" t="s">
        <v>816</v>
      </c>
      <c r="D419" t="s">
        <v>81</v>
      </c>
      <c r="E419" t="s">
        <v>81</v>
      </c>
      <c r="F419" t="s">
        <v>816</v>
      </c>
      <c r="G419">
        <v>78745</v>
      </c>
      <c r="H419">
        <v>509554</v>
      </c>
      <c r="I419">
        <v>5</v>
      </c>
      <c r="J419" t="s">
        <v>203</v>
      </c>
      <c r="K419">
        <v>4</v>
      </c>
      <c r="L419">
        <v>4</v>
      </c>
      <c r="M419" t="s">
        <v>71</v>
      </c>
      <c r="N419" t="s">
        <v>347</v>
      </c>
      <c r="O419" t="s">
        <v>52</v>
      </c>
      <c r="P419" t="s">
        <v>53</v>
      </c>
      <c r="Q419">
        <v>2015</v>
      </c>
      <c r="R419">
        <v>2114</v>
      </c>
      <c r="S419">
        <v>99</v>
      </c>
      <c r="U419" t="s">
        <v>54</v>
      </c>
      <c r="W419">
        <v>0</v>
      </c>
      <c r="X419">
        <v>0</v>
      </c>
      <c r="Y419">
        <v>4</v>
      </c>
      <c r="Z419">
        <v>0</v>
      </c>
      <c r="AA419">
        <v>0</v>
      </c>
      <c r="AB419">
        <v>0</v>
      </c>
      <c r="AC419">
        <v>0</v>
      </c>
      <c r="AD419" t="s">
        <v>55</v>
      </c>
      <c r="AE419" t="s">
        <v>56</v>
      </c>
      <c r="AF419" t="s">
        <v>56</v>
      </c>
      <c r="AG419" t="s">
        <v>56</v>
      </c>
      <c r="AH419" t="s">
        <v>56</v>
      </c>
      <c r="AI419" t="s">
        <v>56</v>
      </c>
      <c r="AJ419" t="s">
        <v>56</v>
      </c>
      <c r="AK419" t="s">
        <v>56</v>
      </c>
      <c r="AL419" t="s">
        <v>56</v>
      </c>
      <c r="AM419" t="s">
        <v>56</v>
      </c>
      <c r="AN419" t="s">
        <v>56</v>
      </c>
      <c r="AO419" t="s">
        <v>56</v>
      </c>
      <c r="AP419" t="s">
        <v>56</v>
      </c>
      <c r="AQ419" t="s">
        <v>56</v>
      </c>
      <c r="AR419" t="s">
        <v>817</v>
      </c>
    </row>
    <row r="420" spans="1:47">
      <c r="A420">
        <v>76</v>
      </c>
      <c r="B420">
        <v>3395</v>
      </c>
      <c r="C420" t="s">
        <v>1066</v>
      </c>
      <c r="D420" t="s">
        <v>81</v>
      </c>
      <c r="E420" t="s">
        <v>81</v>
      </c>
      <c r="F420" t="s">
        <v>1066</v>
      </c>
      <c r="G420">
        <v>78745</v>
      </c>
      <c r="H420">
        <v>509856</v>
      </c>
      <c r="I420">
        <v>5</v>
      </c>
      <c r="J420" t="s">
        <v>203</v>
      </c>
      <c r="K420">
        <v>4</v>
      </c>
      <c r="L420">
        <v>1</v>
      </c>
      <c r="M420" t="s">
        <v>71</v>
      </c>
      <c r="N420" t="s">
        <v>347</v>
      </c>
      <c r="O420" t="s">
        <v>52</v>
      </c>
      <c r="P420" t="s">
        <v>53</v>
      </c>
      <c r="Q420">
        <v>2015</v>
      </c>
      <c r="R420">
        <v>2114</v>
      </c>
      <c r="S420">
        <v>99</v>
      </c>
      <c r="U420" t="s">
        <v>54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3</v>
      </c>
      <c r="AD420" t="s">
        <v>55</v>
      </c>
      <c r="AE420" t="s">
        <v>56</v>
      </c>
      <c r="AF420" t="s">
        <v>56</v>
      </c>
      <c r="AG420" t="s">
        <v>56</v>
      </c>
      <c r="AH420" t="s">
        <v>56</v>
      </c>
      <c r="AI420" t="s">
        <v>56</v>
      </c>
      <c r="AJ420" t="s">
        <v>56</v>
      </c>
      <c r="AK420" t="s">
        <v>56</v>
      </c>
      <c r="AL420" t="s">
        <v>56</v>
      </c>
      <c r="AM420" t="s">
        <v>56</v>
      </c>
      <c r="AN420" t="s">
        <v>56</v>
      </c>
      <c r="AO420" t="s">
        <v>56</v>
      </c>
      <c r="AP420" t="s">
        <v>56</v>
      </c>
      <c r="AQ420" t="s">
        <v>56</v>
      </c>
      <c r="AR420" t="s">
        <v>1067</v>
      </c>
    </row>
    <row r="421" spans="1:47">
      <c r="A421">
        <v>79</v>
      </c>
      <c r="B421">
        <v>3398</v>
      </c>
      <c r="C421" t="s">
        <v>80</v>
      </c>
      <c r="D421" t="s">
        <v>64</v>
      </c>
      <c r="E421" t="s">
        <v>81</v>
      </c>
      <c r="F421" t="s">
        <v>64</v>
      </c>
      <c r="G421">
        <v>78617</v>
      </c>
      <c r="I421">
        <v>2</v>
      </c>
      <c r="J421" t="s">
        <v>77</v>
      </c>
      <c r="K421">
        <v>1</v>
      </c>
      <c r="L421">
        <v>1</v>
      </c>
      <c r="M421" t="s">
        <v>50</v>
      </c>
      <c r="N421" t="s">
        <v>61</v>
      </c>
      <c r="O421" t="s">
        <v>67</v>
      </c>
      <c r="P421" t="s">
        <v>53</v>
      </c>
      <c r="Q421">
        <v>2011</v>
      </c>
      <c r="R421">
        <v>2047</v>
      </c>
      <c r="S421">
        <v>36</v>
      </c>
      <c r="U421" t="s">
        <v>54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 t="s">
        <v>68</v>
      </c>
      <c r="AE421" t="s">
        <v>56</v>
      </c>
      <c r="AF421" t="s">
        <v>56</v>
      </c>
      <c r="AG421" t="s">
        <v>56</v>
      </c>
      <c r="AH421" t="s">
        <v>56</v>
      </c>
      <c r="AI421" t="s">
        <v>56</v>
      </c>
      <c r="AJ421" t="s">
        <v>56</v>
      </c>
      <c r="AK421" t="s">
        <v>56</v>
      </c>
      <c r="AL421" t="s">
        <v>56</v>
      </c>
      <c r="AM421" t="s">
        <v>56</v>
      </c>
      <c r="AN421" t="s">
        <v>56</v>
      </c>
      <c r="AO421" t="s">
        <v>56</v>
      </c>
      <c r="AP421" t="s">
        <v>56</v>
      </c>
      <c r="AQ421" t="s">
        <v>56</v>
      </c>
      <c r="AR421" t="s">
        <v>82</v>
      </c>
    </row>
    <row r="422" spans="1:47">
      <c r="A422">
        <v>80</v>
      </c>
      <c r="B422">
        <v>3399</v>
      </c>
      <c r="C422" t="s">
        <v>80</v>
      </c>
      <c r="D422" t="s">
        <v>64</v>
      </c>
      <c r="E422" t="s">
        <v>81</v>
      </c>
      <c r="F422" t="s">
        <v>64</v>
      </c>
      <c r="G422">
        <v>78617</v>
      </c>
      <c r="I422">
        <v>2</v>
      </c>
      <c r="J422" t="s">
        <v>77</v>
      </c>
      <c r="K422">
        <v>1</v>
      </c>
      <c r="L422">
        <v>1</v>
      </c>
      <c r="M422" t="s">
        <v>50</v>
      </c>
      <c r="N422" t="s">
        <v>61</v>
      </c>
      <c r="O422" t="s">
        <v>67</v>
      </c>
      <c r="P422" t="s">
        <v>53</v>
      </c>
      <c r="Q422">
        <v>2010</v>
      </c>
      <c r="R422">
        <v>2040</v>
      </c>
      <c r="S422">
        <v>30</v>
      </c>
      <c r="U422" t="s">
        <v>54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 t="s">
        <v>68</v>
      </c>
      <c r="AE422" t="s">
        <v>56</v>
      </c>
      <c r="AF422" t="s">
        <v>56</v>
      </c>
      <c r="AG422" t="s">
        <v>56</v>
      </c>
      <c r="AH422" t="s">
        <v>56</v>
      </c>
      <c r="AI422" t="s">
        <v>56</v>
      </c>
      <c r="AJ422" t="s">
        <v>56</v>
      </c>
      <c r="AK422" t="s">
        <v>56</v>
      </c>
      <c r="AL422" t="s">
        <v>56</v>
      </c>
      <c r="AM422" t="s">
        <v>56</v>
      </c>
      <c r="AN422" t="s">
        <v>56</v>
      </c>
      <c r="AO422" t="s">
        <v>56</v>
      </c>
      <c r="AP422" t="s">
        <v>56</v>
      </c>
      <c r="AQ422" t="s">
        <v>56</v>
      </c>
      <c r="AR422" t="s">
        <v>82</v>
      </c>
    </row>
    <row r="423" spans="1:47">
      <c r="A423">
        <v>81</v>
      </c>
      <c r="B423">
        <v>3400</v>
      </c>
      <c r="C423" t="s">
        <v>80</v>
      </c>
      <c r="D423" t="s">
        <v>64</v>
      </c>
      <c r="E423" t="s">
        <v>81</v>
      </c>
      <c r="F423" t="s">
        <v>64</v>
      </c>
      <c r="G423">
        <v>78754</v>
      </c>
      <c r="I423">
        <v>1</v>
      </c>
      <c r="J423" t="s">
        <v>77</v>
      </c>
      <c r="K423">
        <v>1</v>
      </c>
      <c r="L423">
        <v>1</v>
      </c>
      <c r="M423" t="s">
        <v>50</v>
      </c>
      <c r="N423" t="s">
        <v>61</v>
      </c>
      <c r="O423" t="s">
        <v>67</v>
      </c>
      <c r="P423" t="s">
        <v>53</v>
      </c>
      <c r="Q423">
        <v>2011</v>
      </c>
      <c r="R423">
        <v>2047</v>
      </c>
      <c r="S423">
        <v>36</v>
      </c>
      <c r="U423" t="s">
        <v>54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 t="s">
        <v>68</v>
      </c>
      <c r="AE423" t="s">
        <v>56</v>
      </c>
      <c r="AF423" t="s">
        <v>56</v>
      </c>
      <c r="AG423" t="s">
        <v>56</v>
      </c>
      <c r="AH423" t="s">
        <v>56</v>
      </c>
      <c r="AI423" t="s">
        <v>56</v>
      </c>
      <c r="AJ423" t="s">
        <v>56</v>
      </c>
      <c r="AK423" t="s">
        <v>56</v>
      </c>
      <c r="AL423" t="s">
        <v>56</v>
      </c>
      <c r="AM423" t="s">
        <v>56</v>
      </c>
      <c r="AN423" t="s">
        <v>56</v>
      </c>
      <c r="AO423" t="s">
        <v>56</v>
      </c>
      <c r="AP423" t="s">
        <v>56</v>
      </c>
      <c r="AQ423" t="s">
        <v>56</v>
      </c>
      <c r="AR423" t="s">
        <v>83</v>
      </c>
    </row>
    <row r="424" spans="1:47">
      <c r="A424">
        <v>82</v>
      </c>
      <c r="B424">
        <v>3401</v>
      </c>
      <c r="C424" t="s">
        <v>80</v>
      </c>
      <c r="D424" t="s">
        <v>64</v>
      </c>
      <c r="E424" t="s">
        <v>81</v>
      </c>
      <c r="F424" t="s">
        <v>64</v>
      </c>
      <c r="G424">
        <v>78617</v>
      </c>
      <c r="I424">
        <v>2</v>
      </c>
      <c r="J424" t="s">
        <v>77</v>
      </c>
      <c r="K424">
        <v>1</v>
      </c>
      <c r="L424">
        <v>1</v>
      </c>
      <c r="M424" t="s">
        <v>50</v>
      </c>
      <c r="N424" t="s">
        <v>61</v>
      </c>
      <c r="O424" t="s">
        <v>67</v>
      </c>
      <c r="P424" t="s">
        <v>53</v>
      </c>
      <c r="Q424">
        <v>2012</v>
      </c>
      <c r="R424">
        <v>2042</v>
      </c>
      <c r="S424">
        <v>30</v>
      </c>
      <c r="U424" t="s">
        <v>54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 t="s">
        <v>68</v>
      </c>
      <c r="AE424" t="s">
        <v>56</v>
      </c>
      <c r="AF424" t="s">
        <v>56</v>
      </c>
      <c r="AG424" t="s">
        <v>56</v>
      </c>
      <c r="AH424" t="s">
        <v>56</v>
      </c>
      <c r="AI424" t="s">
        <v>56</v>
      </c>
      <c r="AJ424" t="s">
        <v>56</v>
      </c>
      <c r="AK424" t="s">
        <v>56</v>
      </c>
      <c r="AL424" t="s">
        <v>56</v>
      </c>
      <c r="AM424" t="s">
        <v>56</v>
      </c>
      <c r="AN424" t="s">
        <v>56</v>
      </c>
      <c r="AO424" t="s">
        <v>56</v>
      </c>
      <c r="AP424" t="s">
        <v>56</v>
      </c>
      <c r="AQ424" t="s">
        <v>56</v>
      </c>
      <c r="AR424" t="s">
        <v>82</v>
      </c>
    </row>
    <row r="425" spans="1:47">
      <c r="A425">
        <v>152</v>
      </c>
      <c r="B425">
        <v>3534</v>
      </c>
      <c r="C425" t="s">
        <v>454</v>
      </c>
      <c r="D425" t="s">
        <v>455</v>
      </c>
      <c r="E425" t="s">
        <v>456</v>
      </c>
      <c r="F425" t="s">
        <v>457</v>
      </c>
      <c r="G425">
        <v>78757</v>
      </c>
      <c r="I425">
        <v>7</v>
      </c>
      <c r="J425" t="s">
        <v>203</v>
      </c>
      <c r="K425">
        <v>300</v>
      </c>
      <c r="L425">
        <v>45</v>
      </c>
      <c r="M425" t="s">
        <v>71</v>
      </c>
      <c r="N425" t="s">
        <v>103</v>
      </c>
      <c r="O425" t="s">
        <v>52</v>
      </c>
      <c r="P425" t="s">
        <v>90</v>
      </c>
      <c r="S425">
        <v>10</v>
      </c>
      <c r="U425" t="s">
        <v>54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45</v>
      </c>
      <c r="AC425">
        <v>255</v>
      </c>
      <c r="AD425" t="s">
        <v>99</v>
      </c>
      <c r="AE425" t="s">
        <v>56</v>
      </c>
      <c r="AF425" t="s">
        <v>56</v>
      </c>
      <c r="AG425" t="s">
        <v>56</v>
      </c>
      <c r="AH425" t="s">
        <v>56</v>
      </c>
      <c r="AI425" t="s">
        <v>56</v>
      </c>
      <c r="AJ425" t="s">
        <v>56</v>
      </c>
      <c r="AK425" t="s">
        <v>56</v>
      </c>
      <c r="AL425" t="s">
        <v>69</v>
      </c>
      <c r="AM425" t="s">
        <v>56</v>
      </c>
      <c r="AN425" t="s">
        <v>56</v>
      </c>
      <c r="AO425" t="s">
        <v>56</v>
      </c>
      <c r="AP425" t="s">
        <v>56</v>
      </c>
      <c r="AQ425" t="s">
        <v>56</v>
      </c>
      <c r="AR425" t="s">
        <v>458</v>
      </c>
    </row>
    <row r="426" spans="1:47">
      <c r="A426">
        <v>216</v>
      </c>
      <c r="B426">
        <v>3597</v>
      </c>
      <c r="C426" t="s">
        <v>1112</v>
      </c>
      <c r="D426" t="s">
        <v>455</v>
      </c>
      <c r="E426" t="s">
        <v>455</v>
      </c>
      <c r="F426" t="s">
        <v>1112</v>
      </c>
      <c r="G426">
        <v>78721</v>
      </c>
      <c r="H426">
        <v>190785</v>
      </c>
      <c r="I426">
        <v>9</v>
      </c>
      <c r="J426" t="s">
        <v>49</v>
      </c>
      <c r="K426">
        <v>167</v>
      </c>
      <c r="L426">
        <v>8</v>
      </c>
      <c r="M426" t="s">
        <v>78</v>
      </c>
      <c r="N426" t="s">
        <v>103</v>
      </c>
      <c r="O426" t="s">
        <v>52</v>
      </c>
      <c r="P426" t="s">
        <v>112</v>
      </c>
      <c r="S426">
        <v>1</v>
      </c>
      <c r="U426" t="s">
        <v>54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8</v>
      </c>
      <c r="AC426">
        <v>159</v>
      </c>
      <c r="AD426" t="s">
        <v>99</v>
      </c>
      <c r="AE426" t="s">
        <v>56</v>
      </c>
      <c r="AF426" t="s">
        <v>56</v>
      </c>
      <c r="AG426" t="s">
        <v>69</v>
      </c>
      <c r="AH426" t="s">
        <v>56</v>
      </c>
      <c r="AI426" t="s">
        <v>56</v>
      </c>
      <c r="AJ426" t="s">
        <v>56</v>
      </c>
      <c r="AK426" t="s">
        <v>56</v>
      </c>
      <c r="AL426" t="s">
        <v>56</v>
      </c>
      <c r="AM426" t="s">
        <v>56</v>
      </c>
      <c r="AN426" t="s">
        <v>56</v>
      </c>
      <c r="AO426" t="s">
        <v>56</v>
      </c>
      <c r="AP426" t="s">
        <v>56</v>
      </c>
      <c r="AQ426" t="s">
        <v>56</v>
      </c>
      <c r="AR426" t="s">
        <v>1113</v>
      </c>
      <c r="AS426" t="s">
        <v>1114</v>
      </c>
      <c r="AT426" t="s">
        <v>1115</v>
      </c>
      <c r="AU426" t="s">
        <v>1116</v>
      </c>
    </row>
    <row r="427" spans="1:47">
      <c r="A427">
        <v>274</v>
      </c>
      <c r="B427">
        <v>3741</v>
      </c>
      <c r="C427" t="s">
        <v>149</v>
      </c>
      <c r="D427" t="s">
        <v>150</v>
      </c>
      <c r="E427" t="s">
        <v>150</v>
      </c>
      <c r="F427" t="s">
        <v>151</v>
      </c>
      <c r="I427">
        <v>2</v>
      </c>
      <c r="J427" t="s">
        <v>66</v>
      </c>
      <c r="K427">
        <v>650</v>
      </c>
      <c r="L427">
        <v>240</v>
      </c>
      <c r="M427" t="s">
        <v>50</v>
      </c>
      <c r="N427" t="s">
        <v>103</v>
      </c>
      <c r="O427" t="s">
        <v>52</v>
      </c>
      <c r="P427" t="s">
        <v>90</v>
      </c>
      <c r="S427">
        <v>5</v>
      </c>
      <c r="U427" t="s">
        <v>54</v>
      </c>
      <c r="W427">
        <v>0</v>
      </c>
      <c r="X427">
        <v>0</v>
      </c>
      <c r="Y427">
        <v>0</v>
      </c>
      <c r="Z427">
        <v>240</v>
      </c>
      <c r="AA427">
        <v>0</v>
      </c>
      <c r="AB427">
        <v>0</v>
      </c>
      <c r="AC427">
        <v>410</v>
      </c>
      <c r="AD427" t="s">
        <v>99</v>
      </c>
      <c r="AE427" t="s">
        <v>56</v>
      </c>
      <c r="AF427" t="s">
        <v>56</v>
      </c>
      <c r="AG427" t="s">
        <v>56</v>
      </c>
      <c r="AH427" t="s">
        <v>56</v>
      </c>
      <c r="AI427" t="s">
        <v>56</v>
      </c>
      <c r="AJ427" t="s">
        <v>56</v>
      </c>
      <c r="AK427" t="s">
        <v>56</v>
      </c>
      <c r="AL427" t="s">
        <v>69</v>
      </c>
      <c r="AM427" t="s">
        <v>56</v>
      </c>
      <c r="AN427" t="s">
        <v>56</v>
      </c>
      <c r="AO427" t="s">
        <v>56</v>
      </c>
      <c r="AP427" t="s">
        <v>56</v>
      </c>
      <c r="AQ427" t="s">
        <v>56</v>
      </c>
      <c r="AR427" t="s">
        <v>152</v>
      </c>
    </row>
    <row r="428" spans="1:47">
      <c r="A428">
        <v>317</v>
      </c>
      <c r="B428">
        <v>3840</v>
      </c>
      <c r="C428" t="s">
        <v>425</v>
      </c>
      <c r="D428" t="s">
        <v>426</v>
      </c>
      <c r="E428" t="s">
        <v>427</v>
      </c>
      <c r="F428" t="s">
        <v>428</v>
      </c>
      <c r="G428">
        <v>78741</v>
      </c>
      <c r="I428">
        <v>4</v>
      </c>
      <c r="J428" t="s">
        <v>77</v>
      </c>
      <c r="K428">
        <v>500</v>
      </c>
      <c r="L428">
        <v>13</v>
      </c>
      <c r="M428" t="s">
        <v>71</v>
      </c>
      <c r="N428" t="s">
        <v>103</v>
      </c>
      <c r="O428" t="s">
        <v>52</v>
      </c>
      <c r="P428" t="s">
        <v>53</v>
      </c>
      <c r="Q428">
        <v>2014</v>
      </c>
      <c r="R428">
        <v>2054</v>
      </c>
      <c r="S428">
        <v>40</v>
      </c>
      <c r="U428" t="s">
        <v>429</v>
      </c>
      <c r="V428" s="2">
        <v>2038666</v>
      </c>
      <c r="W428">
        <v>0</v>
      </c>
      <c r="X428">
        <v>0</v>
      </c>
      <c r="Y428">
        <v>0</v>
      </c>
      <c r="Z428">
        <v>13</v>
      </c>
      <c r="AA428">
        <v>0</v>
      </c>
      <c r="AB428">
        <v>0</v>
      </c>
      <c r="AC428">
        <v>487</v>
      </c>
      <c r="AD428" t="s">
        <v>99</v>
      </c>
      <c r="AE428" t="s">
        <v>56</v>
      </c>
      <c r="AF428" t="s">
        <v>56</v>
      </c>
      <c r="AG428" t="s">
        <v>56</v>
      </c>
      <c r="AH428" t="s">
        <v>56</v>
      </c>
      <c r="AI428" t="s">
        <v>56</v>
      </c>
      <c r="AJ428" t="s">
        <v>69</v>
      </c>
      <c r="AK428" t="s">
        <v>56</v>
      </c>
      <c r="AL428" t="s">
        <v>56</v>
      </c>
      <c r="AM428" t="s">
        <v>56</v>
      </c>
      <c r="AN428" t="s">
        <v>56</v>
      </c>
      <c r="AO428" t="s">
        <v>56</v>
      </c>
      <c r="AP428" t="s">
        <v>56</v>
      </c>
      <c r="AQ428" t="s">
        <v>56</v>
      </c>
      <c r="AR428" t="s">
        <v>430</v>
      </c>
      <c r="AS428" t="s">
        <v>427</v>
      </c>
      <c r="AT428" t="s">
        <v>431</v>
      </c>
      <c r="AU428" t="s">
        <v>432</v>
      </c>
    </row>
    <row r="429" spans="1:47">
      <c r="A429">
        <v>24</v>
      </c>
      <c r="B429">
        <v>3267</v>
      </c>
      <c r="C429" t="s">
        <v>1074</v>
      </c>
      <c r="D429" t="s">
        <v>289</v>
      </c>
      <c r="E429" t="s">
        <v>289</v>
      </c>
      <c r="F429" t="s">
        <v>1075</v>
      </c>
      <c r="G429">
        <v>78704</v>
      </c>
      <c r="H429">
        <v>306050</v>
      </c>
      <c r="I429">
        <v>5</v>
      </c>
      <c r="J429" t="s">
        <v>87</v>
      </c>
      <c r="K429">
        <v>47</v>
      </c>
      <c r="L429">
        <v>47</v>
      </c>
      <c r="M429" t="s">
        <v>78</v>
      </c>
      <c r="N429" t="s">
        <v>103</v>
      </c>
      <c r="O429" t="s">
        <v>52</v>
      </c>
      <c r="P429" t="s">
        <v>53</v>
      </c>
      <c r="Q429">
        <v>2009</v>
      </c>
      <c r="R429">
        <v>2110</v>
      </c>
      <c r="S429">
        <v>99</v>
      </c>
      <c r="U429" t="s">
        <v>54</v>
      </c>
      <c r="W429">
        <v>0</v>
      </c>
      <c r="X429">
        <v>0</v>
      </c>
      <c r="Y429">
        <v>47</v>
      </c>
      <c r="Z429">
        <v>0</v>
      </c>
      <c r="AA429">
        <v>0</v>
      </c>
      <c r="AB429">
        <v>0</v>
      </c>
      <c r="AC429">
        <v>0</v>
      </c>
      <c r="AD429" t="s">
        <v>55</v>
      </c>
      <c r="AE429" t="s">
        <v>56</v>
      </c>
      <c r="AF429" t="s">
        <v>56</v>
      </c>
      <c r="AG429" t="s">
        <v>56</v>
      </c>
      <c r="AH429" t="s">
        <v>56</v>
      </c>
      <c r="AI429" t="s">
        <v>56</v>
      </c>
      <c r="AJ429" t="s">
        <v>56</v>
      </c>
      <c r="AK429" t="s">
        <v>56</v>
      </c>
      <c r="AL429" t="s">
        <v>69</v>
      </c>
      <c r="AM429" t="s">
        <v>56</v>
      </c>
      <c r="AN429" t="s">
        <v>56</v>
      </c>
      <c r="AO429" t="s">
        <v>56</v>
      </c>
      <c r="AP429" t="s">
        <v>69</v>
      </c>
      <c r="AQ429" t="s">
        <v>56</v>
      </c>
      <c r="AR429" t="s">
        <v>1076</v>
      </c>
      <c r="AS429" t="s">
        <v>289</v>
      </c>
      <c r="AT429" t="s">
        <v>292</v>
      </c>
      <c r="AU429" t="s">
        <v>293</v>
      </c>
    </row>
    <row r="430" spans="1:47">
      <c r="A430">
        <v>25</v>
      </c>
      <c r="B430">
        <v>3268</v>
      </c>
      <c r="C430" t="s">
        <v>345</v>
      </c>
      <c r="D430" t="s">
        <v>289</v>
      </c>
      <c r="E430" t="s">
        <v>289</v>
      </c>
      <c r="F430" t="s">
        <v>1331</v>
      </c>
      <c r="G430">
        <v>78723</v>
      </c>
      <c r="H430">
        <v>217254</v>
      </c>
      <c r="I430">
        <v>1</v>
      </c>
      <c r="J430" t="s">
        <v>66</v>
      </c>
      <c r="K430">
        <v>4</v>
      </c>
      <c r="L430">
        <v>4</v>
      </c>
      <c r="M430" t="s">
        <v>71</v>
      </c>
      <c r="N430" t="s">
        <v>347</v>
      </c>
      <c r="O430" t="s">
        <v>52</v>
      </c>
      <c r="P430" t="s">
        <v>53</v>
      </c>
      <c r="Q430">
        <v>2012</v>
      </c>
      <c r="R430">
        <v>2111</v>
      </c>
      <c r="S430">
        <v>99</v>
      </c>
      <c r="U430" t="s">
        <v>54</v>
      </c>
      <c r="W430">
        <v>0</v>
      </c>
      <c r="X430">
        <v>0</v>
      </c>
      <c r="Y430">
        <v>4</v>
      </c>
      <c r="Z430">
        <v>0</v>
      </c>
      <c r="AA430">
        <v>0</v>
      </c>
      <c r="AB430">
        <v>0</v>
      </c>
      <c r="AC430">
        <v>0</v>
      </c>
      <c r="AD430" t="s">
        <v>55</v>
      </c>
      <c r="AE430" t="s">
        <v>56</v>
      </c>
      <c r="AF430" t="s">
        <v>56</v>
      </c>
      <c r="AG430" t="s">
        <v>56</v>
      </c>
      <c r="AH430" t="s">
        <v>56</v>
      </c>
      <c r="AI430" t="s">
        <v>56</v>
      </c>
      <c r="AJ430" t="s">
        <v>56</v>
      </c>
      <c r="AK430" t="s">
        <v>56</v>
      </c>
      <c r="AL430" t="s">
        <v>69</v>
      </c>
      <c r="AM430" t="s">
        <v>56</v>
      </c>
      <c r="AN430" t="s">
        <v>56</v>
      </c>
      <c r="AO430" t="s">
        <v>56</v>
      </c>
      <c r="AP430" t="s">
        <v>69</v>
      </c>
      <c r="AQ430" t="s">
        <v>56</v>
      </c>
      <c r="AR430" t="s">
        <v>1332</v>
      </c>
    </row>
    <row r="431" spans="1:47">
      <c r="A431">
        <v>25</v>
      </c>
      <c r="B431">
        <v>3269</v>
      </c>
      <c r="C431" t="s">
        <v>345</v>
      </c>
      <c r="D431" t="s">
        <v>289</v>
      </c>
      <c r="E431" t="s">
        <v>289</v>
      </c>
      <c r="F431" t="s">
        <v>563</v>
      </c>
      <c r="G431">
        <v>78723</v>
      </c>
      <c r="H431">
        <v>217259</v>
      </c>
      <c r="I431">
        <v>1</v>
      </c>
      <c r="J431" t="s">
        <v>66</v>
      </c>
      <c r="K431">
        <v>4</v>
      </c>
      <c r="L431">
        <v>4</v>
      </c>
      <c r="M431" t="s">
        <v>71</v>
      </c>
      <c r="N431" t="s">
        <v>347</v>
      </c>
      <c r="O431" t="s">
        <v>52</v>
      </c>
      <c r="P431" t="s">
        <v>53</v>
      </c>
      <c r="Q431">
        <v>2012</v>
      </c>
      <c r="R431">
        <v>2111</v>
      </c>
      <c r="S431">
        <v>99</v>
      </c>
      <c r="U431" t="s">
        <v>54</v>
      </c>
      <c r="W431">
        <v>0</v>
      </c>
      <c r="X431">
        <v>0</v>
      </c>
      <c r="Y431">
        <v>4</v>
      </c>
      <c r="Z431">
        <v>0</v>
      </c>
      <c r="AA431">
        <v>0</v>
      </c>
      <c r="AB431">
        <v>0</v>
      </c>
      <c r="AC431">
        <v>0</v>
      </c>
      <c r="AD431" t="s">
        <v>55</v>
      </c>
      <c r="AE431" t="s">
        <v>56</v>
      </c>
      <c r="AF431" t="s">
        <v>56</v>
      </c>
      <c r="AG431" t="s">
        <v>56</v>
      </c>
      <c r="AH431" t="s">
        <v>56</v>
      </c>
      <c r="AI431" t="s">
        <v>56</v>
      </c>
      <c r="AJ431" t="s">
        <v>56</v>
      </c>
      <c r="AK431" t="s">
        <v>56</v>
      </c>
      <c r="AL431" t="s">
        <v>69</v>
      </c>
      <c r="AM431" t="s">
        <v>56</v>
      </c>
      <c r="AN431" t="s">
        <v>56</v>
      </c>
      <c r="AO431" t="s">
        <v>56</v>
      </c>
      <c r="AP431" t="s">
        <v>69</v>
      </c>
      <c r="AQ431" t="s">
        <v>56</v>
      </c>
      <c r="AR431" t="s">
        <v>564</v>
      </c>
    </row>
    <row r="432" spans="1:47">
      <c r="A432">
        <v>26</v>
      </c>
      <c r="B432">
        <v>3270</v>
      </c>
      <c r="C432" t="s">
        <v>345</v>
      </c>
      <c r="D432" t="s">
        <v>289</v>
      </c>
      <c r="E432" t="s">
        <v>289</v>
      </c>
      <c r="F432" t="s">
        <v>752</v>
      </c>
      <c r="G432">
        <v>78723</v>
      </c>
      <c r="H432">
        <v>217253</v>
      </c>
      <c r="I432">
        <v>1</v>
      </c>
      <c r="J432" t="s">
        <v>66</v>
      </c>
      <c r="K432">
        <v>4</v>
      </c>
      <c r="L432">
        <v>4</v>
      </c>
      <c r="M432" t="s">
        <v>71</v>
      </c>
      <c r="N432" t="s">
        <v>347</v>
      </c>
      <c r="O432" t="s">
        <v>52</v>
      </c>
      <c r="P432" t="s">
        <v>53</v>
      </c>
      <c r="Q432">
        <v>2012</v>
      </c>
      <c r="R432">
        <v>2111</v>
      </c>
      <c r="S432">
        <v>99</v>
      </c>
      <c r="U432" t="s">
        <v>54</v>
      </c>
      <c r="W432">
        <v>0</v>
      </c>
      <c r="X432">
        <v>0</v>
      </c>
      <c r="Y432">
        <v>4</v>
      </c>
      <c r="Z432">
        <v>0</v>
      </c>
      <c r="AA432">
        <v>0</v>
      </c>
      <c r="AB432">
        <v>0</v>
      </c>
      <c r="AC432">
        <v>0</v>
      </c>
      <c r="AD432" t="s">
        <v>55</v>
      </c>
      <c r="AE432" t="s">
        <v>56</v>
      </c>
      <c r="AF432" t="s">
        <v>56</v>
      </c>
      <c r="AG432" t="s">
        <v>56</v>
      </c>
      <c r="AH432" t="s">
        <v>56</v>
      </c>
      <c r="AI432" t="s">
        <v>56</v>
      </c>
      <c r="AJ432" t="s">
        <v>56</v>
      </c>
      <c r="AK432" t="s">
        <v>56</v>
      </c>
      <c r="AL432" t="s">
        <v>69</v>
      </c>
      <c r="AM432" t="s">
        <v>56</v>
      </c>
      <c r="AN432" t="s">
        <v>56</v>
      </c>
      <c r="AO432" t="s">
        <v>56</v>
      </c>
      <c r="AP432" t="s">
        <v>69</v>
      </c>
      <c r="AQ432" t="s">
        <v>56</v>
      </c>
      <c r="AR432" t="s">
        <v>753</v>
      </c>
    </row>
    <row r="433" spans="1:47">
      <c r="A433">
        <v>306</v>
      </c>
      <c r="B433">
        <v>3832</v>
      </c>
      <c r="C433" t="s">
        <v>161</v>
      </c>
      <c r="D433" t="s">
        <v>162</v>
      </c>
      <c r="E433" t="s">
        <v>162</v>
      </c>
      <c r="F433" t="s">
        <v>163</v>
      </c>
      <c r="G433">
        <v>78752</v>
      </c>
      <c r="I433">
        <v>4</v>
      </c>
      <c r="J433" t="s">
        <v>66</v>
      </c>
      <c r="K433">
        <v>309</v>
      </c>
      <c r="L433">
        <v>31</v>
      </c>
      <c r="M433" t="s">
        <v>71</v>
      </c>
      <c r="N433" t="s">
        <v>103</v>
      </c>
      <c r="O433" t="s">
        <v>52</v>
      </c>
      <c r="P433" t="s">
        <v>112</v>
      </c>
      <c r="S433">
        <v>40</v>
      </c>
      <c r="U433" t="s">
        <v>54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31</v>
      </c>
      <c r="AC433">
        <v>278</v>
      </c>
      <c r="AD433" t="s">
        <v>99</v>
      </c>
      <c r="AE433" t="s">
        <v>56</v>
      </c>
      <c r="AF433" t="s">
        <v>56</v>
      </c>
      <c r="AG433" t="s">
        <v>56</v>
      </c>
      <c r="AH433" t="s">
        <v>56</v>
      </c>
      <c r="AI433" t="s">
        <v>56</v>
      </c>
      <c r="AJ433" t="s">
        <v>56</v>
      </c>
      <c r="AK433" t="s">
        <v>56</v>
      </c>
      <c r="AL433" t="s">
        <v>56</v>
      </c>
      <c r="AM433" t="s">
        <v>56</v>
      </c>
      <c r="AN433" t="s">
        <v>56</v>
      </c>
      <c r="AO433" t="s">
        <v>69</v>
      </c>
      <c r="AP433" t="s">
        <v>56</v>
      </c>
      <c r="AQ433" t="s">
        <v>56</v>
      </c>
      <c r="AR433" t="s">
        <v>164</v>
      </c>
      <c r="AS433" t="s">
        <v>162</v>
      </c>
      <c r="AT433" t="s">
        <v>165</v>
      </c>
      <c r="AU433" t="s">
        <v>166</v>
      </c>
    </row>
    <row r="434" spans="1:47">
      <c r="A434">
        <v>228</v>
      </c>
      <c r="B434">
        <v>3609</v>
      </c>
      <c r="C434" t="s">
        <v>848</v>
      </c>
      <c r="D434" t="s">
        <v>849</v>
      </c>
      <c r="E434" t="s">
        <v>849</v>
      </c>
      <c r="F434" t="s">
        <v>850</v>
      </c>
      <c r="G434">
        <v>78704</v>
      </c>
      <c r="H434">
        <v>871067</v>
      </c>
      <c r="I434">
        <v>3</v>
      </c>
      <c r="J434" t="s">
        <v>66</v>
      </c>
      <c r="K434">
        <v>336</v>
      </c>
      <c r="L434">
        <v>34</v>
      </c>
      <c r="M434" t="s">
        <v>78</v>
      </c>
      <c r="N434" t="s">
        <v>103</v>
      </c>
      <c r="O434" t="s">
        <v>52</v>
      </c>
      <c r="P434" t="s">
        <v>53</v>
      </c>
      <c r="Q434">
        <v>2014</v>
      </c>
      <c r="R434">
        <v>2054</v>
      </c>
      <c r="S434">
        <v>40</v>
      </c>
      <c r="U434" t="s">
        <v>54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34</v>
      </c>
      <c r="AC434">
        <v>302</v>
      </c>
      <c r="AD434" t="s">
        <v>99</v>
      </c>
      <c r="AE434" t="s">
        <v>56</v>
      </c>
      <c r="AF434" t="s">
        <v>56</v>
      </c>
      <c r="AG434" t="s">
        <v>56</v>
      </c>
      <c r="AH434" t="s">
        <v>56</v>
      </c>
      <c r="AI434" t="s">
        <v>56</v>
      </c>
      <c r="AJ434" t="s">
        <v>56</v>
      </c>
      <c r="AK434" t="s">
        <v>56</v>
      </c>
      <c r="AL434" t="s">
        <v>56</v>
      </c>
      <c r="AM434" t="s">
        <v>56</v>
      </c>
      <c r="AN434" t="s">
        <v>56</v>
      </c>
      <c r="AO434" t="s">
        <v>69</v>
      </c>
      <c r="AP434" t="s">
        <v>56</v>
      </c>
      <c r="AQ434" t="s">
        <v>56</v>
      </c>
      <c r="AR434" t="s">
        <v>851</v>
      </c>
      <c r="AS434" t="s">
        <v>162</v>
      </c>
      <c r="AT434" t="s">
        <v>852</v>
      </c>
      <c r="AU434" t="s">
        <v>853</v>
      </c>
    </row>
    <row r="435" spans="1:47">
      <c r="A435">
        <v>224</v>
      </c>
      <c r="B435">
        <v>3605</v>
      </c>
      <c r="C435" t="s">
        <v>693</v>
      </c>
      <c r="D435" t="s">
        <v>694</v>
      </c>
      <c r="E435" t="s">
        <v>694</v>
      </c>
      <c r="F435" t="s">
        <v>695</v>
      </c>
      <c r="G435">
        <v>78704</v>
      </c>
      <c r="I435">
        <v>5</v>
      </c>
      <c r="J435" t="s">
        <v>87</v>
      </c>
      <c r="K435">
        <v>441</v>
      </c>
      <c r="L435">
        <v>44</v>
      </c>
      <c r="M435" t="s">
        <v>71</v>
      </c>
      <c r="N435" t="s">
        <v>103</v>
      </c>
      <c r="O435" t="s">
        <v>52</v>
      </c>
      <c r="P435" t="s">
        <v>53</v>
      </c>
      <c r="Q435">
        <v>2015</v>
      </c>
      <c r="R435">
        <v>2055</v>
      </c>
      <c r="S435">
        <v>40</v>
      </c>
      <c r="U435" t="s">
        <v>54</v>
      </c>
      <c r="W435">
        <v>0</v>
      </c>
      <c r="X435">
        <v>0</v>
      </c>
      <c r="Y435">
        <v>0</v>
      </c>
      <c r="Z435">
        <v>44</v>
      </c>
      <c r="AA435">
        <v>0</v>
      </c>
      <c r="AB435">
        <v>0</v>
      </c>
      <c r="AC435">
        <v>397</v>
      </c>
      <c r="AD435" t="s">
        <v>99</v>
      </c>
      <c r="AE435" t="s">
        <v>56</v>
      </c>
      <c r="AF435" t="s">
        <v>56</v>
      </c>
      <c r="AG435" t="s">
        <v>56</v>
      </c>
      <c r="AH435" t="s">
        <v>56</v>
      </c>
      <c r="AI435" t="s">
        <v>56</v>
      </c>
      <c r="AJ435" t="s">
        <v>56</v>
      </c>
      <c r="AK435" t="s">
        <v>56</v>
      </c>
      <c r="AL435" t="s">
        <v>56</v>
      </c>
      <c r="AM435" t="s">
        <v>56</v>
      </c>
      <c r="AN435" t="s">
        <v>56</v>
      </c>
      <c r="AO435" t="s">
        <v>69</v>
      </c>
      <c r="AP435" t="s">
        <v>56</v>
      </c>
      <c r="AQ435" t="s">
        <v>56</v>
      </c>
      <c r="AR435" t="s">
        <v>696</v>
      </c>
      <c r="AS435" t="s">
        <v>162</v>
      </c>
      <c r="AT435" t="s">
        <v>697</v>
      </c>
      <c r="AU435" t="s">
        <v>698</v>
      </c>
    </row>
    <row r="436" spans="1:47">
      <c r="A436">
        <v>10</v>
      </c>
      <c r="B436">
        <v>3233</v>
      </c>
      <c r="C436" t="s">
        <v>1427</v>
      </c>
      <c r="D436" t="s">
        <v>92</v>
      </c>
      <c r="E436" t="s">
        <v>92</v>
      </c>
      <c r="F436" t="s">
        <v>1428</v>
      </c>
      <c r="G436">
        <v>78702</v>
      </c>
      <c r="H436">
        <v>192932</v>
      </c>
      <c r="I436">
        <v>1</v>
      </c>
      <c r="J436" t="s">
        <v>66</v>
      </c>
      <c r="K436">
        <v>1</v>
      </c>
      <c r="L436">
        <v>1</v>
      </c>
      <c r="M436" t="s">
        <v>50</v>
      </c>
      <c r="N436" t="s">
        <v>61</v>
      </c>
      <c r="O436" t="s">
        <v>52</v>
      </c>
      <c r="P436" t="s">
        <v>53</v>
      </c>
      <c r="Q436">
        <v>2009</v>
      </c>
      <c r="R436">
        <v>2049</v>
      </c>
      <c r="S436">
        <v>40</v>
      </c>
      <c r="U436" t="s">
        <v>54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t="s">
        <v>55</v>
      </c>
      <c r="AE436" t="s">
        <v>56</v>
      </c>
      <c r="AF436" t="s">
        <v>56</v>
      </c>
      <c r="AG436" t="s">
        <v>56</v>
      </c>
      <c r="AH436" t="s">
        <v>56</v>
      </c>
      <c r="AI436" t="s">
        <v>56</v>
      </c>
      <c r="AJ436" t="s">
        <v>56</v>
      </c>
      <c r="AK436" t="s">
        <v>56</v>
      </c>
      <c r="AL436" t="s">
        <v>69</v>
      </c>
      <c r="AM436" t="s">
        <v>56</v>
      </c>
      <c r="AN436" t="s">
        <v>56</v>
      </c>
      <c r="AO436" t="s">
        <v>56</v>
      </c>
      <c r="AP436" t="s">
        <v>69</v>
      </c>
      <c r="AQ436" t="s">
        <v>56</v>
      </c>
      <c r="AR436" t="s">
        <v>1429</v>
      </c>
      <c r="AS436" t="s">
        <v>92</v>
      </c>
      <c r="AT436" t="s">
        <v>1430</v>
      </c>
      <c r="AU436" t="s">
        <v>1431</v>
      </c>
    </row>
    <row r="437" spans="1:47">
      <c r="A437">
        <v>12</v>
      </c>
      <c r="B437">
        <v>3238</v>
      </c>
      <c r="C437" t="s">
        <v>1369</v>
      </c>
      <c r="D437" t="s">
        <v>92</v>
      </c>
      <c r="E437" t="s">
        <v>92</v>
      </c>
      <c r="F437" t="s">
        <v>1369</v>
      </c>
      <c r="G437">
        <v>78702</v>
      </c>
      <c r="H437">
        <v>189765</v>
      </c>
      <c r="I437">
        <v>3</v>
      </c>
      <c r="J437" t="s">
        <v>77</v>
      </c>
      <c r="K437">
        <v>1</v>
      </c>
      <c r="L437">
        <v>1</v>
      </c>
      <c r="M437" t="s">
        <v>71</v>
      </c>
      <c r="N437" t="s">
        <v>61</v>
      </c>
      <c r="O437" t="s">
        <v>52</v>
      </c>
      <c r="P437" t="s">
        <v>53</v>
      </c>
      <c r="Q437">
        <v>2005</v>
      </c>
      <c r="R437">
        <v>2025</v>
      </c>
      <c r="S437">
        <v>20</v>
      </c>
      <c r="U437" t="s">
        <v>54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 t="s">
        <v>55</v>
      </c>
      <c r="AE437" t="s">
        <v>56</v>
      </c>
      <c r="AF437" t="s">
        <v>56</v>
      </c>
      <c r="AG437" t="s">
        <v>56</v>
      </c>
      <c r="AH437" t="s">
        <v>56</v>
      </c>
      <c r="AI437" t="s">
        <v>56</v>
      </c>
      <c r="AJ437" t="s">
        <v>56</v>
      </c>
      <c r="AK437" t="s">
        <v>56</v>
      </c>
      <c r="AL437" t="s">
        <v>69</v>
      </c>
      <c r="AM437" t="s">
        <v>56</v>
      </c>
      <c r="AN437" t="s">
        <v>56</v>
      </c>
      <c r="AO437" t="s">
        <v>56</v>
      </c>
      <c r="AP437" t="s">
        <v>56</v>
      </c>
      <c r="AQ437" t="s">
        <v>56</v>
      </c>
      <c r="AR437" t="s">
        <v>1370</v>
      </c>
    </row>
    <row r="438" spans="1:47">
      <c r="A438">
        <v>12</v>
      </c>
      <c r="B438">
        <v>3240</v>
      </c>
      <c r="C438" t="s">
        <v>1070</v>
      </c>
      <c r="D438" t="s">
        <v>92</v>
      </c>
      <c r="E438" t="s">
        <v>92</v>
      </c>
      <c r="F438" t="s">
        <v>1070</v>
      </c>
      <c r="G438">
        <v>78702</v>
      </c>
      <c r="H438">
        <v>194806</v>
      </c>
      <c r="I438">
        <v>1</v>
      </c>
      <c r="J438" t="s">
        <v>203</v>
      </c>
      <c r="K438">
        <v>1</v>
      </c>
      <c r="L438">
        <v>1</v>
      </c>
      <c r="M438" t="s">
        <v>50</v>
      </c>
      <c r="N438" t="s">
        <v>61</v>
      </c>
      <c r="O438" t="s">
        <v>52</v>
      </c>
      <c r="P438" t="s">
        <v>53</v>
      </c>
      <c r="Q438">
        <v>2005</v>
      </c>
      <c r="R438">
        <v>2025</v>
      </c>
      <c r="S438">
        <v>20</v>
      </c>
      <c r="U438" t="s">
        <v>54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 t="s">
        <v>55</v>
      </c>
      <c r="AE438" t="s">
        <v>56</v>
      </c>
      <c r="AF438" t="s">
        <v>56</v>
      </c>
      <c r="AG438" t="s">
        <v>56</v>
      </c>
      <c r="AH438" t="s">
        <v>56</v>
      </c>
      <c r="AI438" t="s">
        <v>56</v>
      </c>
      <c r="AJ438" t="s">
        <v>56</v>
      </c>
      <c r="AK438" t="s">
        <v>56</v>
      </c>
      <c r="AL438" t="s">
        <v>69</v>
      </c>
      <c r="AM438" t="s">
        <v>56</v>
      </c>
      <c r="AN438" t="s">
        <v>56</v>
      </c>
      <c r="AO438" t="s">
        <v>56</v>
      </c>
      <c r="AP438" t="s">
        <v>56</v>
      </c>
      <c r="AQ438" t="s">
        <v>56</v>
      </c>
      <c r="AR438" t="s">
        <v>1071</v>
      </c>
    </row>
    <row r="439" spans="1:47">
      <c r="A439">
        <v>12</v>
      </c>
      <c r="B439">
        <v>3241</v>
      </c>
      <c r="C439" t="s">
        <v>887</v>
      </c>
      <c r="D439" t="s">
        <v>92</v>
      </c>
      <c r="E439" t="s">
        <v>92</v>
      </c>
      <c r="F439" t="s">
        <v>887</v>
      </c>
      <c r="G439">
        <v>78702</v>
      </c>
      <c r="H439">
        <v>189479</v>
      </c>
      <c r="I439">
        <v>3</v>
      </c>
      <c r="J439" t="s">
        <v>77</v>
      </c>
      <c r="K439">
        <v>1</v>
      </c>
      <c r="L439">
        <v>1</v>
      </c>
      <c r="M439" t="s">
        <v>78</v>
      </c>
      <c r="N439" t="s">
        <v>61</v>
      </c>
      <c r="O439" t="s">
        <v>52</v>
      </c>
      <c r="P439" t="s">
        <v>53</v>
      </c>
      <c r="Q439">
        <v>2005</v>
      </c>
      <c r="R439">
        <v>2025</v>
      </c>
      <c r="S439">
        <v>20</v>
      </c>
      <c r="U439" t="s">
        <v>54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 t="s">
        <v>55</v>
      </c>
      <c r="AE439" t="s">
        <v>56</v>
      </c>
      <c r="AF439" t="s">
        <v>56</v>
      </c>
      <c r="AG439" t="s">
        <v>56</v>
      </c>
      <c r="AH439" t="s">
        <v>56</v>
      </c>
      <c r="AI439" t="s">
        <v>56</v>
      </c>
      <c r="AJ439" t="s">
        <v>56</v>
      </c>
      <c r="AK439" t="s">
        <v>56</v>
      </c>
      <c r="AL439" t="s">
        <v>56</v>
      </c>
      <c r="AM439" t="s">
        <v>56</v>
      </c>
      <c r="AN439" t="s">
        <v>56</v>
      </c>
      <c r="AO439" t="s">
        <v>56</v>
      </c>
      <c r="AP439" t="s">
        <v>56</v>
      </c>
      <c r="AQ439" t="s">
        <v>56</v>
      </c>
      <c r="AR439" t="s">
        <v>888</v>
      </c>
    </row>
    <row r="440" spans="1:47">
      <c r="A440">
        <v>12</v>
      </c>
      <c r="B440">
        <v>3242</v>
      </c>
      <c r="C440" t="s">
        <v>1456</v>
      </c>
      <c r="D440" t="s">
        <v>92</v>
      </c>
      <c r="E440" t="s">
        <v>92</v>
      </c>
      <c r="F440" t="s">
        <v>1456</v>
      </c>
      <c r="G440">
        <v>78702</v>
      </c>
      <c r="I440">
        <v>3</v>
      </c>
      <c r="J440" t="s">
        <v>203</v>
      </c>
      <c r="K440">
        <v>1</v>
      </c>
      <c r="L440">
        <v>1</v>
      </c>
      <c r="M440" t="s">
        <v>50</v>
      </c>
      <c r="N440" t="s">
        <v>61</v>
      </c>
      <c r="O440" t="s">
        <v>52</v>
      </c>
      <c r="P440" t="s">
        <v>53</v>
      </c>
      <c r="Q440">
        <v>2005</v>
      </c>
      <c r="R440">
        <v>2025</v>
      </c>
      <c r="S440">
        <v>20</v>
      </c>
      <c r="U440" t="s">
        <v>54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 t="s">
        <v>55</v>
      </c>
      <c r="AE440" t="s">
        <v>56</v>
      </c>
      <c r="AF440" t="s">
        <v>56</v>
      </c>
      <c r="AG440" t="s">
        <v>56</v>
      </c>
      <c r="AH440" t="s">
        <v>56</v>
      </c>
      <c r="AI440" t="s">
        <v>56</v>
      </c>
      <c r="AJ440" t="s">
        <v>56</v>
      </c>
      <c r="AK440" t="s">
        <v>56</v>
      </c>
      <c r="AL440" t="s">
        <v>69</v>
      </c>
      <c r="AM440" t="s">
        <v>56</v>
      </c>
      <c r="AN440" t="s">
        <v>56</v>
      </c>
      <c r="AO440" t="s">
        <v>56</v>
      </c>
      <c r="AP440" t="s">
        <v>56</v>
      </c>
      <c r="AQ440" t="s">
        <v>56</v>
      </c>
      <c r="AR440" t="s">
        <v>1457</v>
      </c>
    </row>
    <row r="441" spans="1:47">
      <c r="A441">
        <v>12</v>
      </c>
      <c r="B441">
        <v>3243</v>
      </c>
      <c r="C441" t="s">
        <v>1004</v>
      </c>
      <c r="D441" t="s">
        <v>92</v>
      </c>
      <c r="E441" t="s">
        <v>92</v>
      </c>
      <c r="F441" t="s">
        <v>1004</v>
      </c>
      <c r="G441">
        <v>78702</v>
      </c>
      <c r="H441">
        <v>194809</v>
      </c>
      <c r="I441">
        <v>1</v>
      </c>
      <c r="J441" t="s">
        <v>77</v>
      </c>
      <c r="K441">
        <v>1</v>
      </c>
      <c r="L441">
        <v>1</v>
      </c>
      <c r="M441" t="s">
        <v>50</v>
      </c>
      <c r="N441" t="s">
        <v>61</v>
      </c>
      <c r="O441" t="s">
        <v>52</v>
      </c>
      <c r="P441" t="s">
        <v>53</v>
      </c>
      <c r="Q441">
        <v>2005</v>
      </c>
      <c r="R441">
        <v>2025</v>
      </c>
      <c r="S441">
        <v>20</v>
      </c>
      <c r="U441" t="s">
        <v>54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 t="s">
        <v>55</v>
      </c>
      <c r="AE441" t="s">
        <v>56</v>
      </c>
      <c r="AF441" t="s">
        <v>56</v>
      </c>
      <c r="AG441" t="s">
        <v>56</v>
      </c>
      <c r="AH441" t="s">
        <v>56</v>
      </c>
      <c r="AI441" t="s">
        <v>56</v>
      </c>
      <c r="AJ441" t="s">
        <v>56</v>
      </c>
      <c r="AK441" t="s">
        <v>56</v>
      </c>
      <c r="AL441" t="s">
        <v>69</v>
      </c>
      <c r="AM441" t="s">
        <v>56</v>
      </c>
      <c r="AN441" t="s">
        <v>56</v>
      </c>
      <c r="AO441" t="s">
        <v>56</v>
      </c>
      <c r="AP441" t="s">
        <v>56</v>
      </c>
      <c r="AQ441" t="s">
        <v>56</v>
      </c>
      <c r="AR441" t="s">
        <v>1005</v>
      </c>
    </row>
    <row r="442" spans="1:47">
      <c r="A442">
        <v>12</v>
      </c>
      <c r="B442">
        <v>3239</v>
      </c>
      <c r="C442" t="s">
        <v>409</v>
      </c>
      <c r="D442" t="s">
        <v>92</v>
      </c>
      <c r="E442" t="s">
        <v>92</v>
      </c>
      <c r="F442" t="s">
        <v>409</v>
      </c>
      <c r="G442">
        <v>78702</v>
      </c>
      <c r="H442">
        <v>782343</v>
      </c>
      <c r="I442">
        <v>1</v>
      </c>
      <c r="J442" t="s">
        <v>77</v>
      </c>
      <c r="K442">
        <v>1</v>
      </c>
      <c r="L442">
        <v>1</v>
      </c>
      <c r="M442" t="s">
        <v>50</v>
      </c>
      <c r="N442" t="s">
        <v>51</v>
      </c>
      <c r="O442" t="s">
        <v>52</v>
      </c>
      <c r="P442" t="s">
        <v>53</v>
      </c>
      <c r="Q442">
        <v>2007</v>
      </c>
      <c r="R442">
        <v>2027</v>
      </c>
      <c r="S442">
        <v>20</v>
      </c>
      <c r="U442" t="s">
        <v>54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 t="s">
        <v>55</v>
      </c>
      <c r="AE442" t="s">
        <v>56</v>
      </c>
      <c r="AF442" t="s">
        <v>56</v>
      </c>
      <c r="AG442" t="s">
        <v>56</v>
      </c>
      <c r="AH442" t="s">
        <v>56</v>
      </c>
      <c r="AI442" t="s">
        <v>56</v>
      </c>
      <c r="AJ442" t="s">
        <v>56</v>
      </c>
      <c r="AK442" t="s">
        <v>56</v>
      </c>
      <c r="AL442" t="s">
        <v>69</v>
      </c>
      <c r="AM442" t="s">
        <v>56</v>
      </c>
      <c r="AN442" t="s">
        <v>56</v>
      </c>
      <c r="AO442" t="s">
        <v>56</v>
      </c>
      <c r="AP442" t="s">
        <v>56</v>
      </c>
      <c r="AQ442" t="s">
        <v>56</v>
      </c>
      <c r="AR442" t="s">
        <v>410</v>
      </c>
    </row>
    <row r="443" spans="1:47">
      <c r="A443">
        <v>55</v>
      </c>
      <c r="B443">
        <v>3311</v>
      </c>
      <c r="C443" t="s">
        <v>718</v>
      </c>
      <c r="D443" t="s">
        <v>92</v>
      </c>
      <c r="E443" t="s">
        <v>92</v>
      </c>
      <c r="F443" t="s">
        <v>718</v>
      </c>
      <c r="G443">
        <v>78702</v>
      </c>
      <c r="I443">
        <v>1</v>
      </c>
      <c r="J443" t="s">
        <v>66</v>
      </c>
      <c r="K443">
        <v>1</v>
      </c>
      <c r="L443">
        <v>1</v>
      </c>
      <c r="M443" t="s">
        <v>50</v>
      </c>
      <c r="N443" t="s">
        <v>61</v>
      </c>
      <c r="O443" t="s">
        <v>52</v>
      </c>
      <c r="P443" t="s">
        <v>53</v>
      </c>
      <c r="Q443">
        <v>2001</v>
      </c>
      <c r="R443">
        <v>2021</v>
      </c>
      <c r="S443">
        <v>20</v>
      </c>
      <c r="U443" t="s">
        <v>54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 t="s">
        <v>55</v>
      </c>
      <c r="AE443" t="s">
        <v>56</v>
      </c>
      <c r="AF443" t="s">
        <v>56</v>
      </c>
      <c r="AG443" t="s">
        <v>56</v>
      </c>
      <c r="AH443" t="s">
        <v>56</v>
      </c>
      <c r="AI443" t="s">
        <v>56</v>
      </c>
      <c r="AJ443" t="s">
        <v>56</v>
      </c>
      <c r="AK443" t="s">
        <v>56</v>
      </c>
      <c r="AL443" t="s">
        <v>56</v>
      </c>
      <c r="AM443" t="s">
        <v>56</v>
      </c>
      <c r="AN443" t="s">
        <v>56</v>
      </c>
      <c r="AO443" t="s">
        <v>56</v>
      </c>
      <c r="AP443" t="s">
        <v>56</v>
      </c>
      <c r="AQ443" t="s">
        <v>56</v>
      </c>
      <c r="AR443" t="s">
        <v>719</v>
      </c>
    </row>
    <row r="444" spans="1:47">
      <c r="A444">
        <v>55</v>
      </c>
      <c r="B444">
        <v>3312</v>
      </c>
      <c r="C444" t="s">
        <v>1208</v>
      </c>
      <c r="D444" t="s">
        <v>92</v>
      </c>
      <c r="E444" t="s">
        <v>92</v>
      </c>
      <c r="F444" t="s">
        <v>1208</v>
      </c>
      <c r="G444">
        <v>78702</v>
      </c>
      <c r="H444">
        <v>192939</v>
      </c>
      <c r="I444">
        <v>1</v>
      </c>
      <c r="J444" t="s">
        <v>66</v>
      </c>
      <c r="K444">
        <v>1</v>
      </c>
      <c r="L444">
        <v>1</v>
      </c>
      <c r="M444" t="s">
        <v>50</v>
      </c>
      <c r="N444" t="s">
        <v>61</v>
      </c>
      <c r="O444" t="s">
        <v>52</v>
      </c>
      <c r="P444" t="s">
        <v>53</v>
      </c>
      <c r="Q444">
        <v>2001</v>
      </c>
      <c r="R444">
        <v>2021</v>
      </c>
      <c r="S444">
        <v>20</v>
      </c>
      <c r="U444" t="s">
        <v>54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 t="s">
        <v>55</v>
      </c>
      <c r="AE444" t="s">
        <v>56</v>
      </c>
      <c r="AF444" t="s">
        <v>56</v>
      </c>
      <c r="AG444" t="s">
        <v>56</v>
      </c>
      <c r="AH444" t="s">
        <v>56</v>
      </c>
      <c r="AI444" t="s">
        <v>56</v>
      </c>
      <c r="AJ444" t="s">
        <v>56</v>
      </c>
      <c r="AK444" t="s">
        <v>56</v>
      </c>
      <c r="AL444" t="s">
        <v>56</v>
      </c>
      <c r="AM444" t="s">
        <v>56</v>
      </c>
      <c r="AN444" t="s">
        <v>56</v>
      </c>
      <c r="AO444" t="s">
        <v>56</v>
      </c>
      <c r="AP444" t="s">
        <v>56</v>
      </c>
      <c r="AQ444" t="s">
        <v>56</v>
      </c>
      <c r="AR444" t="s">
        <v>1209</v>
      </c>
    </row>
    <row r="445" spans="1:47">
      <c r="A445">
        <v>55</v>
      </c>
      <c r="B445">
        <v>3313</v>
      </c>
      <c r="C445" t="s">
        <v>829</v>
      </c>
      <c r="D445" t="s">
        <v>92</v>
      </c>
      <c r="E445" t="s">
        <v>92</v>
      </c>
      <c r="F445" t="s">
        <v>829</v>
      </c>
      <c r="G445">
        <v>78702</v>
      </c>
      <c r="H445">
        <v>193005</v>
      </c>
      <c r="I445">
        <v>1</v>
      </c>
      <c r="J445" t="s">
        <v>66</v>
      </c>
      <c r="K445">
        <v>1</v>
      </c>
      <c r="L445">
        <v>1</v>
      </c>
      <c r="M445" t="s">
        <v>50</v>
      </c>
      <c r="N445" t="s">
        <v>61</v>
      </c>
      <c r="O445" t="s">
        <v>52</v>
      </c>
      <c r="P445" t="s">
        <v>53</v>
      </c>
      <c r="Q445">
        <v>2001</v>
      </c>
      <c r="R445">
        <v>2021</v>
      </c>
      <c r="S445">
        <v>20</v>
      </c>
      <c r="U445" t="s">
        <v>54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 t="s">
        <v>55</v>
      </c>
      <c r="AE445" t="s">
        <v>56</v>
      </c>
      <c r="AF445" t="s">
        <v>56</v>
      </c>
      <c r="AG445" t="s">
        <v>56</v>
      </c>
      <c r="AH445" t="s">
        <v>56</v>
      </c>
      <c r="AI445" t="s">
        <v>56</v>
      </c>
      <c r="AJ445" t="s">
        <v>56</v>
      </c>
      <c r="AK445" t="s">
        <v>56</v>
      </c>
      <c r="AL445" t="s">
        <v>56</v>
      </c>
      <c r="AM445" t="s">
        <v>56</v>
      </c>
      <c r="AN445" t="s">
        <v>56</v>
      </c>
      <c r="AO445" t="s">
        <v>56</v>
      </c>
      <c r="AP445" t="s">
        <v>56</v>
      </c>
      <c r="AQ445" t="s">
        <v>56</v>
      </c>
      <c r="AR445" t="s">
        <v>830</v>
      </c>
    </row>
    <row r="446" spans="1:47">
      <c r="A446">
        <v>55</v>
      </c>
      <c r="B446">
        <v>3314</v>
      </c>
      <c r="C446" t="s">
        <v>1621</v>
      </c>
      <c r="D446" t="s">
        <v>92</v>
      </c>
      <c r="E446" t="s">
        <v>92</v>
      </c>
      <c r="F446" t="s">
        <v>1621</v>
      </c>
      <c r="G446">
        <v>78702</v>
      </c>
      <c r="I446">
        <v>1</v>
      </c>
      <c r="J446" t="s">
        <v>66</v>
      </c>
      <c r="K446">
        <v>1</v>
      </c>
      <c r="L446">
        <v>1</v>
      </c>
      <c r="M446" t="s">
        <v>50</v>
      </c>
      <c r="N446" t="s">
        <v>61</v>
      </c>
      <c r="O446" t="s">
        <v>52</v>
      </c>
      <c r="P446" t="s">
        <v>53</v>
      </c>
      <c r="Q446">
        <v>2001</v>
      </c>
      <c r="R446">
        <v>2021</v>
      </c>
      <c r="S446">
        <v>20</v>
      </c>
      <c r="U446" t="s">
        <v>54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 t="s">
        <v>55</v>
      </c>
      <c r="AE446" t="s">
        <v>56</v>
      </c>
      <c r="AF446" t="s">
        <v>56</v>
      </c>
      <c r="AG446" t="s">
        <v>56</v>
      </c>
      <c r="AH446" t="s">
        <v>56</v>
      </c>
      <c r="AI446" t="s">
        <v>56</v>
      </c>
      <c r="AJ446" t="s">
        <v>56</v>
      </c>
      <c r="AK446" t="s">
        <v>56</v>
      </c>
      <c r="AL446" t="s">
        <v>56</v>
      </c>
      <c r="AM446" t="s">
        <v>56</v>
      </c>
      <c r="AN446" t="s">
        <v>56</v>
      </c>
      <c r="AO446" t="s">
        <v>56</v>
      </c>
      <c r="AP446" t="s">
        <v>56</v>
      </c>
      <c r="AQ446" t="s">
        <v>56</v>
      </c>
      <c r="AR446" t="s">
        <v>1622</v>
      </c>
    </row>
    <row r="447" spans="1:47">
      <c r="A447">
        <v>56</v>
      </c>
      <c r="B447">
        <v>3315</v>
      </c>
      <c r="C447" t="s">
        <v>1439</v>
      </c>
      <c r="D447" t="s">
        <v>92</v>
      </c>
      <c r="E447" t="s">
        <v>92</v>
      </c>
      <c r="F447" t="s">
        <v>1439</v>
      </c>
      <c r="G447">
        <v>78702</v>
      </c>
      <c r="I447">
        <v>3</v>
      </c>
      <c r="J447" t="s">
        <v>66</v>
      </c>
      <c r="K447">
        <v>2</v>
      </c>
      <c r="L447">
        <v>2</v>
      </c>
      <c r="M447" t="s">
        <v>50</v>
      </c>
      <c r="N447" t="s">
        <v>61</v>
      </c>
      <c r="O447" t="s">
        <v>52</v>
      </c>
      <c r="P447" t="s">
        <v>53</v>
      </c>
      <c r="Q447">
        <v>2003</v>
      </c>
      <c r="R447">
        <v>2023</v>
      </c>
      <c r="S447">
        <v>20</v>
      </c>
      <c r="U447" t="s">
        <v>54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2</v>
      </c>
      <c r="AC447">
        <v>0</v>
      </c>
      <c r="AD447" t="s">
        <v>55</v>
      </c>
      <c r="AE447" t="s">
        <v>56</v>
      </c>
      <c r="AF447" t="s">
        <v>56</v>
      </c>
      <c r="AG447" t="s">
        <v>56</v>
      </c>
      <c r="AH447" t="s">
        <v>56</v>
      </c>
      <c r="AI447" t="s">
        <v>56</v>
      </c>
      <c r="AJ447" t="s">
        <v>56</v>
      </c>
      <c r="AK447" t="s">
        <v>56</v>
      </c>
      <c r="AL447" t="s">
        <v>56</v>
      </c>
      <c r="AM447" t="s">
        <v>56</v>
      </c>
      <c r="AN447" t="s">
        <v>56</v>
      </c>
      <c r="AO447" t="s">
        <v>56</v>
      </c>
      <c r="AP447" t="s">
        <v>56</v>
      </c>
      <c r="AQ447" t="s">
        <v>56</v>
      </c>
      <c r="AR447" t="s">
        <v>1440</v>
      </c>
    </row>
    <row r="448" spans="1:47">
      <c r="A448">
        <v>57</v>
      </c>
      <c r="B448">
        <v>3316</v>
      </c>
      <c r="C448" t="s">
        <v>1452</v>
      </c>
      <c r="D448" t="s">
        <v>92</v>
      </c>
      <c r="E448" t="s">
        <v>92</v>
      </c>
      <c r="F448" t="s">
        <v>1453</v>
      </c>
      <c r="G448">
        <v>78702</v>
      </c>
      <c r="I448">
        <v>1</v>
      </c>
      <c r="J448" t="s">
        <v>66</v>
      </c>
      <c r="K448">
        <v>22</v>
      </c>
      <c r="L448">
        <v>22</v>
      </c>
      <c r="M448" t="s">
        <v>78</v>
      </c>
      <c r="N448" t="s">
        <v>103</v>
      </c>
      <c r="O448" t="s">
        <v>52</v>
      </c>
      <c r="P448" t="s">
        <v>53</v>
      </c>
      <c r="Q448">
        <v>2008</v>
      </c>
      <c r="R448">
        <v>2047</v>
      </c>
      <c r="S448">
        <v>40</v>
      </c>
      <c r="U448" t="s">
        <v>54</v>
      </c>
      <c r="W448">
        <v>3</v>
      </c>
      <c r="X448">
        <v>0</v>
      </c>
      <c r="Y448">
        <v>18</v>
      </c>
      <c r="Z448">
        <v>1</v>
      </c>
      <c r="AA448">
        <v>0</v>
      </c>
      <c r="AB448">
        <v>0</v>
      </c>
      <c r="AC448">
        <v>0</v>
      </c>
      <c r="AD448" t="s">
        <v>55</v>
      </c>
      <c r="AE448" t="s">
        <v>56</v>
      </c>
      <c r="AF448" t="s">
        <v>56</v>
      </c>
      <c r="AG448" t="s">
        <v>56</v>
      </c>
      <c r="AH448" t="s">
        <v>56</v>
      </c>
      <c r="AI448" t="s">
        <v>56</v>
      </c>
      <c r="AJ448" t="s">
        <v>56</v>
      </c>
      <c r="AK448" t="s">
        <v>56</v>
      </c>
      <c r="AL448" t="s">
        <v>56</v>
      </c>
      <c r="AM448" t="s">
        <v>56</v>
      </c>
      <c r="AN448" t="s">
        <v>56</v>
      </c>
      <c r="AO448" t="s">
        <v>56</v>
      </c>
      <c r="AP448" t="s">
        <v>56</v>
      </c>
      <c r="AQ448" t="s">
        <v>56</v>
      </c>
      <c r="AR448" t="s">
        <v>1454</v>
      </c>
      <c r="AS448" t="s">
        <v>92</v>
      </c>
      <c r="AT448" t="s">
        <v>1430</v>
      </c>
      <c r="AU448" t="s">
        <v>1455</v>
      </c>
    </row>
    <row r="449" spans="1:44">
      <c r="A449">
        <v>58</v>
      </c>
      <c r="B449">
        <v>3317</v>
      </c>
      <c r="C449" t="s">
        <v>238</v>
      </c>
      <c r="D449" t="s">
        <v>92</v>
      </c>
      <c r="E449" t="s">
        <v>92</v>
      </c>
      <c r="F449" t="s">
        <v>589</v>
      </c>
      <c r="G449">
        <v>78721</v>
      </c>
      <c r="H449">
        <v>772793</v>
      </c>
      <c r="I449">
        <v>3</v>
      </c>
      <c r="J449" t="s">
        <v>66</v>
      </c>
      <c r="K449">
        <v>1</v>
      </c>
      <c r="L449">
        <v>1</v>
      </c>
      <c r="M449" t="s">
        <v>50</v>
      </c>
      <c r="N449" t="s">
        <v>61</v>
      </c>
      <c r="O449" t="s">
        <v>52</v>
      </c>
      <c r="P449" t="s">
        <v>53</v>
      </c>
      <c r="Q449">
        <v>2009</v>
      </c>
      <c r="R449">
        <v>2049</v>
      </c>
      <c r="S449">
        <v>40</v>
      </c>
      <c r="U449" t="s">
        <v>54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 t="s">
        <v>55</v>
      </c>
      <c r="AE449" t="s">
        <v>56</v>
      </c>
      <c r="AF449" t="s">
        <v>56</v>
      </c>
      <c r="AG449" t="s">
        <v>56</v>
      </c>
      <c r="AH449" t="s">
        <v>56</v>
      </c>
      <c r="AI449" t="s">
        <v>56</v>
      </c>
      <c r="AJ449" t="s">
        <v>56</v>
      </c>
      <c r="AK449" t="s">
        <v>56</v>
      </c>
      <c r="AL449" t="s">
        <v>56</v>
      </c>
      <c r="AM449" t="s">
        <v>56</v>
      </c>
      <c r="AN449" t="s">
        <v>56</v>
      </c>
      <c r="AO449" t="s">
        <v>56</v>
      </c>
      <c r="AP449" t="s">
        <v>56</v>
      </c>
      <c r="AQ449" t="s">
        <v>56</v>
      </c>
      <c r="AR449" t="s">
        <v>590</v>
      </c>
    </row>
    <row r="450" spans="1:44">
      <c r="A450">
        <v>58</v>
      </c>
      <c r="B450">
        <v>3318</v>
      </c>
      <c r="C450" t="s">
        <v>238</v>
      </c>
      <c r="D450" t="s">
        <v>92</v>
      </c>
      <c r="E450" t="s">
        <v>92</v>
      </c>
      <c r="F450" t="s">
        <v>613</v>
      </c>
      <c r="G450">
        <v>78721</v>
      </c>
      <c r="H450">
        <v>772762</v>
      </c>
      <c r="I450">
        <v>3</v>
      </c>
      <c r="J450" t="s">
        <v>66</v>
      </c>
      <c r="K450">
        <v>1</v>
      </c>
      <c r="L450">
        <v>1</v>
      </c>
      <c r="M450" t="s">
        <v>50</v>
      </c>
      <c r="N450" t="s">
        <v>61</v>
      </c>
      <c r="O450" t="s">
        <v>52</v>
      </c>
      <c r="P450" t="s">
        <v>53</v>
      </c>
      <c r="Q450">
        <v>2009</v>
      </c>
      <c r="R450">
        <v>2049</v>
      </c>
      <c r="S450">
        <v>40</v>
      </c>
      <c r="U450" t="s">
        <v>54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 t="s">
        <v>55</v>
      </c>
      <c r="AE450" t="s">
        <v>56</v>
      </c>
      <c r="AF450" t="s">
        <v>56</v>
      </c>
      <c r="AG450" t="s">
        <v>56</v>
      </c>
      <c r="AH450" t="s">
        <v>56</v>
      </c>
      <c r="AI450" t="s">
        <v>56</v>
      </c>
      <c r="AJ450" t="s">
        <v>56</v>
      </c>
      <c r="AK450" t="s">
        <v>56</v>
      </c>
      <c r="AL450" t="s">
        <v>56</v>
      </c>
      <c r="AM450" t="s">
        <v>56</v>
      </c>
      <c r="AN450" t="s">
        <v>56</v>
      </c>
      <c r="AO450" t="s">
        <v>56</v>
      </c>
      <c r="AP450" t="s">
        <v>56</v>
      </c>
      <c r="AQ450" t="s">
        <v>56</v>
      </c>
      <c r="AR450" t="s">
        <v>614</v>
      </c>
    </row>
    <row r="451" spans="1:44">
      <c r="A451">
        <v>58</v>
      </c>
      <c r="B451">
        <v>3319</v>
      </c>
      <c r="C451" t="s">
        <v>238</v>
      </c>
      <c r="D451" t="s">
        <v>92</v>
      </c>
      <c r="E451" t="s">
        <v>92</v>
      </c>
      <c r="F451" t="s">
        <v>1164</v>
      </c>
      <c r="G451">
        <v>78721</v>
      </c>
      <c r="H451">
        <v>772776</v>
      </c>
      <c r="I451">
        <v>3</v>
      </c>
      <c r="J451" t="s">
        <v>66</v>
      </c>
      <c r="K451">
        <v>1</v>
      </c>
      <c r="L451">
        <v>1</v>
      </c>
      <c r="M451" t="s">
        <v>50</v>
      </c>
      <c r="N451" t="s">
        <v>61</v>
      </c>
      <c r="O451" t="s">
        <v>52</v>
      </c>
      <c r="P451" t="s">
        <v>53</v>
      </c>
      <c r="Q451">
        <v>2009</v>
      </c>
      <c r="R451">
        <v>2049</v>
      </c>
      <c r="S451">
        <v>40</v>
      </c>
      <c r="U451" t="s">
        <v>54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 t="s">
        <v>55</v>
      </c>
      <c r="AE451" t="s">
        <v>56</v>
      </c>
      <c r="AF451" t="s">
        <v>56</v>
      </c>
      <c r="AG451" t="s">
        <v>56</v>
      </c>
      <c r="AH451" t="s">
        <v>56</v>
      </c>
      <c r="AI451" t="s">
        <v>56</v>
      </c>
      <c r="AJ451" t="s">
        <v>56</v>
      </c>
      <c r="AK451" t="s">
        <v>56</v>
      </c>
      <c r="AL451" t="s">
        <v>56</v>
      </c>
      <c r="AM451" t="s">
        <v>56</v>
      </c>
      <c r="AN451" t="s">
        <v>56</v>
      </c>
      <c r="AO451" t="s">
        <v>56</v>
      </c>
      <c r="AP451" t="s">
        <v>56</v>
      </c>
      <c r="AQ451" t="s">
        <v>56</v>
      </c>
      <c r="AR451" t="s">
        <v>1165</v>
      </c>
    </row>
    <row r="452" spans="1:44">
      <c r="A452">
        <v>58</v>
      </c>
      <c r="B452">
        <v>3320</v>
      </c>
      <c r="C452" t="s">
        <v>238</v>
      </c>
      <c r="D452" t="s">
        <v>92</v>
      </c>
      <c r="E452" t="s">
        <v>92</v>
      </c>
      <c r="F452" t="s">
        <v>1378</v>
      </c>
      <c r="G452">
        <v>78721</v>
      </c>
      <c r="H452">
        <v>772787</v>
      </c>
      <c r="I452">
        <v>3</v>
      </c>
      <c r="J452" t="s">
        <v>66</v>
      </c>
      <c r="K452">
        <v>1</v>
      </c>
      <c r="L452">
        <v>1</v>
      </c>
      <c r="M452" t="s">
        <v>50</v>
      </c>
      <c r="N452" t="s">
        <v>61</v>
      </c>
      <c r="O452" t="s">
        <v>52</v>
      </c>
      <c r="P452" t="s">
        <v>53</v>
      </c>
      <c r="Q452">
        <v>2009</v>
      </c>
      <c r="R452">
        <v>2049</v>
      </c>
      <c r="S452">
        <v>40</v>
      </c>
      <c r="U452" t="s">
        <v>54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 t="s">
        <v>55</v>
      </c>
      <c r="AE452" t="s">
        <v>56</v>
      </c>
      <c r="AF452" t="s">
        <v>56</v>
      </c>
      <c r="AG452" t="s">
        <v>56</v>
      </c>
      <c r="AH452" t="s">
        <v>56</v>
      </c>
      <c r="AI452" t="s">
        <v>56</v>
      </c>
      <c r="AJ452" t="s">
        <v>56</v>
      </c>
      <c r="AK452" t="s">
        <v>56</v>
      </c>
      <c r="AL452" t="s">
        <v>56</v>
      </c>
      <c r="AM452" t="s">
        <v>56</v>
      </c>
      <c r="AN452" t="s">
        <v>56</v>
      </c>
      <c r="AO452" t="s">
        <v>56</v>
      </c>
      <c r="AP452" t="s">
        <v>56</v>
      </c>
      <c r="AQ452" t="s">
        <v>56</v>
      </c>
      <c r="AR452" t="s">
        <v>1379</v>
      </c>
    </row>
    <row r="453" spans="1:44">
      <c r="A453">
        <v>58</v>
      </c>
      <c r="B453">
        <v>3321</v>
      </c>
      <c r="C453" t="s">
        <v>238</v>
      </c>
      <c r="D453" t="s">
        <v>92</v>
      </c>
      <c r="E453" t="s">
        <v>92</v>
      </c>
      <c r="F453" t="s">
        <v>591</v>
      </c>
      <c r="G453">
        <v>78702</v>
      </c>
      <c r="H453">
        <v>772770</v>
      </c>
      <c r="I453">
        <v>1</v>
      </c>
      <c r="J453" t="s">
        <v>66</v>
      </c>
      <c r="K453">
        <v>2</v>
      </c>
      <c r="L453">
        <v>2</v>
      </c>
      <c r="M453" t="s">
        <v>50</v>
      </c>
      <c r="N453" t="s">
        <v>51</v>
      </c>
      <c r="O453" t="s">
        <v>52</v>
      </c>
      <c r="P453" t="s">
        <v>53</v>
      </c>
      <c r="Q453">
        <v>2009</v>
      </c>
      <c r="R453">
        <v>2049</v>
      </c>
      <c r="S453">
        <v>40</v>
      </c>
      <c r="U453" t="s">
        <v>54</v>
      </c>
      <c r="W453">
        <v>0</v>
      </c>
      <c r="X453">
        <v>0</v>
      </c>
      <c r="Y453">
        <v>0</v>
      </c>
      <c r="Z453">
        <v>2</v>
      </c>
      <c r="AA453">
        <v>0</v>
      </c>
      <c r="AB453">
        <v>0</v>
      </c>
      <c r="AC453">
        <v>0</v>
      </c>
      <c r="AD453" t="s">
        <v>55</v>
      </c>
      <c r="AE453" t="s">
        <v>56</v>
      </c>
      <c r="AF453" t="s">
        <v>56</v>
      </c>
      <c r="AG453" t="s">
        <v>56</v>
      </c>
      <c r="AH453" t="s">
        <v>56</v>
      </c>
      <c r="AI453" t="s">
        <v>56</v>
      </c>
      <c r="AJ453" t="s">
        <v>56</v>
      </c>
      <c r="AK453" t="s">
        <v>56</v>
      </c>
      <c r="AL453" t="s">
        <v>56</v>
      </c>
      <c r="AM453" t="s">
        <v>56</v>
      </c>
      <c r="AN453" t="s">
        <v>56</v>
      </c>
      <c r="AO453" t="s">
        <v>56</v>
      </c>
      <c r="AP453" t="s">
        <v>56</v>
      </c>
      <c r="AQ453" t="s">
        <v>56</v>
      </c>
      <c r="AR453" t="s">
        <v>592</v>
      </c>
    </row>
    <row r="454" spans="1:44">
      <c r="A454">
        <v>58</v>
      </c>
      <c r="B454">
        <v>3323</v>
      </c>
      <c r="C454" t="s">
        <v>238</v>
      </c>
      <c r="D454" t="s">
        <v>92</v>
      </c>
      <c r="E454" t="s">
        <v>92</v>
      </c>
      <c r="F454" t="s">
        <v>1104</v>
      </c>
      <c r="G454">
        <v>78702</v>
      </c>
      <c r="H454">
        <v>772771</v>
      </c>
      <c r="I454">
        <v>1</v>
      </c>
      <c r="J454" t="s">
        <v>66</v>
      </c>
      <c r="K454">
        <v>2</v>
      </c>
      <c r="L454">
        <v>2</v>
      </c>
      <c r="M454" t="s">
        <v>50</v>
      </c>
      <c r="N454" t="s">
        <v>51</v>
      </c>
      <c r="O454" t="s">
        <v>52</v>
      </c>
      <c r="P454" t="s">
        <v>53</v>
      </c>
      <c r="Q454">
        <v>2009</v>
      </c>
      <c r="R454">
        <v>2049</v>
      </c>
      <c r="S454">
        <v>40</v>
      </c>
      <c r="U454" t="s">
        <v>54</v>
      </c>
      <c r="W454">
        <v>0</v>
      </c>
      <c r="X454">
        <v>0</v>
      </c>
      <c r="Y454">
        <v>0</v>
      </c>
      <c r="Z454">
        <v>2</v>
      </c>
      <c r="AA454">
        <v>0</v>
      </c>
      <c r="AB454">
        <v>0</v>
      </c>
      <c r="AC454">
        <v>0</v>
      </c>
      <c r="AD454" t="s">
        <v>55</v>
      </c>
      <c r="AE454" t="s">
        <v>56</v>
      </c>
      <c r="AF454" t="s">
        <v>56</v>
      </c>
      <c r="AG454" t="s">
        <v>56</v>
      </c>
      <c r="AH454" t="s">
        <v>56</v>
      </c>
      <c r="AI454" t="s">
        <v>56</v>
      </c>
      <c r="AJ454" t="s">
        <v>56</v>
      </c>
      <c r="AK454" t="s">
        <v>56</v>
      </c>
      <c r="AL454" t="s">
        <v>56</v>
      </c>
      <c r="AM454" t="s">
        <v>56</v>
      </c>
      <c r="AN454" t="s">
        <v>56</v>
      </c>
      <c r="AO454" t="s">
        <v>56</v>
      </c>
      <c r="AP454" t="s">
        <v>56</v>
      </c>
      <c r="AQ454" t="s">
        <v>56</v>
      </c>
      <c r="AR454" t="s">
        <v>1105</v>
      </c>
    </row>
    <row r="455" spans="1:44">
      <c r="A455">
        <v>87</v>
      </c>
      <c r="B455">
        <v>3406</v>
      </c>
      <c r="C455" t="s">
        <v>91</v>
      </c>
      <c r="D455" t="s">
        <v>92</v>
      </c>
      <c r="E455" t="s">
        <v>92</v>
      </c>
      <c r="F455" t="s">
        <v>64</v>
      </c>
      <c r="G455">
        <v>78702</v>
      </c>
      <c r="I455">
        <v>1</v>
      </c>
      <c r="J455" t="s">
        <v>77</v>
      </c>
      <c r="K455">
        <v>1</v>
      </c>
      <c r="L455">
        <v>1</v>
      </c>
      <c r="M455" t="s">
        <v>50</v>
      </c>
      <c r="N455" t="s">
        <v>61</v>
      </c>
      <c r="O455" t="s">
        <v>67</v>
      </c>
      <c r="P455" t="s">
        <v>53</v>
      </c>
      <c r="Q455">
        <v>2013</v>
      </c>
      <c r="R455">
        <v>2112</v>
      </c>
      <c r="S455">
        <v>99</v>
      </c>
      <c r="U455" t="s">
        <v>54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 t="s">
        <v>68</v>
      </c>
      <c r="AE455" t="s">
        <v>56</v>
      </c>
      <c r="AF455" t="s">
        <v>56</v>
      </c>
      <c r="AG455" t="s">
        <v>56</v>
      </c>
      <c r="AH455" t="s">
        <v>56</v>
      </c>
      <c r="AI455" t="s">
        <v>56</v>
      </c>
      <c r="AJ455" t="s">
        <v>56</v>
      </c>
      <c r="AK455" t="s">
        <v>56</v>
      </c>
      <c r="AL455" t="s">
        <v>69</v>
      </c>
      <c r="AM455" t="s">
        <v>56</v>
      </c>
      <c r="AN455" t="s">
        <v>56</v>
      </c>
      <c r="AO455" t="s">
        <v>56</v>
      </c>
      <c r="AP455" t="s">
        <v>69</v>
      </c>
      <c r="AQ455" t="s">
        <v>56</v>
      </c>
      <c r="AR455" t="s">
        <v>75</v>
      </c>
    </row>
    <row r="456" spans="1:44">
      <c r="A456">
        <v>88</v>
      </c>
      <c r="B456">
        <v>3407</v>
      </c>
      <c r="C456" t="s">
        <v>91</v>
      </c>
      <c r="D456" t="s">
        <v>64</v>
      </c>
      <c r="E456" t="s">
        <v>92</v>
      </c>
      <c r="F456" t="s">
        <v>64</v>
      </c>
      <c r="G456">
        <v>78702</v>
      </c>
      <c r="I456">
        <v>3</v>
      </c>
      <c r="J456" t="s">
        <v>77</v>
      </c>
      <c r="K456">
        <v>1</v>
      </c>
      <c r="L456">
        <v>1</v>
      </c>
      <c r="M456" t="s">
        <v>50</v>
      </c>
      <c r="N456" t="s">
        <v>61</v>
      </c>
      <c r="O456" t="s">
        <v>67</v>
      </c>
      <c r="P456" t="s">
        <v>53</v>
      </c>
      <c r="Q456">
        <v>2012</v>
      </c>
      <c r="R456">
        <v>2111</v>
      </c>
      <c r="S456">
        <v>99</v>
      </c>
      <c r="U456" t="s">
        <v>54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 t="s">
        <v>68</v>
      </c>
      <c r="AE456" t="s">
        <v>56</v>
      </c>
      <c r="AF456" t="s">
        <v>56</v>
      </c>
      <c r="AG456" t="s">
        <v>56</v>
      </c>
      <c r="AH456" t="s">
        <v>56</v>
      </c>
      <c r="AI456" t="s">
        <v>56</v>
      </c>
      <c r="AJ456" t="s">
        <v>56</v>
      </c>
      <c r="AK456" t="s">
        <v>56</v>
      </c>
      <c r="AL456" t="s">
        <v>69</v>
      </c>
      <c r="AM456" t="s">
        <v>56</v>
      </c>
      <c r="AN456" t="s">
        <v>56</v>
      </c>
      <c r="AO456" t="s">
        <v>56</v>
      </c>
      <c r="AP456" t="s">
        <v>56</v>
      </c>
      <c r="AQ456" t="s">
        <v>56</v>
      </c>
      <c r="AR456" t="s">
        <v>75</v>
      </c>
    </row>
    <row r="457" spans="1:44">
      <c r="A457">
        <v>119</v>
      </c>
      <c r="B457">
        <v>3504</v>
      </c>
      <c r="C457" t="s">
        <v>1585</v>
      </c>
      <c r="D457" t="s">
        <v>92</v>
      </c>
      <c r="E457" t="s">
        <v>92</v>
      </c>
      <c r="F457" t="s">
        <v>1586</v>
      </c>
      <c r="G457">
        <v>78702</v>
      </c>
      <c r="I457">
        <v>1</v>
      </c>
      <c r="J457" t="s">
        <v>66</v>
      </c>
      <c r="K457">
        <v>6</v>
      </c>
      <c r="L457">
        <v>6</v>
      </c>
      <c r="M457" t="s">
        <v>78</v>
      </c>
      <c r="N457" t="s">
        <v>103</v>
      </c>
      <c r="O457" t="s">
        <v>52</v>
      </c>
      <c r="P457" t="s">
        <v>90</v>
      </c>
      <c r="S457">
        <v>5</v>
      </c>
      <c r="U457" t="s">
        <v>54</v>
      </c>
      <c r="W457">
        <v>0</v>
      </c>
      <c r="X457">
        <v>0</v>
      </c>
      <c r="Y457">
        <v>0</v>
      </c>
      <c r="Z457">
        <v>6</v>
      </c>
      <c r="AA457">
        <v>0</v>
      </c>
      <c r="AB457">
        <v>0</v>
      </c>
      <c r="AC457">
        <v>0</v>
      </c>
      <c r="AD457" t="s">
        <v>99</v>
      </c>
      <c r="AE457" t="s">
        <v>56</v>
      </c>
      <c r="AF457" t="s">
        <v>56</v>
      </c>
      <c r="AG457" t="s">
        <v>56</v>
      </c>
      <c r="AH457" t="s">
        <v>56</v>
      </c>
      <c r="AI457" t="s">
        <v>56</v>
      </c>
      <c r="AJ457" t="s">
        <v>56</v>
      </c>
      <c r="AK457" t="s">
        <v>56</v>
      </c>
      <c r="AL457" t="s">
        <v>69</v>
      </c>
      <c r="AM457" t="s">
        <v>56</v>
      </c>
      <c r="AN457" t="s">
        <v>56</v>
      </c>
      <c r="AO457" t="s">
        <v>56</v>
      </c>
      <c r="AP457" t="s">
        <v>56</v>
      </c>
      <c r="AQ457" t="s">
        <v>56</v>
      </c>
      <c r="AR457" t="s">
        <v>1587</v>
      </c>
    </row>
    <row r="458" spans="1:44">
      <c r="A458">
        <v>141</v>
      </c>
      <c r="B458">
        <v>3523</v>
      </c>
      <c r="C458" t="s">
        <v>111</v>
      </c>
      <c r="D458" t="s">
        <v>92</v>
      </c>
      <c r="E458" t="s">
        <v>92</v>
      </c>
      <c r="F458" t="s">
        <v>64</v>
      </c>
      <c r="G458">
        <v>78702</v>
      </c>
      <c r="I458">
        <v>3</v>
      </c>
      <c r="J458" t="s">
        <v>66</v>
      </c>
      <c r="K458">
        <v>2</v>
      </c>
      <c r="L458">
        <v>2</v>
      </c>
      <c r="M458" t="s">
        <v>71</v>
      </c>
      <c r="N458" t="s">
        <v>51</v>
      </c>
      <c r="O458" t="s">
        <v>67</v>
      </c>
      <c r="P458" t="s">
        <v>112</v>
      </c>
      <c r="S458">
        <v>5</v>
      </c>
      <c r="U458" t="s">
        <v>54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0</v>
      </c>
      <c r="AD458" t="s">
        <v>99</v>
      </c>
      <c r="AE458" t="s">
        <v>56</v>
      </c>
      <c r="AF458" t="s">
        <v>56</v>
      </c>
      <c r="AG458" t="s">
        <v>56</v>
      </c>
      <c r="AH458" t="s">
        <v>56</v>
      </c>
      <c r="AI458" t="s">
        <v>56</v>
      </c>
      <c r="AJ458" t="s">
        <v>56</v>
      </c>
      <c r="AK458" t="s">
        <v>56</v>
      </c>
      <c r="AL458" t="s">
        <v>69</v>
      </c>
      <c r="AM458" t="s">
        <v>56</v>
      </c>
      <c r="AN458" t="s">
        <v>56</v>
      </c>
      <c r="AO458" t="s">
        <v>56</v>
      </c>
      <c r="AP458" t="s">
        <v>56</v>
      </c>
      <c r="AQ458" t="s">
        <v>56</v>
      </c>
      <c r="AR458" t="s">
        <v>75</v>
      </c>
    </row>
    <row r="459" spans="1:44">
      <c r="A459">
        <v>257</v>
      </c>
      <c r="B459">
        <v>3683</v>
      </c>
      <c r="C459" t="s">
        <v>91</v>
      </c>
      <c r="D459" t="s">
        <v>92</v>
      </c>
      <c r="E459" t="s">
        <v>92</v>
      </c>
      <c r="F459" t="s">
        <v>1206</v>
      </c>
      <c r="G459">
        <v>78702</v>
      </c>
      <c r="I459">
        <v>1</v>
      </c>
      <c r="J459" t="s">
        <v>66</v>
      </c>
      <c r="K459">
        <v>1</v>
      </c>
      <c r="L459">
        <v>1</v>
      </c>
      <c r="M459" t="s">
        <v>78</v>
      </c>
      <c r="N459" t="s">
        <v>61</v>
      </c>
      <c r="O459" t="s">
        <v>52</v>
      </c>
      <c r="P459" t="s">
        <v>53</v>
      </c>
      <c r="Q459">
        <v>2016</v>
      </c>
      <c r="R459">
        <v>2031</v>
      </c>
      <c r="S459">
        <v>15</v>
      </c>
      <c r="U459" t="s">
        <v>54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 t="s">
        <v>55</v>
      </c>
      <c r="AE459" t="s">
        <v>56</v>
      </c>
      <c r="AF459" t="s">
        <v>56</v>
      </c>
      <c r="AG459" t="s">
        <v>56</v>
      </c>
      <c r="AH459" t="s">
        <v>56</v>
      </c>
      <c r="AI459" t="s">
        <v>56</v>
      </c>
      <c r="AJ459" t="s">
        <v>56</v>
      </c>
      <c r="AK459" t="s">
        <v>56</v>
      </c>
      <c r="AL459" t="s">
        <v>69</v>
      </c>
      <c r="AM459" t="s">
        <v>56</v>
      </c>
      <c r="AN459" t="s">
        <v>56</v>
      </c>
      <c r="AO459" t="s">
        <v>56</v>
      </c>
      <c r="AP459" t="s">
        <v>56</v>
      </c>
      <c r="AQ459" t="s">
        <v>56</v>
      </c>
      <c r="AR459" t="s">
        <v>1207</v>
      </c>
    </row>
    <row r="460" spans="1:44">
      <c r="A460">
        <v>277</v>
      </c>
      <c r="B460">
        <v>3743</v>
      </c>
      <c r="C460" t="s">
        <v>1487</v>
      </c>
      <c r="D460" t="s">
        <v>92</v>
      </c>
      <c r="E460" t="s">
        <v>92</v>
      </c>
      <c r="F460" t="s">
        <v>1487</v>
      </c>
      <c r="G460">
        <v>78702</v>
      </c>
      <c r="H460">
        <v>192991</v>
      </c>
      <c r="I460">
        <v>1</v>
      </c>
      <c r="J460" t="s">
        <v>77</v>
      </c>
      <c r="K460">
        <v>2</v>
      </c>
      <c r="L460">
        <v>2</v>
      </c>
      <c r="M460" t="s">
        <v>50</v>
      </c>
      <c r="N460" t="s">
        <v>51</v>
      </c>
      <c r="O460" t="s">
        <v>52</v>
      </c>
      <c r="P460" t="s">
        <v>90</v>
      </c>
      <c r="S460">
        <v>5</v>
      </c>
      <c r="U460" t="s">
        <v>54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1</v>
      </c>
      <c r="AC460">
        <v>0</v>
      </c>
      <c r="AD460" t="s">
        <v>99</v>
      </c>
      <c r="AE460" t="s">
        <v>56</v>
      </c>
      <c r="AF460" t="s">
        <v>56</v>
      </c>
      <c r="AG460" t="s">
        <v>56</v>
      </c>
      <c r="AH460" t="s">
        <v>56</v>
      </c>
      <c r="AI460" t="s">
        <v>56</v>
      </c>
      <c r="AJ460" t="s">
        <v>56</v>
      </c>
      <c r="AK460" t="s">
        <v>56</v>
      </c>
      <c r="AL460" t="s">
        <v>69</v>
      </c>
      <c r="AM460" t="s">
        <v>56</v>
      </c>
      <c r="AN460" t="s">
        <v>56</v>
      </c>
      <c r="AO460" t="s">
        <v>56</v>
      </c>
      <c r="AP460" t="s">
        <v>56</v>
      </c>
      <c r="AQ460" t="s">
        <v>56</v>
      </c>
      <c r="AR460" t="s">
        <v>1488</v>
      </c>
    </row>
    <row r="461" spans="1:44">
      <c r="A461">
        <v>295</v>
      </c>
      <c r="B461">
        <v>3781</v>
      </c>
      <c r="C461" t="s">
        <v>156</v>
      </c>
      <c r="D461" t="s">
        <v>92</v>
      </c>
      <c r="E461" t="s">
        <v>92</v>
      </c>
      <c r="F461" t="s">
        <v>64</v>
      </c>
      <c r="G461">
        <v>78702</v>
      </c>
      <c r="I461">
        <v>1</v>
      </c>
      <c r="J461" t="s">
        <v>77</v>
      </c>
      <c r="K461">
        <v>2</v>
      </c>
      <c r="L461">
        <v>2</v>
      </c>
      <c r="M461" t="s">
        <v>50</v>
      </c>
      <c r="N461" t="s">
        <v>51</v>
      </c>
      <c r="O461" t="s">
        <v>67</v>
      </c>
      <c r="P461" t="s">
        <v>90</v>
      </c>
      <c r="S461">
        <v>5</v>
      </c>
      <c r="U461" t="s">
        <v>54</v>
      </c>
      <c r="W461">
        <v>1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0</v>
      </c>
      <c r="AD461" t="s">
        <v>99</v>
      </c>
      <c r="AE461" t="s">
        <v>56</v>
      </c>
      <c r="AF461" t="s">
        <v>56</v>
      </c>
      <c r="AG461" t="s">
        <v>56</v>
      </c>
      <c r="AH461" t="s">
        <v>56</v>
      </c>
      <c r="AI461" t="s">
        <v>56</v>
      </c>
      <c r="AJ461" t="s">
        <v>56</v>
      </c>
      <c r="AK461" t="s">
        <v>56</v>
      </c>
      <c r="AL461" t="s">
        <v>69</v>
      </c>
      <c r="AM461" t="s">
        <v>56</v>
      </c>
      <c r="AN461" t="s">
        <v>56</v>
      </c>
      <c r="AO461" t="s">
        <v>56</v>
      </c>
      <c r="AP461" t="s">
        <v>56</v>
      </c>
      <c r="AQ461" t="s">
        <v>56</v>
      </c>
      <c r="AR461" t="s">
        <v>75</v>
      </c>
    </row>
    <row r="462" spans="1:44">
      <c r="A462">
        <v>322</v>
      </c>
      <c r="B462">
        <v>3857</v>
      </c>
      <c r="C462" t="s">
        <v>180</v>
      </c>
      <c r="D462" t="s">
        <v>181</v>
      </c>
      <c r="E462" t="s">
        <v>92</v>
      </c>
      <c r="F462" t="s">
        <v>64</v>
      </c>
      <c r="G462">
        <v>78702</v>
      </c>
      <c r="H462">
        <v>783092</v>
      </c>
      <c r="I462">
        <v>1</v>
      </c>
      <c r="J462" t="s">
        <v>77</v>
      </c>
      <c r="K462">
        <v>1</v>
      </c>
      <c r="L462">
        <v>1</v>
      </c>
      <c r="M462" t="s">
        <v>50</v>
      </c>
      <c r="N462" t="s">
        <v>61</v>
      </c>
      <c r="O462" t="s">
        <v>67</v>
      </c>
      <c r="P462" t="s">
        <v>90</v>
      </c>
      <c r="S462">
        <v>1</v>
      </c>
      <c r="U462" t="s">
        <v>54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 t="s">
        <v>99</v>
      </c>
      <c r="AE462" t="s">
        <v>56</v>
      </c>
      <c r="AF462" t="s">
        <v>56</v>
      </c>
      <c r="AG462" t="s">
        <v>56</v>
      </c>
      <c r="AH462" t="s">
        <v>56</v>
      </c>
      <c r="AI462" t="s">
        <v>56</v>
      </c>
      <c r="AJ462" t="s">
        <v>56</v>
      </c>
      <c r="AK462" t="s">
        <v>56</v>
      </c>
      <c r="AL462" t="s">
        <v>69</v>
      </c>
      <c r="AM462" t="s">
        <v>56</v>
      </c>
      <c r="AN462" t="s">
        <v>56</v>
      </c>
      <c r="AO462" t="s">
        <v>56</v>
      </c>
      <c r="AP462" t="s">
        <v>56</v>
      </c>
      <c r="AQ462" t="s">
        <v>56</v>
      </c>
      <c r="AR462" t="s">
        <v>75</v>
      </c>
    </row>
    <row r="463" spans="1:44">
      <c r="A463">
        <v>327</v>
      </c>
      <c r="B463">
        <v>3861</v>
      </c>
      <c r="C463" t="s">
        <v>156</v>
      </c>
      <c r="D463" t="s">
        <v>92</v>
      </c>
      <c r="E463" t="s">
        <v>92</v>
      </c>
      <c r="F463" t="s">
        <v>540</v>
      </c>
      <c r="G463">
        <v>78702</v>
      </c>
      <c r="H463">
        <v>192374</v>
      </c>
      <c r="I463">
        <v>3</v>
      </c>
      <c r="J463" t="s">
        <v>66</v>
      </c>
      <c r="K463">
        <v>1</v>
      </c>
      <c r="L463">
        <v>1</v>
      </c>
      <c r="M463" t="s">
        <v>71</v>
      </c>
      <c r="N463" t="s">
        <v>61</v>
      </c>
      <c r="O463" t="s">
        <v>52</v>
      </c>
      <c r="P463" t="s">
        <v>90</v>
      </c>
      <c r="S463">
        <v>5</v>
      </c>
      <c r="U463" t="s">
        <v>54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 t="s">
        <v>99</v>
      </c>
      <c r="AE463" t="s">
        <v>56</v>
      </c>
      <c r="AF463" t="s">
        <v>56</v>
      </c>
      <c r="AG463" t="s">
        <v>56</v>
      </c>
      <c r="AH463" t="s">
        <v>56</v>
      </c>
      <c r="AI463" t="s">
        <v>56</v>
      </c>
      <c r="AJ463" t="s">
        <v>56</v>
      </c>
      <c r="AK463" t="s">
        <v>56</v>
      </c>
      <c r="AL463" t="s">
        <v>69</v>
      </c>
      <c r="AM463" t="s">
        <v>56</v>
      </c>
      <c r="AN463" t="s">
        <v>56</v>
      </c>
      <c r="AO463" t="s">
        <v>56</v>
      </c>
      <c r="AP463" t="s">
        <v>56</v>
      </c>
      <c r="AQ463" t="s">
        <v>56</v>
      </c>
      <c r="AR463" t="s">
        <v>541</v>
      </c>
    </row>
    <row r="464" spans="1:44">
      <c r="A464">
        <v>327</v>
      </c>
      <c r="B464">
        <v>3862</v>
      </c>
      <c r="C464" t="s">
        <v>156</v>
      </c>
      <c r="D464" t="s">
        <v>92</v>
      </c>
      <c r="E464" t="s">
        <v>92</v>
      </c>
      <c r="F464" t="s">
        <v>1265</v>
      </c>
      <c r="G464">
        <v>78702</v>
      </c>
      <c r="H464">
        <v>191735</v>
      </c>
      <c r="I464">
        <v>3</v>
      </c>
      <c r="J464" t="s">
        <v>66</v>
      </c>
      <c r="K464">
        <v>1</v>
      </c>
      <c r="L464">
        <v>1</v>
      </c>
      <c r="M464" t="s">
        <v>50</v>
      </c>
      <c r="N464" t="s">
        <v>61</v>
      </c>
      <c r="O464" t="s">
        <v>52</v>
      </c>
      <c r="P464" t="s">
        <v>90</v>
      </c>
      <c r="S464">
        <v>5</v>
      </c>
      <c r="U464" t="s">
        <v>54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0</v>
      </c>
      <c r="AD464" t="s">
        <v>99</v>
      </c>
      <c r="AE464" t="s">
        <v>56</v>
      </c>
      <c r="AF464" t="s">
        <v>56</v>
      </c>
      <c r="AG464" t="s">
        <v>56</v>
      </c>
      <c r="AH464" t="s">
        <v>56</v>
      </c>
      <c r="AI464" t="s">
        <v>56</v>
      </c>
      <c r="AJ464" t="s">
        <v>56</v>
      </c>
      <c r="AK464" t="s">
        <v>56</v>
      </c>
      <c r="AL464" t="s">
        <v>69</v>
      </c>
      <c r="AM464" t="s">
        <v>56</v>
      </c>
      <c r="AN464" t="s">
        <v>56</v>
      </c>
      <c r="AO464" t="s">
        <v>56</v>
      </c>
      <c r="AP464" t="s">
        <v>56</v>
      </c>
      <c r="AQ464" t="s">
        <v>56</v>
      </c>
      <c r="AR464" t="s">
        <v>1266</v>
      </c>
    </row>
    <row r="465" spans="1:44">
      <c r="A465">
        <v>327</v>
      </c>
      <c r="B465">
        <v>3864</v>
      </c>
      <c r="C465" t="s">
        <v>156</v>
      </c>
      <c r="D465" t="s">
        <v>92</v>
      </c>
      <c r="E465" t="s">
        <v>92</v>
      </c>
      <c r="F465" t="s">
        <v>750</v>
      </c>
      <c r="G465">
        <v>78702</v>
      </c>
      <c r="H465">
        <v>188235</v>
      </c>
      <c r="I465">
        <v>3</v>
      </c>
      <c r="J465" t="s">
        <v>66</v>
      </c>
      <c r="K465">
        <v>1</v>
      </c>
      <c r="L465">
        <v>1</v>
      </c>
      <c r="M465" t="s">
        <v>78</v>
      </c>
      <c r="N465" t="s">
        <v>61</v>
      </c>
      <c r="O465" t="s">
        <v>52</v>
      </c>
      <c r="P465" t="s">
        <v>90</v>
      </c>
      <c r="S465">
        <v>5</v>
      </c>
      <c r="U465" t="s">
        <v>54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D465" t="s">
        <v>99</v>
      </c>
      <c r="AE465" t="s">
        <v>56</v>
      </c>
      <c r="AF465" t="s">
        <v>56</v>
      </c>
      <c r="AG465" t="s">
        <v>56</v>
      </c>
      <c r="AH465" t="s">
        <v>56</v>
      </c>
      <c r="AI465" t="s">
        <v>56</v>
      </c>
      <c r="AJ465" t="s">
        <v>56</v>
      </c>
      <c r="AK465" t="s">
        <v>56</v>
      </c>
      <c r="AL465" t="s">
        <v>69</v>
      </c>
      <c r="AM465" t="s">
        <v>56</v>
      </c>
      <c r="AN465" t="s">
        <v>56</v>
      </c>
      <c r="AO465" t="s">
        <v>56</v>
      </c>
      <c r="AP465" t="s">
        <v>56</v>
      </c>
      <c r="AQ465" t="s">
        <v>56</v>
      </c>
      <c r="AR465" t="s">
        <v>751</v>
      </c>
    </row>
    <row r="466" spans="1:44">
      <c r="A466">
        <v>327</v>
      </c>
      <c r="B466">
        <v>3865</v>
      </c>
      <c r="C466" t="s">
        <v>156</v>
      </c>
      <c r="D466" t="s">
        <v>92</v>
      </c>
      <c r="E466" t="s">
        <v>92</v>
      </c>
      <c r="F466" t="s">
        <v>730</v>
      </c>
      <c r="G466">
        <v>78702</v>
      </c>
      <c r="H466">
        <v>189178</v>
      </c>
      <c r="I466">
        <v>3</v>
      </c>
      <c r="J466" t="s">
        <v>66</v>
      </c>
      <c r="K466">
        <v>1</v>
      </c>
      <c r="L466">
        <v>1</v>
      </c>
      <c r="M466" t="s">
        <v>50</v>
      </c>
      <c r="N466" t="s">
        <v>61</v>
      </c>
      <c r="O466" t="s">
        <v>52</v>
      </c>
      <c r="P466" t="s">
        <v>90</v>
      </c>
      <c r="S466">
        <v>5</v>
      </c>
      <c r="U466" t="s">
        <v>54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 t="s">
        <v>99</v>
      </c>
      <c r="AE466" t="s">
        <v>56</v>
      </c>
      <c r="AF466" t="s">
        <v>56</v>
      </c>
      <c r="AG466" t="s">
        <v>56</v>
      </c>
      <c r="AH466" t="s">
        <v>56</v>
      </c>
      <c r="AI466" t="s">
        <v>56</v>
      </c>
      <c r="AJ466" t="s">
        <v>56</v>
      </c>
      <c r="AK466" t="s">
        <v>56</v>
      </c>
      <c r="AL466" t="s">
        <v>69</v>
      </c>
      <c r="AM466" t="s">
        <v>56</v>
      </c>
      <c r="AN466" t="s">
        <v>56</v>
      </c>
      <c r="AO466" t="s">
        <v>56</v>
      </c>
      <c r="AP466" t="s">
        <v>56</v>
      </c>
      <c r="AQ466" t="s">
        <v>56</v>
      </c>
      <c r="AR466" t="s">
        <v>731</v>
      </c>
    </row>
    <row r="467" spans="1:44">
      <c r="A467">
        <v>335</v>
      </c>
      <c r="B467">
        <v>4461</v>
      </c>
      <c r="C467" t="s">
        <v>185</v>
      </c>
      <c r="D467" t="s">
        <v>92</v>
      </c>
      <c r="E467" t="s">
        <v>92</v>
      </c>
      <c r="F467" t="s">
        <v>186</v>
      </c>
      <c r="G467">
        <v>78702</v>
      </c>
      <c r="I467">
        <v>3</v>
      </c>
      <c r="J467" t="s">
        <v>66</v>
      </c>
      <c r="K467">
        <v>2</v>
      </c>
      <c r="L467">
        <v>2</v>
      </c>
      <c r="M467" t="s">
        <v>71</v>
      </c>
      <c r="N467" t="s">
        <v>51</v>
      </c>
      <c r="O467" t="s">
        <v>52</v>
      </c>
      <c r="P467" t="s">
        <v>53</v>
      </c>
      <c r="Q467">
        <v>2013</v>
      </c>
      <c r="R467">
        <v>2112</v>
      </c>
      <c r="S467">
        <v>99</v>
      </c>
      <c r="U467" t="s">
        <v>54</v>
      </c>
      <c r="W467">
        <v>0</v>
      </c>
      <c r="X467">
        <v>0</v>
      </c>
      <c r="Y467">
        <v>2</v>
      </c>
      <c r="Z467">
        <v>0</v>
      </c>
      <c r="AA467">
        <v>0</v>
      </c>
      <c r="AB467">
        <v>0</v>
      </c>
      <c r="AC467">
        <v>0</v>
      </c>
      <c r="AD467" t="s">
        <v>55</v>
      </c>
      <c r="AE467" t="s">
        <v>56</v>
      </c>
      <c r="AF467" t="s">
        <v>56</v>
      </c>
      <c r="AG467" t="s">
        <v>56</v>
      </c>
      <c r="AH467" t="s">
        <v>56</v>
      </c>
      <c r="AI467" t="s">
        <v>56</v>
      </c>
      <c r="AJ467" t="s">
        <v>56</v>
      </c>
      <c r="AK467" t="s">
        <v>56</v>
      </c>
      <c r="AL467" t="s">
        <v>69</v>
      </c>
      <c r="AM467" t="s">
        <v>56</v>
      </c>
      <c r="AN467" t="s">
        <v>56</v>
      </c>
      <c r="AO467" t="s">
        <v>56</v>
      </c>
      <c r="AP467" t="s">
        <v>69</v>
      </c>
      <c r="AQ467" t="s">
        <v>56</v>
      </c>
      <c r="AR467" t="s">
        <v>187</v>
      </c>
    </row>
    <row r="468" spans="1:44">
      <c r="A468">
        <v>335</v>
      </c>
      <c r="B468">
        <v>4462</v>
      </c>
      <c r="C468" t="s">
        <v>185</v>
      </c>
      <c r="D468" t="s">
        <v>92</v>
      </c>
      <c r="E468" t="s">
        <v>92</v>
      </c>
      <c r="F468" t="s">
        <v>188</v>
      </c>
      <c r="G468">
        <v>78702</v>
      </c>
      <c r="I468">
        <v>3</v>
      </c>
      <c r="J468" t="s">
        <v>66</v>
      </c>
      <c r="K468">
        <v>2</v>
      </c>
      <c r="L468">
        <v>2</v>
      </c>
      <c r="M468" t="s">
        <v>71</v>
      </c>
      <c r="N468" t="s">
        <v>51</v>
      </c>
      <c r="O468" t="s">
        <v>52</v>
      </c>
      <c r="P468" t="s">
        <v>53</v>
      </c>
      <c r="Q468">
        <v>2013</v>
      </c>
      <c r="R468">
        <v>2112</v>
      </c>
      <c r="S468">
        <v>99</v>
      </c>
      <c r="U468" t="s">
        <v>54</v>
      </c>
      <c r="W468">
        <v>0</v>
      </c>
      <c r="X468">
        <v>0</v>
      </c>
      <c r="Y468">
        <v>2</v>
      </c>
      <c r="Z468">
        <v>0</v>
      </c>
      <c r="AA468">
        <v>0</v>
      </c>
      <c r="AB468">
        <v>0</v>
      </c>
      <c r="AC468">
        <v>0</v>
      </c>
      <c r="AD468" t="s">
        <v>55</v>
      </c>
      <c r="AE468" t="s">
        <v>56</v>
      </c>
      <c r="AF468" t="s">
        <v>56</v>
      </c>
      <c r="AG468" t="s">
        <v>56</v>
      </c>
      <c r="AH468" t="s">
        <v>56</v>
      </c>
      <c r="AI468" t="s">
        <v>56</v>
      </c>
      <c r="AJ468" t="s">
        <v>56</v>
      </c>
      <c r="AK468" t="s">
        <v>56</v>
      </c>
      <c r="AL468" t="s">
        <v>69</v>
      </c>
      <c r="AM468" t="s">
        <v>56</v>
      </c>
      <c r="AN468" t="s">
        <v>56</v>
      </c>
      <c r="AO468" t="s">
        <v>56</v>
      </c>
      <c r="AP468" t="s">
        <v>69</v>
      </c>
      <c r="AQ468" t="s">
        <v>56</v>
      </c>
      <c r="AR468" t="s">
        <v>189</v>
      </c>
    </row>
    <row r="469" spans="1:44">
      <c r="A469">
        <v>335</v>
      </c>
      <c r="B469">
        <v>4463</v>
      </c>
      <c r="C469" t="s">
        <v>185</v>
      </c>
      <c r="D469" t="s">
        <v>92</v>
      </c>
      <c r="E469" t="s">
        <v>92</v>
      </c>
      <c r="F469" t="s">
        <v>190</v>
      </c>
      <c r="G469">
        <v>78702</v>
      </c>
      <c r="I469">
        <v>3</v>
      </c>
      <c r="J469" t="s">
        <v>66</v>
      </c>
      <c r="K469">
        <v>2</v>
      </c>
      <c r="L469">
        <v>2</v>
      </c>
      <c r="M469" t="s">
        <v>71</v>
      </c>
      <c r="N469" t="s">
        <v>51</v>
      </c>
      <c r="O469" t="s">
        <v>52</v>
      </c>
      <c r="P469" t="s">
        <v>53</v>
      </c>
      <c r="Q469">
        <v>2013</v>
      </c>
      <c r="R469">
        <v>2112</v>
      </c>
      <c r="S469">
        <v>99</v>
      </c>
      <c r="U469" t="s">
        <v>54</v>
      </c>
      <c r="W469">
        <v>0</v>
      </c>
      <c r="X469">
        <v>0</v>
      </c>
      <c r="Y469">
        <v>2</v>
      </c>
      <c r="Z469">
        <v>0</v>
      </c>
      <c r="AA469">
        <v>0</v>
      </c>
      <c r="AB469">
        <v>0</v>
      </c>
      <c r="AC469">
        <v>0</v>
      </c>
      <c r="AD469" t="s">
        <v>55</v>
      </c>
      <c r="AE469" t="s">
        <v>56</v>
      </c>
      <c r="AF469" t="s">
        <v>56</v>
      </c>
      <c r="AG469" t="s">
        <v>56</v>
      </c>
      <c r="AH469" t="s">
        <v>56</v>
      </c>
      <c r="AI469" t="s">
        <v>56</v>
      </c>
      <c r="AJ469" t="s">
        <v>56</v>
      </c>
      <c r="AK469" t="s">
        <v>56</v>
      </c>
      <c r="AL469" t="s">
        <v>69</v>
      </c>
      <c r="AM469" t="s">
        <v>56</v>
      </c>
      <c r="AN469" t="s">
        <v>56</v>
      </c>
      <c r="AO469" t="s">
        <v>56</v>
      </c>
      <c r="AP469" t="s">
        <v>69</v>
      </c>
      <c r="AQ469" t="s">
        <v>56</v>
      </c>
      <c r="AR469" t="s">
        <v>191</v>
      </c>
    </row>
    <row r="470" spans="1:44">
      <c r="A470">
        <v>335</v>
      </c>
      <c r="B470">
        <v>4464</v>
      </c>
      <c r="C470" t="s">
        <v>185</v>
      </c>
      <c r="D470" t="s">
        <v>92</v>
      </c>
      <c r="E470" t="s">
        <v>92</v>
      </c>
      <c r="F470" t="s">
        <v>192</v>
      </c>
      <c r="G470">
        <v>78702</v>
      </c>
      <c r="I470">
        <v>3</v>
      </c>
      <c r="J470" t="s">
        <v>66</v>
      </c>
      <c r="K470">
        <v>2</v>
      </c>
      <c r="L470">
        <v>2</v>
      </c>
      <c r="M470" t="s">
        <v>71</v>
      </c>
      <c r="N470" t="s">
        <v>51</v>
      </c>
      <c r="O470" t="s">
        <v>52</v>
      </c>
      <c r="P470" t="s">
        <v>53</v>
      </c>
      <c r="Q470">
        <v>2013</v>
      </c>
      <c r="R470">
        <v>2112</v>
      </c>
      <c r="S470">
        <v>99</v>
      </c>
      <c r="U470" t="s">
        <v>54</v>
      </c>
      <c r="W470">
        <v>0</v>
      </c>
      <c r="X470">
        <v>0</v>
      </c>
      <c r="Y470">
        <v>2</v>
      </c>
      <c r="Z470">
        <v>0</v>
      </c>
      <c r="AA470">
        <v>0</v>
      </c>
      <c r="AB470">
        <v>0</v>
      </c>
      <c r="AC470">
        <v>0</v>
      </c>
      <c r="AD470" t="s">
        <v>55</v>
      </c>
      <c r="AE470" t="s">
        <v>56</v>
      </c>
      <c r="AF470" t="s">
        <v>56</v>
      </c>
      <c r="AG470" t="s">
        <v>56</v>
      </c>
      <c r="AH470" t="s">
        <v>56</v>
      </c>
      <c r="AI470" t="s">
        <v>56</v>
      </c>
      <c r="AJ470" t="s">
        <v>56</v>
      </c>
      <c r="AK470" t="s">
        <v>56</v>
      </c>
      <c r="AL470" t="s">
        <v>69</v>
      </c>
      <c r="AM470" t="s">
        <v>56</v>
      </c>
      <c r="AN470" t="s">
        <v>56</v>
      </c>
      <c r="AO470" t="s">
        <v>56</v>
      </c>
      <c r="AP470" t="s">
        <v>69</v>
      </c>
      <c r="AQ470" t="s">
        <v>56</v>
      </c>
      <c r="AR470" t="s">
        <v>193</v>
      </c>
    </row>
    <row r="471" spans="1:44">
      <c r="A471">
        <v>335</v>
      </c>
      <c r="B471">
        <v>4457</v>
      </c>
      <c r="C471" t="s">
        <v>182</v>
      </c>
      <c r="D471" t="s">
        <v>92</v>
      </c>
      <c r="E471" t="s">
        <v>92</v>
      </c>
      <c r="F471" t="s">
        <v>1634</v>
      </c>
      <c r="G471">
        <v>78702</v>
      </c>
      <c r="I471">
        <v>3</v>
      </c>
      <c r="J471" t="s">
        <v>66</v>
      </c>
      <c r="K471">
        <v>1</v>
      </c>
      <c r="L471">
        <v>1</v>
      </c>
      <c r="M471" t="s">
        <v>71</v>
      </c>
      <c r="N471" t="s">
        <v>61</v>
      </c>
      <c r="O471" t="s">
        <v>67</v>
      </c>
      <c r="P471" t="s">
        <v>53</v>
      </c>
      <c r="Q471">
        <v>2015</v>
      </c>
      <c r="R471">
        <v>2114</v>
      </c>
      <c r="S471">
        <v>99</v>
      </c>
      <c r="U471" t="s">
        <v>54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 t="s">
        <v>68</v>
      </c>
      <c r="AE471" t="s">
        <v>56</v>
      </c>
      <c r="AF471" t="s">
        <v>56</v>
      </c>
      <c r="AG471" t="s">
        <v>56</v>
      </c>
      <c r="AH471" t="s">
        <v>56</v>
      </c>
      <c r="AI471" t="s">
        <v>56</v>
      </c>
      <c r="AJ471" t="s">
        <v>56</v>
      </c>
      <c r="AK471" t="s">
        <v>56</v>
      </c>
      <c r="AL471" t="s">
        <v>69</v>
      </c>
      <c r="AM471" t="s">
        <v>56</v>
      </c>
      <c r="AN471" t="s">
        <v>56</v>
      </c>
      <c r="AO471" t="s">
        <v>56</v>
      </c>
      <c r="AP471" t="s">
        <v>69</v>
      </c>
      <c r="AQ471" t="s">
        <v>56</v>
      </c>
      <c r="AR471" t="s">
        <v>1635</v>
      </c>
    </row>
    <row r="472" spans="1:44">
      <c r="A472">
        <v>335</v>
      </c>
      <c r="B472">
        <v>4458</v>
      </c>
      <c r="C472" t="s">
        <v>182</v>
      </c>
      <c r="D472" t="s">
        <v>92</v>
      </c>
      <c r="E472" t="s">
        <v>92</v>
      </c>
      <c r="F472" t="s">
        <v>183</v>
      </c>
      <c r="G472">
        <v>78702</v>
      </c>
      <c r="I472">
        <v>3</v>
      </c>
      <c r="J472" t="s">
        <v>66</v>
      </c>
      <c r="K472">
        <v>1</v>
      </c>
      <c r="L472">
        <v>1</v>
      </c>
      <c r="M472" t="s">
        <v>71</v>
      </c>
      <c r="N472" t="s">
        <v>61</v>
      </c>
      <c r="O472" t="s">
        <v>67</v>
      </c>
      <c r="P472" t="s">
        <v>53</v>
      </c>
      <c r="Q472">
        <v>2015</v>
      </c>
      <c r="R472">
        <v>2114</v>
      </c>
      <c r="S472">
        <v>99</v>
      </c>
      <c r="U472" t="s">
        <v>54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 t="s">
        <v>68</v>
      </c>
      <c r="AE472" t="s">
        <v>56</v>
      </c>
      <c r="AF472" t="s">
        <v>56</v>
      </c>
      <c r="AG472" t="s">
        <v>56</v>
      </c>
      <c r="AH472" t="s">
        <v>56</v>
      </c>
      <c r="AI472" t="s">
        <v>56</v>
      </c>
      <c r="AJ472" t="s">
        <v>56</v>
      </c>
      <c r="AK472" t="s">
        <v>56</v>
      </c>
      <c r="AL472" t="s">
        <v>69</v>
      </c>
      <c r="AM472" t="s">
        <v>56</v>
      </c>
      <c r="AN472" t="s">
        <v>56</v>
      </c>
      <c r="AO472" t="s">
        <v>56</v>
      </c>
      <c r="AP472" t="s">
        <v>69</v>
      </c>
      <c r="AQ472" t="s">
        <v>56</v>
      </c>
      <c r="AR472" t="s">
        <v>184</v>
      </c>
    </row>
    <row r="473" spans="1:44">
      <c r="A473">
        <v>335</v>
      </c>
      <c r="B473">
        <v>4459</v>
      </c>
      <c r="C473" t="s">
        <v>182</v>
      </c>
      <c r="D473" t="s">
        <v>92</v>
      </c>
      <c r="E473" t="s">
        <v>92</v>
      </c>
      <c r="F473" t="s">
        <v>366</v>
      </c>
      <c r="G473">
        <v>78702</v>
      </c>
      <c r="I473">
        <v>3</v>
      </c>
      <c r="J473" t="s">
        <v>66</v>
      </c>
      <c r="K473">
        <v>1</v>
      </c>
      <c r="L473">
        <v>1</v>
      </c>
      <c r="M473" t="s">
        <v>71</v>
      </c>
      <c r="N473" t="s">
        <v>61</v>
      </c>
      <c r="O473" t="s">
        <v>67</v>
      </c>
      <c r="P473" t="s">
        <v>53</v>
      </c>
      <c r="Q473">
        <v>2015</v>
      </c>
      <c r="R473">
        <v>2114</v>
      </c>
      <c r="S473">
        <v>99</v>
      </c>
      <c r="U473" t="s">
        <v>54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 t="s">
        <v>68</v>
      </c>
      <c r="AE473" t="s">
        <v>56</v>
      </c>
      <c r="AF473" t="s">
        <v>56</v>
      </c>
      <c r="AG473" t="s">
        <v>56</v>
      </c>
      <c r="AH473" t="s">
        <v>56</v>
      </c>
      <c r="AI473" t="s">
        <v>56</v>
      </c>
      <c r="AJ473" t="s">
        <v>56</v>
      </c>
      <c r="AK473" t="s">
        <v>56</v>
      </c>
      <c r="AL473" t="s">
        <v>69</v>
      </c>
      <c r="AM473" t="s">
        <v>56</v>
      </c>
      <c r="AN473" t="s">
        <v>56</v>
      </c>
      <c r="AO473" t="s">
        <v>56</v>
      </c>
      <c r="AP473" t="s">
        <v>69</v>
      </c>
      <c r="AQ473" t="s">
        <v>56</v>
      </c>
      <c r="AR473" t="s">
        <v>367</v>
      </c>
    </row>
    <row r="474" spans="1:44">
      <c r="A474">
        <v>335</v>
      </c>
      <c r="B474">
        <v>4460</v>
      </c>
      <c r="C474" t="s">
        <v>182</v>
      </c>
      <c r="D474" t="s">
        <v>92</v>
      </c>
      <c r="E474" t="s">
        <v>92</v>
      </c>
      <c r="F474" t="s">
        <v>315</v>
      </c>
      <c r="G474">
        <v>78702</v>
      </c>
      <c r="I474">
        <v>3</v>
      </c>
      <c r="J474" t="s">
        <v>66</v>
      </c>
      <c r="K474">
        <v>1</v>
      </c>
      <c r="L474">
        <v>1</v>
      </c>
      <c r="M474" t="s">
        <v>71</v>
      </c>
      <c r="N474" t="s">
        <v>61</v>
      </c>
      <c r="O474" t="s">
        <v>67</v>
      </c>
      <c r="P474" t="s">
        <v>53</v>
      </c>
      <c r="Q474">
        <v>2015</v>
      </c>
      <c r="R474">
        <v>2114</v>
      </c>
      <c r="S474">
        <v>99</v>
      </c>
      <c r="U474" t="s">
        <v>54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 t="s">
        <v>68</v>
      </c>
      <c r="AE474" t="s">
        <v>56</v>
      </c>
      <c r="AF474" t="s">
        <v>56</v>
      </c>
      <c r="AG474" t="s">
        <v>56</v>
      </c>
      <c r="AH474" t="s">
        <v>56</v>
      </c>
      <c r="AI474" t="s">
        <v>56</v>
      </c>
      <c r="AJ474" t="s">
        <v>56</v>
      </c>
      <c r="AK474" t="s">
        <v>56</v>
      </c>
      <c r="AL474" t="s">
        <v>69</v>
      </c>
      <c r="AM474" t="s">
        <v>56</v>
      </c>
      <c r="AN474" t="s">
        <v>56</v>
      </c>
      <c r="AO474" t="s">
        <v>56</v>
      </c>
      <c r="AP474" t="s">
        <v>69</v>
      </c>
      <c r="AQ474" t="s">
        <v>56</v>
      </c>
      <c r="AR474" t="s">
        <v>316</v>
      </c>
    </row>
    <row r="475" spans="1:44">
      <c r="A475">
        <v>335</v>
      </c>
      <c r="B475">
        <v>4465</v>
      </c>
      <c r="C475" t="s">
        <v>194</v>
      </c>
      <c r="D475" t="s">
        <v>92</v>
      </c>
      <c r="E475" t="s">
        <v>92</v>
      </c>
      <c r="F475" t="s">
        <v>195</v>
      </c>
      <c r="G475">
        <v>78702</v>
      </c>
      <c r="I475">
        <v>3</v>
      </c>
      <c r="J475" t="s">
        <v>66</v>
      </c>
      <c r="K475">
        <v>35</v>
      </c>
      <c r="L475">
        <v>35</v>
      </c>
      <c r="M475" t="s">
        <v>71</v>
      </c>
      <c r="N475" t="s">
        <v>103</v>
      </c>
      <c r="O475" t="s">
        <v>52</v>
      </c>
      <c r="P475" t="s">
        <v>90</v>
      </c>
      <c r="Q475">
        <v>2016</v>
      </c>
      <c r="R475">
        <v>2115</v>
      </c>
      <c r="S475">
        <v>99</v>
      </c>
      <c r="U475" t="s">
        <v>54</v>
      </c>
      <c r="W475">
        <v>0</v>
      </c>
      <c r="X475">
        <v>0</v>
      </c>
      <c r="Y475">
        <v>35</v>
      </c>
      <c r="Z475">
        <v>0</v>
      </c>
      <c r="AA475">
        <v>0</v>
      </c>
      <c r="AB475">
        <v>0</v>
      </c>
      <c r="AC475">
        <v>0</v>
      </c>
      <c r="AD475" t="s">
        <v>55</v>
      </c>
      <c r="AE475" t="s">
        <v>56</v>
      </c>
      <c r="AF475" t="s">
        <v>56</v>
      </c>
      <c r="AG475" t="s">
        <v>56</v>
      </c>
      <c r="AH475" t="s">
        <v>56</v>
      </c>
      <c r="AI475" t="s">
        <v>56</v>
      </c>
      <c r="AJ475" t="s">
        <v>56</v>
      </c>
      <c r="AK475" t="s">
        <v>56</v>
      </c>
      <c r="AL475" t="s">
        <v>69</v>
      </c>
      <c r="AM475" t="s">
        <v>56</v>
      </c>
      <c r="AN475" t="s">
        <v>56</v>
      </c>
      <c r="AO475" t="s">
        <v>56</v>
      </c>
      <c r="AP475" t="s">
        <v>69</v>
      </c>
      <c r="AQ475" t="s">
        <v>69</v>
      </c>
      <c r="AR475" t="s">
        <v>196</v>
      </c>
    </row>
    <row r="476" spans="1:44">
      <c r="A476">
        <v>335</v>
      </c>
      <c r="B476">
        <v>3880</v>
      </c>
      <c r="C476" t="s">
        <v>1596</v>
      </c>
      <c r="D476" t="s">
        <v>92</v>
      </c>
      <c r="E476" t="s">
        <v>92</v>
      </c>
      <c r="G476">
        <v>78702</v>
      </c>
      <c r="I476">
        <v>3</v>
      </c>
      <c r="J476" t="s">
        <v>66</v>
      </c>
      <c r="K476">
        <v>40</v>
      </c>
      <c r="L476">
        <v>40</v>
      </c>
      <c r="M476" t="s">
        <v>71</v>
      </c>
      <c r="N476" t="s">
        <v>61</v>
      </c>
      <c r="O476" t="s">
        <v>67</v>
      </c>
      <c r="P476" t="s">
        <v>90</v>
      </c>
      <c r="S476">
        <v>99</v>
      </c>
      <c r="U476" t="s">
        <v>54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40</v>
      </c>
      <c r="AC476">
        <v>0</v>
      </c>
      <c r="AD476" t="s">
        <v>68</v>
      </c>
      <c r="AE476" t="s">
        <v>56</v>
      </c>
      <c r="AF476" t="s">
        <v>56</v>
      </c>
      <c r="AG476" t="s">
        <v>56</v>
      </c>
      <c r="AH476" t="s">
        <v>56</v>
      </c>
      <c r="AI476" t="s">
        <v>56</v>
      </c>
      <c r="AJ476" t="s">
        <v>56</v>
      </c>
      <c r="AK476" t="s">
        <v>56</v>
      </c>
      <c r="AL476" t="s">
        <v>69</v>
      </c>
      <c r="AM476" t="s">
        <v>56</v>
      </c>
      <c r="AN476" t="s">
        <v>56</v>
      </c>
      <c r="AO476" t="s">
        <v>56</v>
      </c>
      <c r="AP476" t="s">
        <v>69</v>
      </c>
      <c r="AQ476" t="s">
        <v>56</v>
      </c>
      <c r="AR476" t="s">
        <v>1597</v>
      </c>
    </row>
    <row r="477" spans="1:44">
      <c r="A477">
        <v>335</v>
      </c>
      <c r="B477">
        <v>4466</v>
      </c>
      <c r="C477" t="s">
        <v>533</v>
      </c>
      <c r="D477" t="s">
        <v>92</v>
      </c>
      <c r="E477" t="s">
        <v>92</v>
      </c>
      <c r="F477" t="s">
        <v>534</v>
      </c>
      <c r="G477">
        <v>78702</v>
      </c>
      <c r="I477">
        <v>3</v>
      </c>
      <c r="J477" t="s">
        <v>66</v>
      </c>
      <c r="K477">
        <v>1</v>
      </c>
      <c r="L477">
        <v>1</v>
      </c>
      <c r="M477" t="s">
        <v>71</v>
      </c>
      <c r="N477" t="s">
        <v>61</v>
      </c>
      <c r="O477" t="s">
        <v>67</v>
      </c>
      <c r="P477" t="s">
        <v>90</v>
      </c>
      <c r="S477">
        <v>99</v>
      </c>
      <c r="U477" t="s">
        <v>54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 t="s">
        <v>68</v>
      </c>
      <c r="AE477" t="s">
        <v>56</v>
      </c>
      <c r="AF477" t="s">
        <v>56</v>
      </c>
      <c r="AG477" t="s">
        <v>56</v>
      </c>
      <c r="AH477" t="s">
        <v>56</v>
      </c>
      <c r="AI477" t="s">
        <v>56</v>
      </c>
      <c r="AJ477" t="s">
        <v>56</v>
      </c>
      <c r="AK477" t="s">
        <v>56</v>
      </c>
      <c r="AL477" t="s">
        <v>69</v>
      </c>
      <c r="AM477" t="s">
        <v>56</v>
      </c>
      <c r="AN477" t="s">
        <v>56</v>
      </c>
      <c r="AO477" t="s">
        <v>56</v>
      </c>
      <c r="AP477" t="s">
        <v>69</v>
      </c>
      <c r="AQ477" t="s">
        <v>56</v>
      </c>
      <c r="AR477" t="s">
        <v>535</v>
      </c>
    </row>
    <row r="478" spans="1:44">
      <c r="A478">
        <v>335</v>
      </c>
      <c r="B478">
        <v>4467</v>
      </c>
      <c r="C478" t="s">
        <v>533</v>
      </c>
      <c r="D478" t="s">
        <v>92</v>
      </c>
      <c r="E478" t="s">
        <v>92</v>
      </c>
      <c r="F478" t="s">
        <v>1366</v>
      </c>
      <c r="G478">
        <v>78702</v>
      </c>
      <c r="I478">
        <v>3</v>
      </c>
      <c r="J478" t="s">
        <v>66</v>
      </c>
      <c r="K478">
        <v>1</v>
      </c>
      <c r="L478">
        <v>1</v>
      </c>
      <c r="M478" t="s">
        <v>71</v>
      </c>
      <c r="N478" t="s">
        <v>61</v>
      </c>
      <c r="O478" t="s">
        <v>67</v>
      </c>
      <c r="P478" t="s">
        <v>90</v>
      </c>
      <c r="S478">
        <v>99</v>
      </c>
      <c r="U478" t="s">
        <v>54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 t="s">
        <v>68</v>
      </c>
      <c r="AE478" t="s">
        <v>56</v>
      </c>
      <c r="AF478" t="s">
        <v>56</v>
      </c>
      <c r="AG478" t="s">
        <v>56</v>
      </c>
      <c r="AH478" t="s">
        <v>56</v>
      </c>
      <c r="AI478" t="s">
        <v>56</v>
      </c>
      <c r="AJ478" t="s">
        <v>56</v>
      </c>
      <c r="AK478" t="s">
        <v>56</v>
      </c>
      <c r="AL478" t="s">
        <v>69</v>
      </c>
      <c r="AM478" t="s">
        <v>56</v>
      </c>
      <c r="AN478" t="s">
        <v>56</v>
      </c>
      <c r="AO478" t="s">
        <v>56</v>
      </c>
      <c r="AP478" t="s">
        <v>69</v>
      </c>
      <c r="AQ478" t="s">
        <v>56</v>
      </c>
      <c r="AR478" t="s">
        <v>1367</v>
      </c>
    </row>
    <row r="479" spans="1:44">
      <c r="A479">
        <v>335</v>
      </c>
      <c r="B479">
        <v>4468</v>
      </c>
      <c r="C479" t="s">
        <v>533</v>
      </c>
      <c r="D479" t="s">
        <v>92</v>
      </c>
      <c r="E479" t="s">
        <v>92</v>
      </c>
      <c r="F479" t="s">
        <v>571</v>
      </c>
      <c r="G479">
        <v>78702</v>
      </c>
      <c r="I479">
        <v>3</v>
      </c>
      <c r="J479" t="s">
        <v>66</v>
      </c>
      <c r="K479">
        <v>1</v>
      </c>
      <c r="L479">
        <v>1</v>
      </c>
      <c r="M479" t="s">
        <v>71</v>
      </c>
      <c r="N479" t="s">
        <v>61</v>
      </c>
      <c r="O479" t="s">
        <v>67</v>
      </c>
      <c r="P479" t="s">
        <v>90</v>
      </c>
      <c r="S479">
        <v>99</v>
      </c>
      <c r="U479" t="s">
        <v>54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 t="s">
        <v>68</v>
      </c>
      <c r="AE479" t="s">
        <v>56</v>
      </c>
      <c r="AF479" t="s">
        <v>56</v>
      </c>
      <c r="AG479" t="s">
        <v>56</v>
      </c>
      <c r="AH479" t="s">
        <v>56</v>
      </c>
      <c r="AI479" t="s">
        <v>56</v>
      </c>
      <c r="AJ479" t="s">
        <v>56</v>
      </c>
      <c r="AK479" t="s">
        <v>56</v>
      </c>
      <c r="AL479" t="s">
        <v>69</v>
      </c>
      <c r="AM479" t="s">
        <v>56</v>
      </c>
      <c r="AN479" t="s">
        <v>56</v>
      </c>
      <c r="AO479" t="s">
        <v>56</v>
      </c>
      <c r="AP479" t="s">
        <v>69</v>
      </c>
      <c r="AQ479" t="s">
        <v>56</v>
      </c>
      <c r="AR479" t="s">
        <v>572</v>
      </c>
    </row>
    <row r="480" spans="1:44">
      <c r="A480">
        <v>335</v>
      </c>
      <c r="B480">
        <v>4469</v>
      </c>
      <c r="C480" t="s">
        <v>533</v>
      </c>
      <c r="D480" t="s">
        <v>92</v>
      </c>
      <c r="E480" t="s">
        <v>92</v>
      </c>
      <c r="F480" t="s">
        <v>1472</v>
      </c>
      <c r="G480">
        <v>78702</v>
      </c>
      <c r="I480">
        <v>3</v>
      </c>
      <c r="J480" t="s">
        <v>66</v>
      </c>
      <c r="K480">
        <v>1</v>
      </c>
      <c r="L480">
        <v>1</v>
      </c>
      <c r="M480" t="s">
        <v>71</v>
      </c>
      <c r="N480" t="s">
        <v>61</v>
      </c>
      <c r="O480" t="s">
        <v>67</v>
      </c>
      <c r="P480" t="s">
        <v>90</v>
      </c>
      <c r="S480">
        <v>99</v>
      </c>
      <c r="U480" t="s">
        <v>54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 t="s">
        <v>68</v>
      </c>
      <c r="AE480" t="s">
        <v>56</v>
      </c>
      <c r="AF480" t="s">
        <v>56</v>
      </c>
      <c r="AG480" t="s">
        <v>56</v>
      </c>
      <c r="AH480" t="s">
        <v>56</v>
      </c>
      <c r="AI480" t="s">
        <v>56</v>
      </c>
      <c r="AJ480" t="s">
        <v>56</v>
      </c>
      <c r="AK480" t="s">
        <v>56</v>
      </c>
      <c r="AL480" t="s">
        <v>69</v>
      </c>
      <c r="AM480" t="s">
        <v>56</v>
      </c>
      <c r="AN480" t="s">
        <v>56</v>
      </c>
      <c r="AO480" t="s">
        <v>56</v>
      </c>
      <c r="AP480" t="s">
        <v>69</v>
      </c>
      <c r="AQ480" t="s">
        <v>56</v>
      </c>
      <c r="AR480" t="s">
        <v>1473</v>
      </c>
    </row>
    <row r="481" spans="1:47">
      <c r="A481">
        <v>335</v>
      </c>
      <c r="B481">
        <v>4470</v>
      </c>
      <c r="C481" t="s">
        <v>533</v>
      </c>
      <c r="D481" t="s">
        <v>92</v>
      </c>
      <c r="E481" t="s">
        <v>92</v>
      </c>
      <c r="F481" t="s">
        <v>994</v>
      </c>
      <c r="G481">
        <v>78702</v>
      </c>
      <c r="I481">
        <v>3</v>
      </c>
      <c r="J481" t="s">
        <v>66</v>
      </c>
      <c r="K481">
        <v>1</v>
      </c>
      <c r="L481">
        <v>1</v>
      </c>
      <c r="M481" t="s">
        <v>71</v>
      </c>
      <c r="N481" t="s">
        <v>61</v>
      </c>
      <c r="O481" t="s">
        <v>67</v>
      </c>
      <c r="P481" t="s">
        <v>90</v>
      </c>
      <c r="S481">
        <v>99</v>
      </c>
      <c r="U481" t="s">
        <v>54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 t="s">
        <v>68</v>
      </c>
      <c r="AE481" t="s">
        <v>56</v>
      </c>
      <c r="AF481" t="s">
        <v>56</v>
      </c>
      <c r="AG481" t="s">
        <v>56</v>
      </c>
      <c r="AH481" t="s">
        <v>56</v>
      </c>
      <c r="AI481" t="s">
        <v>56</v>
      </c>
      <c r="AJ481" t="s">
        <v>56</v>
      </c>
      <c r="AK481" t="s">
        <v>56</v>
      </c>
      <c r="AL481" t="s">
        <v>69</v>
      </c>
      <c r="AM481" t="s">
        <v>56</v>
      </c>
      <c r="AN481" t="s">
        <v>56</v>
      </c>
      <c r="AO481" t="s">
        <v>56</v>
      </c>
      <c r="AP481" t="s">
        <v>69</v>
      </c>
      <c r="AQ481" t="s">
        <v>56</v>
      </c>
      <c r="AR481" t="s">
        <v>995</v>
      </c>
    </row>
    <row r="482" spans="1:47">
      <c r="A482">
        <v>335</v>
      </c>
      <c r="B482">
        <v>4471</v>
      </c>
      <c r="C482" t="s">
        <v>533</v>
      </c>
      <c r="D482" t="s">
        <v>92</v>
      </c>
      <c r="E482" t="s">
        <v>92</v>
      </c>
      <c r="F482" t="s">
        <v>1405</v>
      </c>
      <c r="G482">
        <v>78702</v>
      </c>
      <c r="I482">
        <v>3</v>
      </c>
      <c r="J482" t="s">
        <v>66</v>
      </c>
      <c r="K482">
        <v>1</v>
      </c>
      <c r="L482">
        <v>1</v>
      </c>
      <c r="M482" t="s">
        <v>71</v>
      </c>
      <c r="N482" t="s">
        <v>61</v>
      </c>
      <c r="O482" t="s">
        <v>67</v>
      </c>
      <c r="P482" t="s">
        <v>90</v>
      </c>
      <c r="S482">
        <v>99</v>
      </c>
      <c r="U482" t="s">
        <v>54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 t="s">
        <v>68</v>
      </c>
      <c r="AE482" t="s">
        <v>56</v>
      </c>
      <c r="AF482" t="s">
        <v>56</v>
      </c>
      <c r="AG482" t="s">
        <v>56</v>
      </c>
      <c r="AH482" t="s">
        <v>56</v>
      </c>
      <c r="AI482" t="s">
        <v>56</v>
      </c>
      <c r="AJ482" t="s">
        <v>56</v>
      </c>
      <c r="AK482" t="s">
        <v>56</v>
      </c>
      <c r="AL482" t="s">
        <v>69</v>
      </c>
      <c r="AM482" t="s">
        <v>56</v>
      </c>
      <c r="AN482" t="s">
        <v>56</v>
      </c>
      <c r="AO482" t="s">
        <v>56</v>
      </c>
      <c r="AP482" t="s">
        <v>69</v>
      </c>
      <c r="AQ482" t="s">
        <v>56</v>
      </c>
      <c r="AR482" t="s">
        <v>1406</v>
      </c>
    </row>
    <row r="483" spans="1:47">
      <c r="A483">
        <v>335</v>
      </c>
      <c r="B483">
        <v>4472</v>
      </c>
      <c r="C483" t="s">
        <v>533</v>
      </c>
      <c r="D483" t="s">
        <v>92</v>
      </c>
      <c r="E483" t="s">
        <v>92</v>
      </c>
      <c r="F483" t="s">
        <v>1181</v>
      </c>
      <c r="G483">
        <v>78702</v>
      </c>
      <c r="I483">
        <v>3</v>
      </c>
      <c r="J483" t="s">
        <v>66</v>
      </c>
      <c r="K483">
        <v>1</v>
      </c>
      <c r="L483">
        <v>1</v>
      </c>
      <c r="M483" t="s">
        <v>71</v>
      </c>
      <c r="N483" t="s">
        <v>61</v>
      </c>
      <c r="O483" t="s">
        <v>67</v>
      </c>
      <c r="P483" t="s">
        <v>90</v>
      </c>
      <c r="S483">
        <v>99</v>
      </c>
      <c r="U483" t="s">
        <v>54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  <c r="AD483" t="s">
        <v>68</v>
      </c>
      <c r="AE483" t="s">
        <v>56</v>
      </c>
      <c r="AF483" t="s">
        <v>56</v>
      </c>
      <c r="AG483" t="s">
        <v>56</v>
      </c>
      <c r="AH483" t="s">
        <v>56</v>
      </c>
      <c r="AI483" t="s">
        <v>56</v>
      </c>
      <c r="AJ483" t="s">
        <v>56</v>
      </c>
      <c r="AK483" t="s">
        <v>56</v>
      </c>
      <c r="AL483" t="s">
        <v>69</v>
      </c>
      <c r="AM483" t="s">
        <v>56</v>
      </c>
      <c r="AN483" t="s">
        <v>56</v>
      </c>
      <c r="AO483" t="s">
        <v>56</v>
      </c>
      <c r="AP483" t="s">
        <v>69</v>
      </c>
      <c r="AQ483" t="s">
        <v>56</v>
      </c>
      <c r="AR483" t="s">
        <v>1182</v>
      </c>
    </row>
    <row r="484" spans="1:47">
      <c r="A484">
        <v>335</v>
      </c>
      <c r="B484">
        <v>4473</v>
      </c>
      <c r="C484" t="s">
        <v>533</v>
      </c>
      <c r="D484" t="s">
        <v>92</v>
      </c>
      <c r="E484" t="s">
        <v>92</v>
      </c>
      <c r="F484" t="s">
        <v>1497</v>
      </c>
      <c r="G484">
        <v>78702</v>
      </c>
      <c r="I484">
        <v>3</v>
      </c>
      <c r="J484" t="s">
        <v>66</v>
      </c>
      <c r="K484">
        <v>1</v>
      </c>
      <c r="L484">
        <v>1</v>
      </c>
      <c r="M484" t="s">
        <v>71</v>
      </c>
      <c r="N484" t="s">
        <v>61</v>
      </c>
      <c r="O484" t="s">
        <v>67</v>
      </c>
      <c r="P484" t="s">
        <v>90</v>
      </c>
      <c r="S484">
        <v>99</v>
      </c>
      <c r="U484" t="s">
        <v>54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 t="s">
        <v>68</v>
      </c>
      <c r="AE484" t="s">
        <v>56</v>
      </c>
      <c r="AF484" t="s">
        <v>56</v>
      </c>
      <c r="AG484" t="s">
        <v>56</v>
      </c>
      <c r="AH484" t="s">
        <v>56</v>
      </c>
      <c r="AI484" t="s">
        <v>56</v>
      </c>
      <c r="AJ484" t="s">
        <v>56</v>
      </c>
      <c r="AK484" t="s">
        <v>56</v>
      </c>
      <c r="AL484" t="s">
        <v>69</v>
      </c>
      <c r="AM484" t="s">
        <v>56</v>
      </c>
      <c r="AN484" t="s">
        <v>56</v>
      </c>
      <c r="AO484" t="s">
        <v>56</v>
      </c>
      <c r="AP484" t="s">
        <v>69</v>
      </c>
      <c r="AQ484" t="s">
        <v>56</v>
      </c>
      <c r="AR484" t="s">
        <v>1498</v>
      </c>
    </row>
    <row r="485" spans="1:47">
      <c r="A485">
        <v>358</v>
      </c>
      <c r="B485">
        <v>3924</v>
      </c>
      <c r="C485" t="s">
        <v>238</v>
      </c>
      <c r="D485" t="s">
        <v>64</v>
      </c>
      <c r="E485" t="s">
        <v>92</v>
      </c>
      <c r="F485" t="s">
        <v>64</v>
      </c>
      <c r="G485">
        <v>78721</v>
      </c>
      <c r="I485">
        <v>3</v>
      </c>
      <c r="J485" t="s">
        <v>66</v>
      </c>
      <c r="K485">
        <v>1</v>
      </c>
      <c r="L485">
        <v>1</v>
      </c>
      <c r="M485" t="s">
        <v>50</v>
      </c>
      <c r="N485" t="s">
        <v>61</v>
      </c>
      <c r="O485" t="s">
        <v>67</v>
      </c>
      <c r="P485" t="s">
        <v>53</v>
      </c>
      <c r="Q485">
        <v>2010</v>
      </c>
      <c r="R485">
        <v>2040</v>
      </c>
      <c r="S485">
        <v>30</v>
      </c>
      <c r="U485" t="s">
        <v>54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 t="s">
        <v>68</v>
      </c>
      <c r="AE485" t="s">
        <v>56</v>
      </c>
      <c r="AF485" t="s">
        <v>56</v>
      </c>
      <c r="AG485" t="s">
        <v>56</v>
      </c>
      <c r="AH485" t="s">
        <v>56</v>
      </c>
      <c r="AI485" t="s">
        <v>56</v>
      </c>
      <c r="AJ485" t="s">
        <v>56</v>
      </c>
      <c r="AK485" t="s">
        <v>56</v>
      </c>
      <c r="AL485" t="s">
        <v>69</v>
      </c>
      <c r="AM485" t="s">
        <v>56</v>
      </c>
      <c r="AN485" t="s">
        <v>56</v>
      </c>
      <c r="AO485" t="s">
        <v>56</v>
      </c>
      <c r="AP485" t="s">
        <v>56</v>
      </c>
      <c r="AQ485" t="s">
        <v>56</v>
      </c>
      <c r="AR485" t="s">
        <v>97</v>
      </c>
    </row>
    <row r="486" spans="1:47">
      <c r="A486">
        <v>358</v>
      </c>
      <c r="B486">
        <v>3925</v>
      </c>
      <c r="C486" t="s">
        <v>238</v>
      </c>
      <c r="D486" t="s">
        <v>64</v>
      </c>
      <c r="E486" t="s">
        <v>92</v>
      </c>
      <c r="F486" t="s">
        <v>64</v>
      </c>
      <c r="G486">
        <v>78721</v>
      </c>
      <c r="I486">
        <v>3</v>
      </c>
      <c r="J486" t="s">
        <v>66</v>
      </c>
      <c r="K486">
        <v>1</v>
      </c>
      <c r="L486">
        <v>1</v>
      </c>
      <c r="M486" t="s">
        <v>50</v>
      </c>
      <c r="N486" t="s">
        <v>61</v>
      </c>
      <c r="O486" t="s">
        <v>67</v>
      </c>
      <c r="P486" t="s">
        <v>53</v>
      </c>
      <c r="Q486">
        <v>2010</v>
      </c>
      <c r="R486">
        <v>2040</v>
      </c>
      <c r="S486">
        <v>30</v>
      </c>
      <c r="U486" t="s">
        <v>54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 t="s">
        <v>68</v>
      </c>
      <c r="AE486" t="s">
        <v>56</v>
      </c>
      <c r="AF486" t="s">
        <v>56</v>
      </c>
      <c r="AG486" t="s">
        <v>56</v>
      </c>
      <c r="AH486" t="s">
        <v>56</v>
      </c>
      <c r="AI486" t="s">
        <v>56</v>
      </c>
      <c r="AJ486" t="s">
        <v>56</v>
      </c>
      <c r="AK486" t="s">
        <v>56</v>
      </c>
      <c r="AL486" t="s">
        <v>69</v>
      </c>
      <c r="AM486" t="s">
        <v>56</v>
      </c>
      <c r="AN486" t="s">
        <v>56</v>
      </c>
      <c r="AO486" t="s">
        <v>56</v>
      </c>
      <c r="AP486" t="s">
        <v>56</v>
      </c>
      <c r="AQ486" t="s">
        <v>56</v>
      </c>
      <c r="AR486" t="s">
        <v>97</v>
      </c>
    </row>
    <row r="487" spans="1:47">
      <c r="A487">
        <v>358</v>
      </c>
      <c r="B487">
        <v>3926</v>
      </c>
      <c r="C487" t="s">
        <v>238</v>
      </c>
      <c r="D487" t="s">
        <v>64</v>
      </c>
      <c r="E487" t="s">
        <v>92</v>
      </c>
      <c r="F487" t="s">
        <v>64</v>
      </c>
      <c r="G487">
        <v>78721</v>
      </c>
      <c r="I487">
        <v>3</v>
      </c>
      <c r="J487" t="s">
        <v>66</v>
      </c>
      <c r="K487">
        <v>1</v>
      </c>
      <c r="L487">
        <v>1</v>
      </c>
      <c r="M487" t="s">
        <v>50</v>
      </c>
      <c r="N487" t="s">
        <v>61</v>
      </c>
      <c r="O487" t="s">
        <v>67</v>
      </c>
      <c r="P487" t="s">
        <v>53</v>
      </c>
      <c r="Q487">
        <v>2010</v>
      </c>
      <c r="R487">
        <v>2040</v>
      </c>
      <c r="S487">
        <v>30</v>
      </c>
      <c r="U487" t="s">
        <v>54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 t="s">
        <v>68</v>
      </c>
      <c r="AE487" t="s">
        <v>56</v>
      </c>
      <c r="AF487" t="s">
        <v>56</v>
      </c>
      <c r="AG487" t="s">
        <v>56</v>
      </c>
      <c r="AH487" t="s">
        <v>56</v>
      </c>
      <c r="AI487" t="s">
        <v>56</v>
      </c>
      <c r="AJ487" t="s">
        <v>56</v>
      </c>
      <c r="AK487" t="s">
        <v>56</v>
      </c>
      <c r="AL487" t="s">
        <v>69</v>
      </c>
      <c r="AM487" t="s">
        <v>56</v>
      </c>
      <c r="AN487" t="s">
        <v>56</v>
      </c>
      <c r="AO487" t="s">
        <v>56</v>
      </c>
      <c r="AP487" t="s">
        <v>56</v>
      </c>
      <c r="AQ487" t="s">
        <v>56</v>
      </c>
      <c r="AR487" t="s">
        <v>97</v>
      </c>
    </row>
    <row r="488" spans="1:47">
      <c r="A488">
        <v>358</v>
      </c>
      <c r="B488">
        <v>3927</v>
      </c>
      <c r="C488" t="s">
        <v>238</v>
      </c>
      <c r="D488" t="s">
        <v>64</v>
      </c>
      <c r="E488" t="s">
        <v>92</v>
      </c>
      <c r="F488" t="s">
        <v>64</v>
      </c>
      <c r="G488">
        <v>78721</v>
      </c>
      <c r="I488">
        <v>3</v>
      </c>
      <c r="J488" t="s">
        <v>66</v>
      </c>
      <c r="K488">
        <v>1</v>
      </c>
      <c r="L488">
        <v>1</v>
      </c>
      <c r="M488" t="s">
        <v>50</v>
      </c>
      <c r="N488" t="s">
        <v>61</v>
      </c>
      <c r="O488" t="s">
        <v>67</v>
      </c>
      <c r="P488" t="s">
        <v>53</v>
      </c>
      <c r="Q488">
        <v>2010</v>
      </c>
      <c r="R488">
        <v>2040</v>
      </c>
      <c r="S488">
        <v>30</v>
      </c>
      <c r="U488" t="s">
        <v>54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 t="s">
        <v>68</v>
      </c>
      <c r="AE488" t="s">
        <v>56</v>
      </c>
      <c r="AF488" t="s">
        <v>56</v>
      </c>
      <c r="AG488" t="s">
        <v>56</v>
      </c>
      <c r="AH488" t="s">
        <v>56</v>
      </c>
      <c r="AI488" t="s">
        <v>56</v>
      </c>
      <c r="AJ488" t="s">
        <v>56</v>
      </c>
      <c r="AK488" t="s">
        <v>56</v>
      </c>
      <c r="AL488" t="s">
        <v>69</v>
      </c>
      <c r="AM488" t="s">
        <v>56</v>
      </c>
      <c r="AN488" t="s">
        <v>56</v>
      </c>
      <c r="AO488" t="s">
        <v>56</v>
      </c>
      <c r="AP488" t="s">
        <v>56</v>
      </c>
      <c r="AQ488" t="s">
        <v>56</v>
      </c>
      <c r="AR488" t="s">
        <v>97</v>
      </c>
    </row>
    <row r="489" spans="1:47">
      <c r="A489">
        <v>358</v>
      </c>
      <c r="B489">
        <v>3928</v>
      </c>
      <c r="C489" t="s">
        <v>238</v>
      </c>
      <c r="D489" t="s">
        <v>64</v>
      </c>
      <c r="E489" t="s">
        <v>92</v>
      </c>
      <c r="F489" t="s">
        <v>64</v>
      </c>
      <c r="G489">
        <v>78721</v>
      </c>
      <c r="I489">
        <v>3</v>
      </c>
      <c r="J489" t="s">
        <v>66</v>
      </c>
      <c r="K489">
        <v>1</v>
      </c>
      <c r="L489">
        <v>1</v>
      </c>
      <c r="M489" t="s">
        <v>50</v>
      </c>
      <c r="N489" t="s">
        <v>61</v>
      </c>
      <c r="O489" t="s">
        <v>67</v>
      </c>
      <c r="P489" t="s">
        <v>53</v>
      </c>
      <c r="Q489">
        <v>2010</v>
      </c>
      <c r="R489">
        <v>2040</v>
      </c>
      <c r="S489">
        <v>30</v>
      </c>
      <c r="U489" t="s">
        <v>54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 t="s">
        <v>68</v>
      </c>
      <c r="AE489" t="s">
        <v>56</v>
      </c>
      <c r="AF489" t="s">
        <v>56</v>
      </c>
      <c r="AG489" t="s">
        <v>56</v>
      </c>
      <c r="AH489" t="s">
        <v>56</v>
      </c>
      <c r="AI489" t="s">
        <v>56</v>
      </c>
      <c r="AJ489" t="s">
        <v>56</v>
      </c>
      <c r="AK489" t="s">
        <v>56</v>
      </c>
      <c r="AL489" t="s">
        <v>69</v>
      </c>
      <c r="AM489" t="s">
        <v>56</v>
      </c>
      <c r="AN489" t="s">
        <v>56</v>
      </c>
      <c r="AO489" t="s">
        <v>56</v>
      </c>
      <c r="AP489" t="s">
        <v>56</v>
      </c>
      <c r="AQ489" t="s">
        <v>56</v>
      </c>
      <c r="AR489" t="s">
        <v>97</v>
      </c>
    </row>
    <row r="490" spans="1:47">
      <c r="A490">
        <v>358</v>
      </c>
      <c r="B490">
        <v>3929</v>
      </c>
      <c r="C490" t="s">
        <v>238</v>
      </c>
      <c r="D490" t="s">
        <v>64</v>
      </c>
      <c r="E490" t="s">
        <v>92</v>
      </c>
      <c r="F490" t="s">
        <v>64</v>
      </c>
      <c r="G490">
        <v>78721</v>
      </c>
      <c r="I490">
        <v>3</v>
      </c>
      <c r="J490" t="s">
        <v>66</v>
      </c>
      <c r="K490">
        <v>1</v>
      </c>
      <c r="L490">
        <v>1</v>
      </c>
      <c r="M490" t="s">
        <v>50</v>
      </c>
      <c r="N490" t="s">
        <v>61</v>
      </c>
      <c r="O490" t="s">
        <v>67</v>
      </c>
      <c r="P490" t="s">
        <v>53</v>
      </c>
      <c r="Q490">
        <v>2010</v>
      </c>
      <c r="R490">
        <v>2040</v>
      </c>
      <c r="S490">
        <v>30</v>
      </c>
      <c r="U490" t="s">
        <v>54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 t="s">
        <v>68</v>
      </c>
      <c r="AE490" t="s">
        <v>56</v>
      </c>
      <c r="AF490" t="s">
        <v>56</v>
      </c>
      <c r="AG490" t="s">
        <v>56</v>
      </c>
      <c r="AH490" t="s">
        <v>56</v>
      </c>
      <c r="AI490" t="s">
        <v>56</v>
      </c>
      <c r="AJ490" t="s">
        <v>56</v>
      </c>
      <c r="AK490" t="s">
        <v>56</v>
      </c>
      <c r="AL490" t="s">
        <v>69</v>
      </c>
      <c r="AM490" t="s">
        <v>56</v>
      </c>
      <c r="AN490" t="s">
        <v>56</v>
      </c>
      <c r="AO490" t="s">
        <v>56</v>
      </c>
      <c r="AP490" t="s">
        <v>56</v>
      </c>
      <c r="AQ490" t="s">
        <v>56</v>
      </c>
      <c r="AR490" t="s">
        <v>97</v>
      </c>
    </row>
    <row r="491" spans="1:47">
      <c r="A491">
        <v>403</v>
      </c>
      <c r="B491">
        <v>4407</v>
      </c>
      <c r="C491" t="s">
        <v>447</v>
      </c>
      <c r="E491" t="s">
        <v>92</v>
      </c>
      <c r="F491" t="s">
        <v>448</v>
      </c>
      <c r="G491">
        <v>78702</v>
      </c>
      <c r="I491">
        <v>1</v>
      </c>
      <c r="J491" t="s">
        <v>77</v>
      </c>
      <c r="K491">
        <v>4</v>
      </c>
      <c r="L491">
        <v>4</v>
      </c>
      <c r="M491" t="s">
        <v>71</v>
      </c>
      <c r="N491" t="s">
        <v>61</v>
      </c>
      <c r="O491" t="s">
        <v>52</v>
      </c>
      <c r="P491" t="s">
        <v>90</v>
      </c>
      <c r="S491">
        <v>5</v>
      </c>
      <c r="U491" t="s">
        <v>54</v>
      </c>
      <c r="V491" s="2">
        <v>0</v>
      </c>
      <c r="W491">
        <v>0</v>
      </c>
      <c r="X491">
        <v>0</v>
      </c>
      <c r="Y491">
        <v>2</v>
      </c>
      <c r="Z491">
        <v>0</v>
      </c>
      <c r="AA491">
        <v>0</v>
      </c>
      <c r="AB491">
        <v>2</v>
      </c>
      <c r="AC491">
        <v>0</v>
      </c>
      <c r="AD491" t="s">
        <v>55</v>
      </c>
      <c r="AE491" t="s">
        <v>56</v>
      </c>
      <c r="AF491" t="s">
        <v>56</v>
      </c>
      <c r="AG491" t="s">
        <v>56</v>
      </c>
      <c r="AH491" t="s">
        <v>56</v>
      </c>
      <c r="AI491" t="s">
        <v>56</v>
      </c>
      <c r="AJ491" t="s">
        <v>56</v>
      </c>
      <c r="AK491" t="s">
        <v>56</v>
      </c>
      <c r="AL491" t="s">
        <v>69</v>
      </c>
      <c r="AM491" t="s">
        <v>56</v>
      </c>
      <c r="AN491" t="s">
        <v>56</v>
      </c>
      <c r="AO491" t="s">
        <v>56</v>
      </c>
      <c r="AP491" t="s">
        <v>56</v>
      </c>
      <c r="AQ491" t="s">
        <v>56</v>
      </c>
      <c r="AR491" t="s">
        <v>449</v>
      </c>
    </row>
    <row r="492" spans="1:47">
      <c r="A492">
        <v>222</v>
      </c>
      <c r="B492">
        <v>3603</v>
      </c>
      <c r="C492" t="s">
        <v>664</v>
      </c>
      <c r="D492" t="s">
        <v>665</v>
      </c>
      <c r="E492" t="s">
        <v>666</v>
      </c>
      <c r="F492" t="s">
        <v>667</v>
      </c>
      <c r="G492">
        <v>78704</v>
      </c>
      <c r="I492">
        <v>5</v>
      </c>
      <c r="J492" t="s">
        <v>87</v>
      </c>
      <c r="K492">
        <v>116</v>
      </c>
      <c r="L492">
        <v>12</v>
      </c>
      <c r="M492" t="s">
        <v>71</v>
      </c>
      <c r="N492" t="s">
        <v>103</v>
      </c>
      <c r="O492" t="s">
        <v>52</v>
      </c>
      <c r="P492" t="s">
        <v>53</v>
      </c>
      <c r="Q492">
        <v>2017</v>
      </c>
      <c r="R492">
        <v>2057</v>
      </c>
      <c r="S492">
        <v>40</v>
      </c>
      <c r="U492" t="s">
        <v>54</v>
      </c>
      <c r="W492">
        <v>0</v>
      </c>
      <c r="X492">
        <v>0</v>
      </c>
      <c r="Y492">
        <v>0</v>
      </c>
      <c r="Z492">
        <v>12</v>
      </c>
      <c r="AA492">
        <v>0</v>
      </c>
      <c r="AB492">
        <v>0</v>
      </c>
      <c r="AC492">
        <v>104</v>
      </c>
      <c r="AD492" t="s">
        <v>99</v>
      </c>
      <c r="AE492" t="s">
        <v>56</v>
      </c>
      <c r="AF492" t="s">
        <v>56</v>
      </c>
      <c r="AG492" t="s">
        <v>56</v>
      </c>
      <c r="AH492" t="s">
        <v>56</v>
      </c>
      <c r="AI492" t="s">
        <v>56</v>
      </c>
      <c r="AJ492" t="s">
        <v>56</v>
      </c>
      <c r="AK492" t="s">
        <v>56</v>
      </c>
      <c r="AL492" t="s">
        <v>56</v>
      </c>
      <c r="AM492" t="s">
        <v>56</v>
      </c>
      <c r="AN492" t="s">
        <v>56</v>
      </c>
      <c r="AO492" t="s">
        <v>69</v>
      </c>
      <c r="AP492" t="s">
        <v>56</v>
      </c>
      <c r="AQ492" t="s">
        <v>56</v>
      </c>
      <c r="AR492" t="s">
        <v>668</v>
      </c>
      <c r="AS492" t="s">
        <v>669</v>
      </c>
      <c r="AT492" t="s">
        <v>670</v>
      </c>
      <c r="AU492" t="s">
        <v>671</v>
      </c>
    </row>
    <row r="493" spans="1:47">
      <c r="A493">
        <v>83</v>
      </c>
      <c r="B493">
        <v>3402</v>
      </c>
      <c r="C493" t="s">
        <v>84</v>
      </c>
      <c r="D493" t="s">
        <v>85</v>
      </c>
      <c r="E493" t="s">
        <v>86</v>
      </c>
      <c r="F493" t="s">
        <v>64</v>
      </c>
      <c r="G493">
        <v>78745</v>
      </c>
      <c r="H493">
        <v>575212</v>
      </c>
      <c r="I493">
        <v>5</v>
      </c>
      <c r="J493" t="s">
        <v>87</v>
      </c>
      <c r="K493">
        <v>50</v>
      </c>
      <c r="L493">
        <v>50</v>
      </c>
      <c r="M493" t="s">
        <v>50</v>
      </c>
      <c r="N493" t="s">
        <v>61</v>
      </c>
      <c r="O493" t="s">
        <v>67</v>
      </c>
      <c r="P493" t="s">
        <v>53</v>
      </c>
      <c r="S493">
        <v>99</v>
      </c>
      <c r="U493" t="s">
        <v>54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50</v>
      </c>
      <c r="AC493">
        <v>0</v>
      </c>
      <c r="AD493" t="s">
        <v>68</v>
      </c>
      <c r="AE493" t="s">
        <v>56</v>
      </c>
      <c r="AF493" t="s">
        <v>56</v>
      </c>
      <c r="AG493" t="s">
        <v>56</v>
      </c>
      <c r="AH493" t="s">
        <v>56</v>
      </c>
      <c r="AI493" t="s">
        <v>56</v>
      </c>
      <c r="AJ493" t="s">
        <v>56</v>
      </c>
      <c r="AK493" t="s">
        <v>56</v>
      </c>
      <c r="AL493" t="s">
        <v>69</v>
      </c>
      <c r="AM493" t="s">
        <v>56</v>
      </c>
      <c r="AN493" t="s">
        <v>56</v>
      </c>
      <c r="AO493" t="s">
        <v>56</v>
      </c>
      <c r="AP493" t="s">
        <v>69</v>
      </c>
      <c r="AQ493" t="s">
        <v>56</v>
      </c>
      <c r="AR493" t="s">
        <v>88</v>
      </c>
    </row>
    <row r="494" spans="1:47">
      <c r="A494">
        <v>84</v>
      </c>
      <c r="B494">
        <v>3403</v>
      </c>
      <c r="C494" t="s">
        <v>89</v>
      </c>
      <c r="D494" t="s">
        <v>85</v>
      </c>
      <c r="E494" t="s">
        <v>86</v>
      </c>
      <c r="F494" t="s">
        <v>64</v>
      </c>
      <c r="G494">
        <v>78745</v>
      </c>
      <c r="I494">
        <v>5</v>
      </c>
      <c r="J494" t="s">
        <v>87</v>
      </c>
      <c r="K494">
        <v>88</v>
      </c>
      <c r="L494">
        <v>88</v>
      </c>
      <c r="M494" t="s">
        <v>50</v>
      </c>
      <c r="N494" t="s">
        <v>61</v>
      </c>
      <c r="O494" t="s">
        <v>67</v>
      </c>
      <c r="P494" t="s">
        <v>90</v>
      </c>
      <c r="S494">
        <v>1</v>
      </c>
      <c r="U494" t="s">
        <v>54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88</v>
      </c>
      <c r="AC494">
        <v>0</v>
      </c>
      <c r="AD494" t="s">
        <v>68</v>
      </c>
      <c r="AE494" t="s">
        <v>56</v>
      </c>
      <c r="AF494" t="s">
        <v>56</v>
      </c>
      <c r="AG494" t="s">
        <v>56</v>
      </c>
      <c r="AH494" t="s">
        <v>56</v>
      </c>
      <c r="AI494" t="s">
        <v>56</v>
      </c>
      <c r="AJ494" t="s">
        <v>56</v>
      </c>
      <c r="AK494" t="s">
        <v>56</v>
      </c>
      <c r="AL494" t="s">
        <v>69</v>
      </c>
      <c r="AM494" t="s">
        <v>56</v>
      </c>
      <c r="AN494" t="s">
        <v>56</v>
      </c>
      <c r="AO494" t="s">
        <v>56</v>
      </c>
      <c r="AP494" t="s">
        <v>69</v>
      </c>
      <c r="AQ494" t="s">
        <v>56</v>
      </c>
      <c r="AR494" t="s">
        <v>88</v>
      </c>
    </row>
    <row r="495" spans="1:47">
      <c r="A495">
        <v>384</v>
      </c>
      <c r="B495">
        <v>4012</v>
      </c>
      <c r="C495" t="s">
        <v>1080</v>
      </c>
      <c r="D495" t="s">
        <v>684</v>
      </c>
      <c r="E495" t="s">
        <v>684</v>
      </c>
      <c r="F495" t="s">
        <v>1081</v>
      </c>
      <c r="G495">
        <v>78704</v>
      </c>
      <c r="I495">
        <v>5</v>
      </c>
      <c r="J495" t="s">
        <v>66</v>
      </c>
      <c r="K495">
        <v>120</v>
      </c>
      <c r="L495">
        <v>110</v>
      </c>
      <c r="M495" t="s">
        <v>50</v>
      </c>
      <c r="N495" t="s">
        <v>103</v>
      </c>
      <c r="O495" t="s">
        <v>52</v>
      </c>
      <c r="P495" t="s">
        <v>90</v>
      </c>
      <c r="S495">
        <v>40</v>
      </c>
      <c r="U495" t="s">
        <v>54</v>
      </c>
      <c r="V495" s="2">
        <v>0</v>
      </c>
      <c r="W495">
        <v>0</v>
      </c>
      <c r="X495">
        <v>0</v>
      </c>
      <c r="Y495">
        <v>0</v>
      </c>
      <c r="Z495">
        <v>110</v>
      </c>
      <c r="AA495">
        <v>0</v>
      </c>
      <c r="AB495">
        <v>0</v>
      </c>
      <c r="AC495">
        <v>10</v>
      </c>
      <c r="AD495" t="s">
        <v>55</v>
      </c>
      <c r="AE495" t="s">
        <v>56</v>
      </c>
      <c r="AF495" t="s">
        <v>56</v>
      </c>
      <c r="AG495" t="s">
        <v>56</v>
      </c>
      <c r="AH495" t="s">
        <v>56</v>
      </c>
      <c r="AI495" t="s">
        <v>56</v>
      </c>
      <c r="AJ495" t="s">
        <v>56</v>
      </c>
      <c r="AK495" t="s">
        <v>56</v>
      </c>
      <c r="AL495" t="s">
        <v>69</v>
      </c>
      <c r="AM495" t="s">
        <v>56</v>
      </c>
      <c r="AN495" t="s">
        <v>56</v>
      </c>
      <c r="AO495" t="s">
        <v>56</v>
      </c>
      <c r="AP495" t="s">
        <v>56</v>
      </c>
      <c r="AQ495" t="s">
        <v>56</v>
      </c>
      <c r="AR495" t="s">
        <v>1082</v>
      </c>
    </row>
    <row r="496" spans="1:47">
      <c r="A496">
        <v>110</v>
      </c>
      <c r="B496">
        <v>3751</v>
      </c>
      <c r="C496" t="s">
        <v>680</v>
      </c>
      <c r="D496" t="s">
        <v>681</v>
      </c>
      <c r="E496" t="s">
        <v>681</v>
      </c>
      <c r="F496" t="s">
        <v>682</v>
      </c>
      <c r="G496">
        <v>78759</v>
      </c>
      <c r="H496">
        <v>160225</v>
      </c>
      <c r="I496">
        <v>10</v>
      </c>
      <c r="J496" t="s">
        <v>203</v>
      </c>
      <c r="K496">
        <v>24</v>
      </c>
      <c r="L496">
        <v>24</v>
      </c>
      <c r="M496" t="s">
        <v>50</v>
      </c>
      <c r="N496" t="s">
        <v>103</v>
      </c>
      <c r="O496" t="s">
        <v>52</v>
      </c>
      <c r="P496" t="s">
        <v>112</v>
      </c>
      <c r="S496">
        <v>5</v>
      </c>
      <c r="U496" t="s">
        <v>54</v>
      </c>
      <c r="W496">
        <v>0</v>
      </c>
      <c r="X496">
        <v>0</v>
      </c>
      <c r="Y496">
        <v>0</v>
      </c>
      <c r="Z496">
        <v>24</v>
      </c>
      <c r="AA496">
        <v>0</v>
      </c>
      <c r="AB496">
        <v>0</v>
      </c>
      <c r="AC496">
        <v>0</v>
      </c>
      <c r="AD496" t="s">
        <v>99</v>
      </c>
      <c r="AE496" t="s">
        <v>56</v>
      </c>
      <c r="AF496" t="s">
        <v>56</v>
      </c>
      <c r="AG496" t="s">
        <v>56</v>
      </c>
      <c r="AH496" t="s">
        <v>56</v>
      </c>
      <c r="AI496" t="s">
        <v>56</v>
      </c>
      <c r="AJ496" t="s">
        <v>56</v>
      </c>
      <c r="AK496" t="s">
        <v>56</v>
      </c>
      <c r="AL496" t="s">
        <v>69</v>
      </c>
      <c r="AM496" t="s">
        <v>56</v>
      </c>
      <c r="AN496" t="s">
        <v>56</v>
      </c>
      <c r="AO496" t="s">
        <v>56</v>
      </c>
      <c r="AP496" t="s">
        <v>56</v>
      </c>
      <c r="AQ496" t="s">
        <v>56</v>
      </c>
      <c r="AR496" t="s">
        <v>683</v>
      </c>
      <c r="AS496" t="s">
        <v>684</v>
      </c>
      <c r="AT496" t="s">
        <v>685</v>
      </c>
      <c r="AU496" t="s">
        <v>686</v>
      </c>
    </row>
    <row r="497" spans="1:47">
      <c r="A497">
        <v>269</v>
      </c>
      <c r="B497">
        <v>3752</v>
      </c>
      <c r="C497" t="s">
        <v>1215</v>
      </c>
      <c r="D497" t="s">
        <v>681</v>
      </c>
      <c r="E497" t="s">
        <v>681</v>
      </c>
      <c r="F497" t="s">
        <v>1216</v>
      </c>
      <c r="G497">
        <v>78749</v>
      </c>
      <c r="H497">
        <v>311562</v>
      </c>
      <c r="I497">
        <v>8</v>
      </c>
      <c r="J497" t="s">
        <v>87</v>
      </c>
      <c r="K497">
        <v>51</v>
      </c>
      <c r="L497">
        <v>51</v>
      </c>
      <c r="M497" t="s">
        <v>50</v>
      </c>
      <c r="N497" t="s">
        <v>51</v>
      </c>
      <c r="O497" t="s">
        <v>52</v>
      </c>
      <c r="P497" t="s">
        <v>118</v>
      </c>
      <c r="S497">
        <v>5</v>
      </c>
      <c r="U497" t="s">
        <v>54</v>
      </c>
      <c r="W497">
        <v>0</v>
      </c>
      <c r="X497">
        <v>0</v>
      </c>
      <c r="Y497">
        <v>0</v>
      </c>
      <c r="Z497">
        <v>51</v>
      </c>
      <c r="AA497">
        <v>0</v>
      </c>
      <c r="AB497">
        <v>0</v>
      </c>
      <c r="AC497">
        <v>0</v>
      </c>
      <c r="AD497" t="s">
        <v>99</v>
      </c>
      <c r="AE497" t="s">
        <v>56</v>
      </c>
      <c r="AF497" t="s">
        <v>56</v>
      </c>
      <c r="AG497" t="s">
        <v>56</v>
      </c>
      <c r="AH497" t="s">
        <v>56</v>
      </c>
      <c r="AI497" t="s">
        <v>56</v>
      </c>
      <c r="AJ497" t="s">
        <v>56</v>
      </c>
      <c r="AK497" t="s">
        <v>56</v>
      </c>
      <c r="AL497" t="s">
        <v>69</v>
      </c>
      <c r="AM497" t="s">
        <v>56</v>
      </c>
      <c r="AN497" t="s">
        <v>56</v>
      </c>
      <c r="AO497" t="s">
        <v>56</v>
      </c>
      <c r="AP497" t="s">
        <v>56</v>
      </c>
      <c r="AQ497" t="s">
        <v>56</v>
      </c>
      <c r="AR497" t="s">
        <v>1217</v>
      </c>
    </row>
    <row r="498" spans="1:47">
      <c r="A498">
        <v>309</v>
      </c>
      <c r="B498">
        <v>3825</v>
      </c>
      <c r="C498" t="s">
        <v>172</v>
      </c>
      <c r="D498" t="s">
        <v>173</v>
      </c>
      <c r="E498" t="s">
        <v>173</v>
      </c>
      <c r="F498" t="s">
        <v>174</v>
      </c>
      <c r="G498">
        <v>78721</v>
      </c>
      <c r="I498">
        <v>1</v>
      </c>
      <c r="J498" t="s">
        <v>66</v>
      </c>
      <c r="K498">
        <v>34</v>
      </c>
      <c r="L498">
        <v>4</v>
      </c>
      <c r="M498" t="s">
        <v>50</v>
      </c>
      <c r="N498" t="s">
        <v>103</v>
      </c>
      <c r="O498" t="s">
        <v>52</v>
      </c>
      <c r="P498" t="s">
        <v>90</v>
      </c>
      <c r="S498">
        <v>5</v>
      </c>
      <c r="U498" t="s">
        <v>54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4</v>
      </c>
      <c r="AC498">
        <v>30</v>
      </c>
      <c r="AD498" t="s">
        <v>99</v>
      </c>
      <c r="AE498" t="s">
        <v>56</v>
      </c>
      <c r="AF498" t="s">
        <v>56</v>
      </c>
      <c r="AG498" t="s">
        <v>56</v>
      </c>
      <c r="AH498" t="s">
        <v>56</v>
      </c>
      <c r="AI498" t="s">
        <v>56</v>
      </c>
      <c r="AJ498" t="s">
        <v>56</v>
      </c>
      <c r="AK498" t="s">
        <v>56</v>
      </c>
      <c r="AL498" t="s">
        <v>69</v>
      </c>
      <c r="AM498" t="s">
        <v>56</v>
      </c>
      <c r="AN498" t="s">
        <v>56</v>
      </c>
      <c r="AO498" t="s">
        <v>56</v>
      </c>
      <c r="AP498" t="s">
        <v>56</v>
      </c>
      <c r="AQ498" t="s">
        <v>56</v>
      </c>
      <c r="AR498" t="s">
        <v>175</v>
      </c>
    </row>
    <row r="499" spans="1:47">
      <c r="A499">
        <v>240</v>
      </c>
      <c r="B499">
        <v>3621</v>
      </c>
      <c r="C499" t="s">
        <v>414</v>
      </c>
      <c r="D499" t="s">
        <v>415</v>
      </c>
      <c r="E499" t="s">
        <v>415</v>
      </c>
      <c r="F499" t="s">
        <v>416</v>
      </c>
      <c r="G499">
        <v>78702</v>
      </c>
      <c r="H499">
        <v>191902</v>
      </c>
      <c r="I499">
        <v>3</v>
      </c>
      <c r="J499" t="s">
        <v>66</v>
      </c>
      <c r="K499">
        <v>27</v>
      </c>
      <c r="L499">
        <v>3</v>
      </c>
      <c r="M499" t="s">
        <v>50</v>
      </c>
      <c r="N499" t="s">
        <v>103</v>
      </c>
      <c r="O499" t="s">
        <v>52</v>
      </c>
      <c r="P499" t="s">
        <v>53</v>
      </c>
      <c r="Q499">
        <v>2014</v>
      </c>
      <c r="R499">
        <v>2054</v>
      </c>
      <c r="S499">
        <v>40</v>
      </c>
      <c r="U499" t="s">
        <v>54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  <c r="AC499">
        <v>24</v>
      </c>
      <c r="AD499" t="s">
        <v>99</v>
      </c>
      <c r="AE499" t="s">
        <v>56</v>
      </c>
      <c r="AF499" t="s">
        <v>56</v>
      </c>
      <c r="AG499" t="s">
        <v>56</v>
      </c>
      <c r="AH499" t="s">
        <v>56</v>
      </c>
      <c r="AI499" t="s">
        <v>56</v>
      </c>
      <c r="AJ499" t="s">
        <v>56</v>
      </c>
      <c r="AK499" t="s">
        <v>56</v>
      </c>
      <c r="AL499" t="s">
        <v>56</v>
      </c>
      <c r="AM499" t="s">
        <v>69</v>
      </c>
      <c r="AN499" t="s">
        <v>56</v>
      </c>
      <c r="AO499" t="s">
        <v>56</v>
      </c>
      <c r="AP499" t="s">
        <v>56</v>
      </c>
      <c r="AQ499" t="s">
        <v>56</v>
      </c>
      <c r="AR499" t="s">
        <v>417</v>
      </c>
      <c r="AS499" t="s">
        <v>418</v>
      </c>
      <c r="AT499" t="s">
        <v>419</v>
      </c>
    </row>
    <row r="500" spans="1:47">
      <c r="A500">
        <v>373</v>
      </c>
      <c r="B500">
        <v>3960</v>
      </c>
      <c r="C500" t="s">
        <v>536</v>
      </c>
      <c r="D500" t="s">
        <v>537</v>
      </c>
      <c r="E500" t="s">
        <v>415</v>
      </c>
      <c r="F500" t="s">
        <v>538</v>
      </c>
      <c r="G500">
        <v>78751</v>
      </c>
      <c r="H500">
        <v>225374</v>
      </c>
      <c r="I500">
        <v>4</v>
      </c>
      <c r="J500" t="s">
        <v>77</v>
      </c>
      <c r="K500">
        <v>194</v>
      </c>
      <c r="L500">
        <v>19</v>
      </c>
      <c r="M500" t="s">
        <v>71</v>
      </c>
      <c r="N500" t="s">
        <v>103</v>
      </c>
      <c r="O500" t="s">
        <v>52</v>
      </c>
      <c r="P500" t="s">
        <v>112</v>
      </c>
      <c r="S500">
        <v>40</v>
      </c>
      <c r="U500" t="s">
        <v>54</v>
      </c>
      <c r="V500" s="2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19</v>
      </c>
      <c r="AC500">
        <v>175</v>
      </c>
      <c r="AD500" t="s">
        <v>99</v>
      </c>
      <c r="AE500" t="s">
        <v>56</v>
      </c>
      <c r="AF500" t="s">
        <v>56</v>
      </c>
      <c r="AG500" t="s">
        <v>56</v>
      </c>
      <c r="AH500" t="s">
        <v>56</v>
      </c>
      <c r="AI500" t="s">
        <v>56</v>
      </c>
      <c r="AJ500" t="s">
        <v>56</v>
      </c>
      <c r="AK500" t="s">
        <v>56</v>
      </c>
      <c r="AL500" t="s">
        <v>56</v>
      </c>
      <c r="AM500" t="s">
        <v>56</v>
      </c>
      <c r="AN500" t="s">
        <v>56</v>
      </c>
      <c r="AO500" t="s">
        <v>69</v>
      </c>
      <c r="AP500" t="s">
        <v>56</v>
      </c>
      <c r="AQ500" t="s">
        <v>56</v>
      </c>
      <c r="AR500" t="s">
        <v>539</v>
      </c>
    </row>
    <row r="501" spans="1:47">
      <c r="A501">
        <v>118</v>
      </c>
      <c r="B501">
        <v>3503</v>
      </c>
      <c r="C501" t="s">
        <v>1147</v>
      </c>
      <c r="D501" t="s">
        <v>1148</v>
      </c>
      <c r="E501" t="s">
        <v>1148</v>
      </c>
      <c r="F501" t="s">
        <v>1149</v>
      </c>
      <c r="G501">
        <v>78702</v>
      </c>
      <c r="H501">
        <v>847019</v>
      </c>
      <c r="I501">
        <v>1</v>
      </c>
      <c r="J501" t="s">
        <v>66</v>
      </c>
      <c r="K501">
        <v>2</v>
      </c>
      <c r="L501">
        <v>1</v>
      </c>
      <c r="M501" t="s">
        <v>50</v>
      </c>
      <c r="N501" t="s">
        <v>61</v>
      </c>
      <c r="O501" t="s">
        <v>52</v>
      </c>
      <c r="P501" t="s">
        <v>53</v>
      </c>
      <c r="Q501">
        <v>2013</v>
      </c>
      <c r="R501">
        <v>2018</v>
      </c>
      <c r="S501">
        <v>5</v>
      </c>
      <c r="U501" t="s">
        <v>54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1</v>
      </c>
      <c r="AD501" t="s">
        <v>99</v>
      </c>
      <c r="AE501" t="s">
        <v>56</v>
      </c>
      <c r="AF501" t="s">
        <v>56</v>
      </c>
      <c r="AG501" t="s">
        <v>56</v>
      </c>
      <c r="AH501" t="s">
        <v>56</v>
      </c>
      <c r="AI501" t="s">
        <v>56</v>
      </c>
      <c r="AJ501" t="s">
        <v>56</v>
      </c>
      <c r="AK501" t="s">
        <v>56</v>
      </c>
      <c r="AL501" t="s">
        <v>69</v>
      </c>
      <c r="AM501" t="s">
        <v>56</v>
      </c>
      <c r="AN501" t="s">
        <v>56</v>
      </c>
      <c r="AO501" t="s">
        <v>56</v>
      </c>
      <c r="AP501" t="s">
        <v>56</v>
      </c>
      <c r="AQ501" t="s">
        <v>56</v>
      </c>
      <c r="AR501" t="s">
        <v>1150</v>
      </c>
    </row>
    <row r="502" spans="1:47">
      <c r="A502">
        <v>184</v>
      </c>
      <c r="B502">
        <v>3565</v>
      </c>
      <c r="C502" t="s">
        <v>381</v>
      </c>
      <c r="D502" t="s">
        <v>382</v>
      </c>
      <c r="E502" t="s">
        <v>382</v>
      </c>
      <c r="F502" t="s">
        <v>383</v>
      </c>
      <c r="G502">
        <v>78705</v>
      </c>
      <c r="H502">
        <v>891244</v>
      </c>
      <c r="I502">
        <v>9</v>
      </c>
      <c r="J502" t="s">
        <v>87</v>
      </c>
      <c r="K502">
        <v>364</v>
      </c>
      <c r="L502">
        <v>36</v>
      </c>
      <c r="M502" t="s">
        <v>71</v>
      </c>
      <c r="N502" t="s">
        <v>103</v>
      </c>
      <c r="O502" t="s">
        <v>52</v>
      </c>
      <c r="P502" t="s">
        <v>53</v>
      </c>
      <c r="Q502">
        <v>2008</v>
      </c>
      <c r="R502">
        <v>2023</v>
      </c>
      <c r="S502">
        <v>15</v>
      </c>
      <c r="T502" s="3">
        <v>37460</v>
      </c>
      <c r="U502" t="s">
        <v>275</v>
      </c>
      <c r="V502" s="2">
        <v>57766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36</v>
      </c>
      <c r="AC502">
        <v>328</v>
      </c>
      <c r="AD502" t="s">
        <v>99</v>
      </c>
      <c r="AE502" t="s">
        <v>56</v>
      </c>
      <c r="AF502" t="s">
        <v>56</v>
      </c>
      <c r="AG502" t="s">
        <v>56</v>
      </c>
      <c r="AH502" t="s">
        <v>56</v>
      </c>
      <c r="AI502" t="s">
        <v>56</v>
      </c>
      <c r="AJ502" t="s">
        <v>56</v>
      </c>
      <c r="AK502" t="s">
        <v>56</v>
      </c>
      <c r="AL502" t="s">
        <v>69</v>
      </c>
      <c r="AM502" t="s">
        <v>56</v>
      </c>
      <c r="AN502" t="s">
        <v>69</v>
      </c>
      <c r="AO502" t="s">
        <v>56</v>
      </c>
      <c r="AP502" t="s">
        <v>56</v>
      </c>
      <c r="AQ502" t="s">
        <v>56</v>
      </c>
      <c r="AR502" t="s">
        <v>384</v>
      </c>
      <c r="AS502" t="s">
        <v>127</v>
      </c>
      <c r="AT502" t="s">
        <v>128</v>
      </c>
      <c r="AU502" t="s">
        <v>385</v>
      </c>
    </row>
    <row r="503" spans="1:47">
      <c r="A503">
        <v>291</v>
      </c>
      <c r="B503">
        <v>3771</v>
      </c>
      <c r="C503" t="s">
        <v>1489</v>
      </c>
      <c r="D503" t="s">
        <v>1490</v>
      </c>
      <c r="E503" t="s">
        <v>1490</v>
      </c>
      <c r="F503" t="s">
        <v>1491</v>
      </c>
      <c r="G503">
        <v>78702</v>
      </c>
      <c r="H503">
        <v>191857</v>
      </c>
      <c r="I503">
        <v>3</v>
      </c>
      <c r="J503" t="s">
        <v>66</v>
      </c>
      <c r="K503">
        <v>21</v>
      </c>
      <c r="L503">
        <v>21</v>
      </c>
      <c r="M503" t="s">
        <v>50</v>
      </c>
      <c r="N503" t="s">
        <v>103</v>
      </c>
      <c r="O503" t="s">
        <v>52</v>
      </c>
      <c r="P503" t="s">
        <v>112</v>
      </c>
      <c r="Q503">
        <v>2017</v>
      </c>
      <c r="R503">
        <v>2022</v>
      </c>
      <c r="S503">
        <v>5</v>
      </c>
      <c r="U503" t="s">
        <v>54</v>
      </c>
      <c r="W503">
        <v>0</v>
      </c>
      <c r="X503">
        <v>0</v>
      </c>
      <c r="Y503">
        <v>21</v>
      </c>
      <c r="Z503">
        <v>0</v>
      </c>
      <c r="AA503">
        <v>0</v>
      </c>
      <c r="AB503">
        <v>0</v>
      </c>
      <c r="AC503">
        <v>0</v>
      </c>
      <c r="AD503" t="s">
        <v>99</v>
      </c>
      <c r="AE503" t="s">
        <v>56</v>
      </c>
      <c r="AF503" t="s">
        <v>56</v>
      </c>
      <c r="AG503" t="s">
        <v>56</v>
      </c>
      <c r="AH503" t="s">
        <v>56</v>
      </c>
      <c r="AI503" t="s">
        <v>56</v>
      </c>
      <c r="AJ503" t="s">
        <v>56</v>
      </c>
      <c r="AK503" t="s">
        <v>56</v>
      </c>
      <c r="AL503" t="s">
        <v>69</v>
      </c>
      <c r="AM503" t="s">
        <v>56</v>
      </c>
      <c r="AN503" t="s">
        <v>56</v>
      </c>
      <c r="AO503" t="s">
        <v>56</v>
      </c>
      <c r="AP503" t="s">
        <v>56</v>
      </c>
      <c r="AQ503" t="s">
        <v>56</v>
      </c>
      <c r="AR503" t="s">
        <v>1492</v>
      </c>
    </row>
    <row r="504" spans="1:47">
      <c r="A504">
        <v>194</v>
      </c>
      <c r="B504">
        <v>3575</v>
      </c>
      <c r="C504" t="s">
        <v>796</v>
      </c>
      <c r="D504" t="s">
        <v>797</v>
      </c>
      <c r="E504" t="s">
        <v>797</v>
      </c>
      <c r="F504" t="s">
        <v>798</v>
      </c>
      <c r="G504">
        <v>78705</v>
      </c>
      <c r="H504">
        <v>208087</v>
      </c>
      <c r="I504">
        <v>9</v>
      </c>
      <c r="J504" t="s">
        <v>49</v>
      </c>
      <c r="K504">
        <v>7</v>
      </c>
      <c r="L504">
        <v>1</v>
      </c>
      <c r="M504" t="s">
        <v>78</v>
      </c>
      <c r="N504" t="s">
        <v>103</v>
      </c>
      <c r="O504" t="s">
        <v>52</v>
      </c>
      <c r="P504" t="s">
        <v>112</v>
      </c>
      <c r="Q504">
        <v>2011</v>
      </c>
      <c r="R504">
        <v>2026</v>
      </c>
      <c r="S504">
        <v>15</v>
      </c>
      <c r="T504" s="3">
        <v>39606</v>
      </c>
      <c r="U504" t="s">
        <v>275</v>
      </c>
      <c r="V504" s="2">
        <v>6447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6</v>
      </c>
      <c r="AD504" t="s">
        <v>99</v>
      </c>
      <c r="AE504" t="s">
        <v>56</v>
      </c>
      <c r="AF504" t="s">
        <v>56</v>
      </c>
      <c r="AG504" t="s">
        <v>56</v>
      </c>
      <c r="AH504" t="s">
        <v>56</v>
      </c>
      <c r="AI504" t="s">
        <v>56</v>
      </c>
      <c r="AJ504" t="s">
        <v>56</v>
      </c>
      <c r="AK504" t="s">
        <v>56</v>
      </c>
      <c r="AL504" t="s">
        <v>69</v>
      </c>
      <c r="AM504" t="s">
        <v>56</v>
      </c>
      <c r="AN504" t="s">
        <v>69</v>
      </c>
      <c r="AO504" t="s">
        <v>56</v>
      </c>
      <c r="AP504" t="s">
        <v>56</v>
      </c>
      <c r="AQ504" t="s">
        <v>56</v>
      </c>
      <c r="AR504" t="s">
        <v>799</v>
      </c>
      <c r="AS504" t="s">
        <v>800</v>
      </c>
      <c r="AT504" t="s">
        <v>801</v>
      </c>
      <c r="AU504" t="s">
        <v>802</v>
      </c>
    </row>
    <row r="505" spans="1:47">
      <c r="A505">
        <v>122</v>
      </c>
      <c r="B505">
        <v>3507</v>
      </c>
      <c r="C505" t="s">
        <v>440</v>
      </c>
      <c r="D505" t="s">
        <v>441</v>
      </c>
      <c r="E505" t="s">
        <v>441</v>
      </c>
      <c r="F505" t="s">
        <v>442</v>
      </c>
      <c r="G505">
        <v>78721</v>
      </c>
      <c r="H505">
        <v>873514</v>
      </c>
      <c r="I505">
        <v>3</v>
      </c>
      <c r="J505" t="s">
        <v>66</v>
      </c>
      <c r="K505">
        <v>8</v>
      </c>
      <c r="L505">
        <v>3</v>
      </c>
      <c r="M505" t="s">
        <v>50</v>
      </c>
      <c r="N505" t="s">
        <v>51</v>
      </c>
      <c r="O505" t="s">
        <v>52</v>
      </c>
      <c r="P505" t="s">
        <v>112</v>
      </c>
      <c r="S505">
        <v>5</v>
      </c>
      <c r="U505" t="s">
        <v>54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3</v>
      </c>
      <c r="AC505">
        <v>5</v>
      </c>
      <c r="AD505" t="s">
        <v>99</v>
      </c>
      <c r="AE505" t="s">
        <v>56</v>
      </c>
      <c r="AF505" t="s">
        <v>56</v>
      </c>
      <c r="AG505" t="s">
        <v>56</v>
      </c>
      <c r="AH505" t="s">
        <v>56</v>
      </c>
      <c r="AI505" t="s">
        <v>56</v>
      </c>
      <c r="AJ505" t="s">
        <v>56</v>
      </c>
      <c r="AK505" t="s">
        <v>56</v>
      </c>
      <c r="AL505" t="s">
        <v>69</v>
      </c>
      <c r="AM505" t="s">
        <v>56</v>
      </c>
      <c r="AN505" t="s">
        <v>56</v>
      </c>
      <c r="AO505" t="s">
        <v>56</v>
      </c>
      <c r="AP505" t="s">
        <v>56</v>
      </c>
      <c r="AQ505" t="s">
        <v>56</v>
      </c>
      <c r="AR505" t="s">
        <v>443</v>
      </c>
    </row>
    <row r="506" spans="1:47">
      <c r="A506">
        <v>160</v>
      </c>
      <c r="B506">
        <v>3541</v>
      </c>
      <c r="C506" t="s">
        <v>653</v>
      </c>
      <c r="D506" t="s">
        <v>654</v>
      </c>
      <c r="E506" t="s">
        <v>654</v>
      </c>
      <c r="F506" t="s">
        <v>655</v>
      </c>
      <c r="G506">
        <v>78748</v>
      </c>
      <c r="I506">
        <v>5</v>
      </c>
      <c r="J506" t="s">
        <v>203</v>
      </c>
      <c r="K506">
        <v>95</v>
      </c>
      <c r="L506">
        <v>83</v>
      </c>
      <c r="M506" t="s">
        <v>50</v>
      </c>
      <c r="N506" t="s">
        <v>103</v>
      </c>
      <c r="O506" t="s">
        <v>52</v>
      </c>
      <c r="P506" t="s">
        <v>112</v>
      </c>
      <c r="S506">
        <v>40</v>
      </c>
      <c r="U506" t="s">
        <v>54</v>
      </c>
      <c r="W506">
        <v>9</v>
      </c>
      <c r="X506">
        <v>0</v>
      </c>
      <c r="Y506">
        <v>34</v>
      </c>
      <c r="Z506">
        <v>40</v>
      </c>
      <c r="AA506">
        <v>0</v>
      </c>
      <c r="AB506">
        <v>0</v>
      </c>
      <c r="AC506">
        <v>12</v>
      </c>
      <c r="AD506" t="s">
        <v>55</v>
      </c>
      <c r="AE506" t="s">
        <v>56</v>
      </c>
      <c r="AF506" t="s">
        <v>56</v>
      </c>
      <c r="AG506" t="s">
        <v>56</v>
      </c>
      <c r="AH506" t="s">
        <v>56</v>
      </c>
      <c r="AI506" t="s">
        <v>56</v>
      </c>
      <c r="AJ506" t="s">
        <v>56</v>
      </c>
      <c r="AK506" t="s">
        <v>56</v>
      </c>
      <c r="AL506" t="s">
        <v>69</v>
      </c>
      <c r="AM506" t="s">
        <v>56</v>
      </c>
      <c r="AN506" t="s">
        <v>56</v>
      </c>
      <c r="AO506" t="s">
        <v>56</v>
      </c>
      <c r="AP506" t="s">
        <v>56</v>
      </c>
      <c r="AQ506" t="s">
        <v>69</v>
      </c>
      <c r="AR506" t="s">
        <v>656</v>
      </c>
      <c r="AS506" t="s">
        <v>657</v>
      </c>
      <c r="AT506" t="s">
        <v>658</v>
      </c>
      <c r="AU506" t="s">
        <v>659</v>
      </c>
    </row>
    <row r="507" spans="1:47">
      <c r="A507">
        <v>235</v>
      </c>
      <c r="B507">
        <v>3616</v>
      </c>
      <c r="C507" t="s">
        <v>1458</v>
      </c>
      <c r="D507" t="s">
        <v>1459</v>
      </c>
      <c r="E507" t="s">
        <v>1459</v>
      </c>
      <c r="F507" t="s">
        <v>1460</v>
      </c>
      <c r="G507">
        <v>78704</v>
      </c>
      <c r="I507">
        <v>5</v>
      </c>
      <c r="J507" t="s">
        <v>49</v>
      </c>
      <c r="K507">
        <v>327</v>
      </c>
      <c r="L507">
        <v>33</v>
      </c>
      <c r="M507" t="s">
        <v>71</v>
      </c>
      <c r="N507" t="s">
        <v>103</v>
      </c>
      <c r="O507" t="s">
        <v>52</v>
      </c>
      <c r="P507" t="s">
        <v>53</v>
      </c>
      <c r="Q507">
        <v>2015</v>
      </c>
      <c r="R507">
        <v>2055</v>
      </c>
      <c r="S507">
        <v>40</v>
      </c>
      <c r="U507" t="s">
        <v>54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33</v>
      </c>
      <c r="AC507">
        <v>294</v>
      </c>
      <c r="AD507" t="s">
        <v>99</v>
      </c>
      <c r="AE507" t="s">
        <v>56</v>
      </c>
      <c r="AF507" t="s">
        <v>56</v>
      </c>
      <c r="AG507" t="s">
        <v>56</v>
      </c>
      <c r="AH507" t="s">
        <v>56</v>
      </c>
      <c r="AI507" t="s">
        <v>56</v>
      </c>
      <c r="AJ507" t="s">
        <v>56</v>
      </c>
      <c r="AK507" t="s">
        <v>56</v>
      </c>
      <c r="AL507" t="s">
        <v>56</v>
      </c>
      <c r="AM507" t="s">
        <v>56</v>
      </c>
      <c r="AN507" t="s">
        <v>56</v>
      </c>
      <c r="AO507" t="s">
        <v>69</v>
      </c>
      <c r="AP507" t="s">
        <v>56</v>
      </c>
      <c r="AQ507" t="s">
        <v>56</v>
      </c>
      <c r="AR507" t="s">
        <v>1461</v>
      </c>
      <c r="AS507" t="s">
        <v>1462</v>
      </c>
      <c r="AT507" t="s">
        <v>1463</v>
      </c>
      <c r="AU507" t="s">
        <v>1464</v>
      </c>
    </row>
    <row r="508" spans="1:47">
      <c r="A508">
        <v>345</v>
      </c>
      <c r="B508">
        <v>3891</v>
      </c>
      <c r="C508" t="s">
        <v>904</v>
      </c>
      <c r="D508" t="s">
        <v>905</v>
      </c>
      <c r="E508" t="s">
        <v>906</v>
      </c>
      <c r="F508" t="s">
        <v>907</v>
      </c>
      <c r="G508">
        <v>78705</v>
      </c>
      <c r="I508">
        <v>9</v>
      </c>
      <c r="J508" t="s">
        <v>87</v>
      </c>
      <c r="K508">
        <v>304</v>
      </c>
      <c r="L508">
        <v>30</v>
      </c>
      <c r="M508" t="s">
        <v>78</v>
      </c>
      <c r="N508" t="s">
        <v>103</v>
      </c>
      <c r="O508" t="s">
        <v>52</v>
      </c>
      <c r="P508" t="s">
        <v>90</v>
      </c>
      <c r="S508">
        <v>40</v>
      </c>
      <c r="U508" t="s">
        <v>243</v>
      </c>
      <c r="W508">
        <v>0</v>
      </c>
      <c r="X508">
        <v>0</v>
      </c>
      <c r="Y508">
        <v>0</v>
      </c>
      <c r="Z508">
        <v>30</v>
      </c>
      <c r="AA508">
        <v>0</v>
      </c>
      <c r="AB508">
        <v>0</v>
      </c>
      <c r="AC508">
        <v>274</v>
      </c>
      <c r="AD508" t="s">
        <v>99</v>
      </c>
      <c r="AE508" t="s">
        <v>56</v>
      </c>
      <c r="AF508" t="s">
        <v>56</v>
      </c>
      <c r="AG508" t="s">
        <v>56</v>
      </c>
      <c r="AH508" t="s">
        <v>56</v>
      </c>
      <c r="AI508" t="s">
        <v>56</v>
      </c>
      <c r="AJ508" t="s">
        <v>56</v>
      </c>
      <c r="AK508" t="s">
        <v>56</v>
      </c>
      <c r="AL508" t="s">
        <v>69</v>
      </c>
      <c r="AM508" t="s">
        <v>56</v>
      </c>
      <c r="AN508" t="s">
        <v>69</v>
      </c>
      <c r="AO508" t="s">
        <v>56</v>
      </c>
      <c r="AP508" t="s">
        <v>56</v>
      </c>
      <c r="AQ508" t="s">
        <v>56</v>
      </c>
      <c r="AR508" t="s">
        <v>908</v>
      </c>
    </row>
    <row r="509" spans="1:47">
      <c r="A509">
        <v>156</v>
      </c>
      <c r="B509">
        <v>3538</v>
      </c>
      <c r="C509" t="s">
        <v>1588</v>
      </c>
      <c r="D509" t="s">
        <v>832</v>
      </c>
      <c r="E509" t="s">
        <v>833</v>
      </c>
      <c r="F509" t="s">
        <v>1589</v>
      </c>
      <c r="G509">
        <v>78754</v>
      </c>
      <c r="I509">
        <v>1</v>
      </c>
      <c r="J509" t="s">
        <v>203</v>
      </c>
      <c r="K509">
        <v>216</v>
      </c>
      <c r="L509">
        <v>216</v>
      </c>
      <c r="M509" t="s">
        <v>50</v>
      </c>
      <c r="N509" t="s">
        <v>103</v>
      </c>
      <c r="O509" t="s">
        <v>52</v>
      </c>
      <c r="P509" t="s">
        <v>90</v>
      </c>
      <c r="S509">
        <v>5</v>
      </c>
      <c r="U509" t="s">
        <v>54</v>
      </c>
      <c r="W509">
        <v>0</v>
      </c>
      <c r="X509">
        <v>0</v>
      </c>
      <c r="Y509">
        <v>0</v>
      </c>
      <c r="Z509">
        <v>216</v>
      </c>
      <c r="AA509">
        <v>0</v>
      </c>
      <c r="AB509">
        <v>0</v>
      </c>
      <c r="AC509">
        <v>0</v>
      </c>
      <c r="AD509" t="s">
        <v>99</v>
      </c>
      <c r="AE509" t="s">
        <v>56</v>
      </c>
      <c r="AF509" t="s">
        <v>56</v>
      </c>
      <c r="AG509" t="s">
        <v>56</v>
      </c>
      <c r="AH509" t="s">
        <v>56</v>
      </c>
      <c r="AI509" t="s">
        <v>56</v>
      </c>
      <c r="AJ509" t="s">
        <v>56</v>
      </c>
      <c r="AK509" t="s">
        <v>56</v>
      </c>
      <c r="AL509" t="s">
        <v>69</v>
      </c>
      <c r="AM509" t="s">
        <v>56</v>
      </c>
      <c r="AN509" t="s">
        <v>56</v>
      </c>
      <c r="AO509" t="s">
        <v>56</v>
      </c>
      <c r="AP509" t="s">
        <v>56</v>
      </c>
      <c r="AQ509" t="s">
        <v>56</v>
      </c>
      <c r="AR509" t="s">
        <v>1590</v>
      </c>
    </row>
    <row r="510" spans="1:47">
      <c r="A510">
        <v>273</v>
      </c>
      <c r="B510">
        <v>3760</v>
      </c>
      <c r="C510" t="s">
        <v>831</v>
      </c>
      <c r="D510" t="s">
        <v>832</v>
      </c>
      <c r="E510" t="s">
        <v>833</v>
      </c>
      <c r="F510" t="s">
        <v>834</v>
      </c>
      <c r="G510">
        <v>78754</v>
      </c>
      <c r="H510">
        <v>772161</v>
      </c>
      <c r="I510">
        <v>1</v>
      </c>
      <c r="J510" t="s">
        <v>203</v>
      </c>
      <c r="K510">
        <v>263</v>
      </c>
      <c r="L510">
        <v>263</v>
      </c>
      <c r="M510" t="s">
        <v>71</v>
      </c>
      <c r="N510" t="s">
        <v>103</v>
      </c>
      <c r="O510" t="s">
        <v>52</v>
      </c>
      <c r="P510" t="s">
        <v>90</v>
      </c>
      <c r="S510">
        <v>5</v>
      </c>
      <c r="U510" t="s">
        <v>54</v>
      </c>
      <c r="W510">
        <v>0</v>
      </c>
      <c r="X510">
        <v>0</v>
      </c>
      <c r="Y510">
        <v>0</v>
      </c>
      <c r="Z510">
        <v>263</v>
      </c>
      <c r="AA510">
        <v>0</v>
      </c>
      <c r="AB510">
        <v>0</v>
      </c>
      <c r="AC510">
        <v>0</v>
      </c>
      <c r="AD510" t="s">
        <v>99</v>
      </c>
      <c r="AE510" t="s">
        <v>56</v>
      </c>
      <c r="AF510" t="s">
        <v>56</v>
      </c>
      <c r="AG510" t="s">
        <v>56</v>
      </c>
      <c r="AH510" t="s">
        <v>56</v>
      </c>
      <c r="AI510" t="s">
        <v>56</v>
      </c>
      <c r="AJ510" t="s">
        <v>56</v>
      </c>
      <c r="AK510" t="s">
        <v>56</v>
      </c>
      <c r="AL510" t="s">
        <v>69</v>
      </c>
      <c r="AM510" t="s">
        <v>56</v>
      </c>
      <c r="AN510" t="s">
        <v>56</v>
      </c>
      <c r="AO510" t="s">
        <v>56</v>
      </c>
      <c r="AP510" t="s">
        <v>56</v>
      </c>
      <c r="AQ510" t="s">
        <v>56</v>
      </c>
      <c r="AR510" t="s">
        <v>835</v>
      </c>
    </row>
    <row r="511" spans="1:47">
      <c r="A511">
        <v>288</v>
      </c>
      <c r="B511">
        <v>3768</v>
      </c>
      <c r="C511" t="s">
        <v>1158</v>
      </c>
      <c r="D511" t="s">
        <v>832</v>
      </c>
      <c r="E511" t="s">
        <v>833</v>
      </c>
      <c r="F511" t="s">
        <v>1159</v>
      </c>
      <c r="G511">
        <v>78753</v>
      </c>
      <c r="H511">
        <v>730503</v>
      </c>
      <c r="I511">
        <v>4</v>
      </c>
      <c r="J511" t="s">
        <v>77</v>
      </c>
      <c r="K511">
        <v>172</v>
      </c>
      <c r="L511">
        <v>172</v>
      </c>
      <c r="M511" t="s">
        <v>50</v>
      </c>
      <c r="N511" t="s">
        <v>103</v>
      </c>
      <c r="O511" t="s">
        <v>52</v>
      </c>
      <c r="P511" t="s">
        <v>90</v>
      </c>
      <c r="S511">
        <v>5</v>
      </c>
      <c r="U511" t="s">
        <v>54</v>
      </c>
      <c r="W511">
        <v>0</v>
      </c>
      <c r="X511">
        <v>0</v>
      </c>
      <c r="Y511">
        <v>0</v>
      </c>
      <c r="Z511">
        <v>172</v>
      </c>
      <c r="AA511">
        <v>0</v>
      </c>
      <c r="AB511">
        <v>0</v>
      </c>
      <c r="AC511">
        <v>0</v>
      </c>
      <c r="AD511" t="s">
        <v>99</v>
      </c>
      <c r="AE511" t="s">
        <v>56</v>
      </c>
      <c r="AF511" t="s">
        <v>56</v>
      </c>
      <c r="AG511" t="s">
        <v>56</v>
      </c>
      <c r="AH511" t="s">
        <v>56</v>
      </c>
      <c r="AI511" t="s">
        <v>56</v>
      </c>
      <c r="AJ511" t="s">
        <v>56</v>
      </c>
      <c r="AK511" t="s">
        <v>56</v>
      </c>
      <c r="AL511" t="s">
        <v>69</v>
      </c>
      <c r="AM511" t="s">
        <v>56</v>
      </c>
      <c r="AN511" t="s">
        <v>56</v>
      </c>
      <c r="AO511" t="s">
        <v>56</v>
      </c>
      <c r="AP511" t="s">
        <v>56</v>
      </c>
      <c r="AQ511" t="s">
        <v>56</v>
      </c>
      <c r="AR511" t="s">
        <v>1160</v>
      </c>
    </row>
    <row r="512" spans="1:47">
      <c r="A512">
        <v>127</v>
      </c>
      <c r="B512">
        <v>3512</v>
      </c>
      <c r="C512" t="s">
        <v>960</v>
      </c>
      <c r="D512" t="s">
        <v>961</v>
      </c>
      <c r="E512" t="s">
        <v>962</v>
      </c>
      <c r="F512" t="s">
        <v>963</v>
      </c>
      <c r="G512">
        <v>78753</v>
      </c>
      <c r="H512">
        <v>546480</v>
      </c>
      <c r="I512">
        <v>4</v>
      </c>
      <c r="J512" t="s">
        <v>203</v>
      </c>
      <c r="K512">
        <v>228</v>
      </c>
      <c r="L512">
        <v>228</v>
      </c>
      <c r="M512" t="s">
        <v>71</v>
      </c>
      <c r="N512" t="s">
        <v>103</v>
      </c>
      <c r="O512" t="s">
        <v>52</v>
      </c>
      <c r="P512" t="s">
        <v>53</v>
      </c>
      <c r="Q512">
        <v>2014</v>
      </c>
      <c r="R512">
        <v>2019</v>
      </c>
      <c r="S512">
        <v>5</v>
      </c>
      <c r="U512" t="s">
        <v>54</v>
      </c>
      <c r="W512">
        <v>0</v>
      </c>
      <c r="X512">
        <v>0</v>
      </c>
      <c r="Y512">
        <v>0</v>
      </c>
      <c r="Z512">
        <v>228</v>
      </c>
      <c r="AA512">
        <v>0</v>
      </c>
      <c r="AB512">
        <v>0</v>
      </c>
      <c r="AC512">
        <v>0</v>
      </c>
      <c r="AD512" t="s">
        <v>99</v>
      </c>
      <c r="AE512" t="s">
        <v>56</v>
      </c>
      <c r="AF512" t="s">
        <v>56</v>
      </c>
      <c r="AG512" t="s">
        <v>56</v>
      </c>
      <c r="AH512" t="s">
        <v>56</v>
      </c>
      <c r="AI512" t="s">
        <v>56</v>
      </c>
      <c r="AJ512" t="s">
        <v>56</v>
      </c>
      <c r="AK512" t="s">
        <v>56</v>
      </c>
      <c r="AL512" t="s">
        <v>69</v>
      </c>
      <c r="AM512" t="s">
        <v>56</v>
      </c>
      <c r="AN512" t="s">
        <v>56</v>
      </c>
      <c r="AO512" t="s">
        <v>56</v>
      </c>
      <c r="AP512" t="s">
        <v>56</v>
      </c>
      <c r="AQ512" t="s">
        <v>56</v>
      </c>
      <c r="AR512" t="s">
        <v>964</v>
      </c>
      <c r="AS512" t="s">
        <v>650</v>
      </c>
      <c r="AT512" t="s">
        <v>965</v>
      </c>
      <c r="AU512" t="s">
        <v>966</v>
      </c>
    </row>
    <row r="513" spans="1:47">
      <c r="A513">
        <v>251</v>
      </c>
      <c r="B513">
        <v>3677</v>
      </c>
      <c r="C513" t="s">
        <v>133</v>
      </c>
      <c r="D513" t="s">
        <v>134</v>
      </c>
      <c r="E513" t="s">
        <v>134</v>
      </c>
      <c r="F513" t="s">
        <v>64</v>
      </c>
      <c r="G513">
        <v>78744</v>
      </c>
      <c r="I513">
        <v>2</v>
      </c>
      <c r="J513" t="s">
        <v>87</v>
      </c>
      <c r="K513" s="1">
        <v>1030</v>
      </c>
      <c r="L513">
        <v>211</v>
      </c>
      <c r="M513" t="s">
        <v>50</v>
      </c>
      <c r="N513" t="s">
        <v>61</v>
      </c>
      <c r="O513" t="s">
        <v>67</v>
      </c>
      <c r="P513" t="s">
        <v>112</v>
      </c>
      <c r="S513">
        <v>1</v>
      </c>
      <c r="U513" t="s">
        <v>54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211</v>
      </c>
      <c r="AC513">
        <v>819</v>
      </c>
      <c r="AD513" t="s">
        <v>99</v>
      </c>
      <c r="AE513" t="s">
        <v>56</v>
      </c>
      <c r="AF513" t="s">
        <v>56</v>
      </c>
      <c r="AG513" t="s">
        <v>56</v>
      </c>
      <c r="AH513" t="s">
        <v>56</v>
      </c>
      <c r="AI513" t="s">
        <v>56</v>
      </c>
      <c r="AJ513" t="s">
        <v>56</v>
      </c>
      <c r="AK513" t="s">
        <v>56</v>
      </c>
      <c r="AL513" t="s">
        <v>69</v>
      </c>
      <c r="AM513" t="s">
        <v>56</v>
      </c>
      <c r="AN513" t="s">
        <v>56</v>
      </c>
      <c r="AO513" t="s">
        <v>56</v>
      </c>
      <c r="AP513" t="s">
        <v>56</v>
      </c>
      <c r="AQ513" t="s">
        <v>56</v>
      </c>
      <c r="AR513" t="s">
        <v>95</v>
      </c>
      <c r="AS513" t="s">
        <v>135</v>
      </c>
      <c r="AT513" t="s">
        <v>136</v>
      </c>
      <c r="AU513" t="s">
        <v>137</v>
      </c>
    </row>
    <row r="514" spans="1:47">
      <c r="A514">
        <v>252</v>
      </c>
      <c r="B514">
        <v>3678</v>
      </c>
      <c r="C514" t="s">
        <v>138</v>
      </c>
      <c r="D514" t="s">
        <v>134</v>
      </c>
      <c r="E514" t="s">
        <v>134</v>
      </c>
      <c r="F514" t="s">
        <v>64</v>
      </c>
      <c r="G514">
        <v>78747</v>
      </c>
      <c r="H514">
        <v>735933</v>
      </c>
      <c r="I514">
        <v>2</v>
      </c>
      <c r="J514" t="s">
        <v>87</v>
      </c>
      <c r="K514">
        <v>857</v>
      </c>
      <c r="L514">
        <v>177</v>
      </c>
      <c r="M514" t="s">
        <v>50</v>
      </c>
      <c r="N514" t="s">
        <v>61</v>
      </c>
      <c r="O514" t="s">
        <v>67</v>
      </c>
      <c r="P514" t="s">
        <v>112</v>
      </c>
      <c r="S514">
        <v>1</v>
      </c>
      <c r="U514" t="s">
        <v>54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177</v>
      </c>
      <c r="AC514">
        <v>680</v>
      </c>
      <c r="AD514" t="s">
        <v>99</v>
      </c>
      <c r="AE514" t="s">
        <v>56</v>
      </c>
      <c r="AF514" t="s">
        <v>56</v>
      </c>
      <c r="AG514" t="s">
        <v>56</v>
      </c>
      <c r="AH514" t="s">
        <v>56</v>
      </c>
      <c r="AI514" t="s">
        <v>56</v>
      </c>
      <c r="AJ514" t="s">
        <v>56</v>
      </c>
      <c r="AK514" t="s">
        <v>56</v>
      </c>
      <c r="AL514" t="s">
        <v>69</v>
      </c>
      <c r="AM514" t="s">
        <v>56</v>
      </c>
      <c r="AN514" t="s">
        <v>56</v>
      </c>
      <c r="AO514" t="s">
        <v>56</v>
      </c>
      <c r="AP514" t="s">
        <v>56</v>
      </c>
      <c r="AQ514" t="s">
        <v>56</v>
      </c>
      <c r="AR514" t="s">
        <v>139</v>
      </c>
      <c r="AS514" t="s">
        <v>135</v>
      </c>
      <c r="AT514" t="s">
        <v>140</v>
      </c>
      <c r="AU514" t="s">
        <v>141</v>
      </c>
    </row>
    <row r="515" spans="1:47">
      <c r="A515">
        <v>4</v>
      </c>
      <c r="B515">
        <v>3227</v>
      </c>
      <c r="C515" t="s">
        <v>504</v>
      </c>
      <c r="D515" t="s">
        <v>505</v>
      </c>
      <c r="E515" t="s">
        <v>505</v>
      </c>
      <c r="F515" t="s">
        <v>506</v>
      </c>
      <c r="G515">
        <v>78704</v>
      </c>
      <c r="I515">
        <v>3</v>
      </c>
      <c r="J515" t="s">
        <v>66</v>
      </c>
      <c r="K515">
        <v>12</v>
      </c>
      <c r="L515">
        <v>12</v>
      </c>
      <c r="M515" t="s">
        <v>50</v>
      </c>
      <c r="N515" t="s">
        <v>103</v>
      </c>
      <c r="O515" t="s">
        <v>52</v>
      </c>
      <c r="P515" t="s">
        <v>53</v>
      </c>
      <c r="Q515">
        <v>2006</v>
      </c>
      <c r="R515">
        <v>2026</v>
      </c>
      <c r="S515">
        <v>20</v>
      </c>
      <c r="U515" t="s">
        <v>54</v>
      </c>
      <c r="W515">
        <v>0</v>
      </c>
      <c r="X515">
        <v>0</v>
      </c>
      <c r="Y515">
        <v>12</v>
      </c>
      <c r="Z515">
        <v>0</v>
      </c>
      <c r="AA515">
        <v>0</v>
      </c>
      <c r="AB515">
        <v>0</v>
      </c>
      <c r="AC515">
        <v>0</v>
      </c>
      <c r="AD515" t="s">
        <v>55</v>
      </c>
      <c r="AE515" t="s">
        <v>56</v>
      </c>
      <c r="AF515" t="s">
        <v>56</v>
      </c>
      <c r="AG515" t="s">
        <v>56</v>
      </c>
      <c r="AH515" t="s">
        <v>56</v>
      </c>
      <c r="AI515" t="s">
        <v>56</v>
      </c>
      <c r="AJ515" t="s">
        <v>56</v>
      </c>
      <c r="AK515" t="s">
        <v>56</v>
      </c>
      <c r="AL515" t="s">
        <v>69</v>
      </c>
      <c r="AM515" t="s">
        <v>56</v>
      </c>
      <c r="AN515" t="s">
        <v>56</v>
      </c>
      <c r="AO515" t="s">
        <v>56</v>
      </c>
      <c r="AP515" t="s">
        <v>56</v>
      </c>
      <c r="AQ515" t="s">
        <v>56</v>
      </c>
      <c r="AR515" t="s">
        <v>507</v>
      </c>
      <c r="AS515" t="s">
        <v>505</v>
      </c>
      <c r="AT515" t="s">
        <v>508</v>
      </c>
      <c r="AU515" t="s">
        <v>509</v>
      </c>
    </row>
    <row r="516" spans="1:47">
      <c r="A516">
        <v>77</v>
      </c>
      <c r="B516">
        <v>3396</v>
      </c>
      <c r="C516" t="s">
        <v>1499</v>
      </c>
      <c r="D516" t="s">
        <v>771</v>
      </c>
      <c r="E516" t="s">
        <v>771</v>
      </c>
      <c r="F516" t="s">
        <v>1500</v>
      </c>
      <c r="G516">
        <v>78702</v>
      </c>
      <c r="H516">
        <v>819543</v>
      </c>
      <c r="I516">
        <v>3</v>
      </c>
      <c r="J516" t="s">
        <v>203</v>
      </c>
      <c r="K516">
        <v>45</v>
      </c>
      <c r="L516">
        <v>45</v>
      </c>
      <c r="M516" t="s">
        <v>71</v>
      </c>
      <c r="N516" t="s">
        <v>103</v>
      </c>
      <c r="O516" t="s">
        <v>52</v>
      </c>
      <c r="P516" t="s">
        <v>53</v>
      </c>
      <c r="Q516">
        <v>2014</v>
      </c>
      <c r="R516">
        <v>2113</v>
      </c>
      <c r="S516">
        <v>99</v>
      </c>
      <c r="U516" t="s">
        <v>54</v>
      </c>
      <c r="W516">
        <v>15</v>
      </c>
      <c r="X516">
        <v>0</v>
      </c>
      <c r="Y516">
        <v>30</v>
      </c>
      <c r="Z516">
        <v>0</v>
      </c>
      <c r="AA516">
        <v>0</v>
      </c>
      <c r="AB516">
        <v>0</v>
      </c>
      <c r="AC516">
        <v>0</v>
      </c>
      <c r="AD516" t="s">
        <v>55</v>
      </c>
      <c r="AE516" t="s">
        <v>56</v>
      </c>
      <c r="AF516" t="s">
        <v>56</v>
      </c>
      <c r="AG516" t="s">
        <v>56</v>
      </c>
      <c r="AH516" t="s">
        <v>56</v>
      </c>
      <c r="AI516" t="s">
        <v>56</v>
      </c>
      <c r="AJ516" t="s">
        <v>56</v>
      </c>
      <c r="AK516" t="s">
        <v>56</v>
      </c>
      <c r="AL516" t="s">
        <v>69</v>
      </c>
      <c r="AM516" t="s">
        <v>56</v>
      </c>
      <c r="AN516" t="s">
        <v>56</v>
      </c>
      <c r="AO516" t="s">
        <v>56</v>
      </c>
      <c r="AP516" t="s">
        <v>69</v>
      </c>
      <c r="AQ516" t="s">
        <v>56</v>
      </c>
      <c r="AR516" t="s">
        <v>1501</v>
      </c>
      <c r="AS516" t="s">
        <v>505</v>
      </c>
      <c r="AT516" t="s">
        <v>508</v>
      </c>
      <c r="AU516" t="s">
        <v>509</v>
      </c>
    </row>
    <row r="517" spans="1:47">
      <c r="A517">
        <v>287</v>
      </c>
      <c r="B517">
        <v>3765</v>
      </c>
      <c r="C517" t="s">
        <v>770</v>
      </c>
      <c r="D517" t="s">
        <v>771</v>
      </c>
      <c r="E517" t="s">
        <v>771</v>
      </c>
      <c r="F517" t="s">
        <v>772</v>
      </c>
      <c r="G517">
        <v>78702</v>
      </c>
      <c r="H517">
        <v>819544</v>
      </c>
      <c r="I517">
        <v>3</v>
      </c>
      <c r="J517" t="s">
        <v>66</v>
      </c>
      <c r="K517">
        <v>29</v>
      </c>
      <c r="L517">
        <v>29</v>
      </c>
      <c r="M517" t="s">
        <v>71</v>
      </c>
      <c r="N517" t="s">
        <v>103</v>
      </c>
      <c r="O517" t="s">
        <v>52</v>
      </c>
      <c r="P517" t="s">
        <v>90</v>
      </c>
      <c r="S517">
        <v>5</v>
      </c>
      <c r="U517" t="s">
        <v>54</v>
      </c>
      <c r="W517">
        <v>10</v>
      </c>
      <c r="X517">
        <v>0</v>
      </c>
      <c r="Y517">
        <v>13</v>
      </c>
      <c r="Z517">
        <v>0</v>
      </c>
      <c r="AA517">
        <v>0</v>
      </c>
      <c r="AB517">
        <v>6</v>
      </c>
      <c r="AC517">
        <v>0</v>
      </c>
      <c r="AD517" t="s">
        <v>55</v>
      </c>
      <c r="AE517" t="s">
        <v>56</v>
      </c>
      <c r="AF517" t="s">
        <v>56</v>
      </c>
      <c r="AG517" t="s">
        <v>56</v>
      </c>
      <c r="AH517" t="s">
        <v>56</v>
      </c>
      <c r="AI517" t="s">
        <v>56</v>
      </c>
      <c r="AJ517" t="s">
        <v>56</v>
      </c>
      <c r="AK517" t="s">
        <v>56</v>
      </c>
      <c r="AL517" t="s">
        <v>69</v>
      </c>
      <c r="AM517" t="s">
        <v>56</v>
      </c>
      <c r="AN517" t="s">
        <v>56</v>
      </c>
      <c r="AO517" t="s">
        <v>56</v>
      </c>
      <c r="AP517" t="s">
        <v>56</v>
      </c>
      <c r="AQ517" t="s">
        <v>56</v>
      </c>
      <c r="AR517" t="s">
        <v>773</v>
      </c>
    </row>
    <row r="518" spans="1:47">
      <c r="A518">
        <v>281</v>
      </c>
      <c r="B518">
        <v>3754</v>
      </c>
      <c r="C518" t="s">
        <v>1537</v>
      </c>
      <c r="D518" t="s">
        <v>1538</v>
      </c>
      <c r="E518" t="s">
        <v>1538</v>
      </c>
      <c r="F518" t="s">
        <v>1539</v>
      </c>
      <c r="G518">
        <v>78705</v>
      </c>
      <c r="H518">
        <v>206463</v>
      </c>
      <c r="I518">
        <v>9</v>
      </c>
      <c r="J518" t="s">
        <v>49</v>
      </c>
      <c r="K518">
        <v>46</v>
      </c>
      <c r="L518">
        <v>5</v>
      </c>
      <c r="M518" t="s">
        <v>71</v>
      </c>
      <c r="N518" t="s">
        <v>103</v>
      </c>
      <c r="O518" t="s">
        <v>52</v>
      </c>
      <c r="P518" t="s">
        <v>53</v>
      </c>
      <c r="Q518">
        <v>2017</v>
      </c>
      <c r="R518">
        <v>2057</v>
      </c>
      <c r="S518">
        <v>40</v>
      </c>
      <c r="U518" t="s">
        <v>429</v>
      </c>
      <c r="W518">
        <v>0</v>
      </c>
      <c r="X518">
        <v>0</v>
      </c>
      <c r="Y518">
        <v>0</v>
      </c>
      <c r="Z518">
        <v>5</v>
      </c>
      <c r="AA518">
        <v>0</v>
      </c>
      <c r="AB518">
        <v>0</v>
      </c>
      <c r="AC518">
        <v>41</v>
      </c>
      <c r="AD518" t="s">
        <v>99</v>
      </c>
      <c r="AE518" t="s">
        <v>56</v>
      </c>
      <c r="AF518" t="s">
        <v>56</v>
      </c>
      <c r="AG518" t="s">
        <v>56</v>
      </c>
      <c r="AH518" t="s">
        <v>56</v>
      </c>
      <c r="AI518" t="s">
        <v>56</v>
      </c>
      <c r="AJ518" t="s">
        <v>56</v>
      </c>
      <c r="AK518" t="s">
        <v>56</v>
      </c>
      <c r="AL518" t="s">
        <v>69</v>
      </c>
      <c r="AM518" t="s">
        <v>56</v>
      </c>
      <c r="AN518" t="s">
        <v>69</v>
      </c>
      <c r="AO518" t="s">
        <v>56</v>
      </c>
      <c r="AP518" t="s">
        <v>56</v>
      </c>
      <c r="AQ518" t="s">
        <v>56</v>
      </c>
      <c r="AR518" t="s">
        <v>1540</v>
      </c>
      <c r="AS518" t="s">
        <v>1037</v>
      </c>
      <c r="AT518" t="s">
        <v>1541</v>
      </c>
      <c r="AU518" t="s">
        <v>1542</v>
      </c>
    </row>
    <row r="519" spans="1:47">
      <c r="A519">
        <v>231</v>
      </c>
      <c r="B519">
        <v>3612</v>
      </c>
      <c r="C519" t="s">
        <v>1371</v>
      </c>
      <c r="D519" t="s">
        <v>1372</v>
      </c>
      <c r="E519" t="s">
        <v>1372</v>
      </c>
      <c r="F519" t="s">
        <v>1373</v>
      </c>
      <c r="G519">
        <v>78757</v>
      </c>
      <c r="I519">
        <v>7</v>
      </c>
      <c r="J519" t="s">
        <v>49</v>
      </c>
      <c r="K519">
        <v>343</v>
      </c>
      <c r="L519">
        <v>34</v>
      </c>
      <c r="M519" t="s">
        <v>71</v>
      </c>
      <c r="N519" t="s">
        <v>103</v>
      </c>
      <c r="O519" t="s">
        <v>52</v>
      </c>
      <c r="P519" t="s">
        <v>53</v>
      </c>
      <c r="Q519">
        <v>2016</v>
      </c>
      <c r="R519">
        <v>2056</v>
      </c>
      <c r="S519">
        <v>40</v>
      </c>
      <c r="U519" t="s">
        <v>54</v>
      </c>
      <c r="W519">
        <v>0</v>
      </c>
      <c r="X519">
        <v>0</v>
      </c>
      <c r="Y519">
        <v>0</v>
      </c>
      <c r="Z519">
        <v>34</v>
      </c>
      <c r="AA519">
        <v>0</v>
      </c>
      <c r="AB519">
        <v>0</v>
      </c>
      <c r="AC519">
        <v>309</v>
      </c>
      <c r="AD519" t="s">
        <v>99</v>
      </c>
      <c r="AE519" t="s">
        <v>56</v>
      </c>
      <c r="AF519" t="s">
        <v>56</v>
      </c>
      <c r="AG519" t="s">
        <v>56</v>
      </c>
      <c r="AH519" t="s">
        <v>56</v>
      </c>
      <c r="AI519" t="s">
        <v>56</v>
      </c>
      <c r="AJ519" t="s">
        <v>56</v>
      </c>
      <c r="AK519" t="s">
        <v>56</v>
      </c>
      <c r="AL519" t="s">
        <v>56</v>
      </c>
      <c r="AM519" t="s">
        <v>56</v>
      </c>
      <c r="AN519" t="s">
        <v>56</v>
      </c>
      <c r="AO519" t="s">
        <v>69</v>
      </c>
      <c r="AP519" t="s">
        <v>56</v>
      </c>
      <c r="AQ519" t="s">
        <v>56</v>
      </c>
      <c r="AR519" t="s">
        <v>1374</v>
      </c>
      <c r="AS519" t="s">
        <v>983</v>
      </c>
      <c r="AT519" t="s">
        <v>1375</v>
      </c>
      <c r="AU519" t="s">
        <v>1376</v>
      </c>
    </row>
    <row r="520" spans="1:47">
      <c r="A520">
        <v>207</v>
      </c>
      <c r="B520">
        <v>3588</v>
      </c>
      <c r="C520" t="s">
        <v>123</v>
      </c>
      <c r="D520" t="s">
        <v>124</v>
      </c>
      <c r="E520" t="s">
        <v>124</v>
      </c>
      <c r="F520" t="s">
        <v>125</v>
      </c>
      <c r="G520">
        <v>78705</v>
      </c>
      <c r="I520">
        <v>9</v>
      </c>
      <c r="J520" t="s">
        <v>87</v>
      </c>
      <c r="K520">
        <v>141</v>
      </c>
      <c r="L520">
        <v>28</v>
      </c>
      <c r="M520" t="s">
        <v>78</v>
      </c>
      <c r="N520" t="s">
        <v>103</v>
      </c>
      <c r="O520" t="s">
        <v>52</v>
      </c>
      <c r="P520" t="s">
        <v>53</v>
      </c>
      <c r="Q520">
        <v>2014</v>
      </c>
      <c r="R520">
        <v>2029</v>
      </c>
      <c r="S520">
        <v>15</v>
      </c>
      <c r="U520" t="s">
        <v>54</v>
      </c>
      <c r="W520">
        <v>0</v>
      </c>
      <c r="X520">
        <v>0</v>
      </c>
      <c r="Y520">
        <v>14</v>
      </c>
      <c r="Z520">
        <v>0</v>
      </c>
      <c r="AA520">
        <v>0</v>
      </c>
      <c r="AB520">
        <v>14</v>
      </c>
      <c r="AC520">
        <v>113</v>
      </c>
      <c r="AD520" t="s">
        <v>99</v>
      </c>
      <c r="AE520" t="s">
        <v>56</v>
      </c>
      <c r="AF520" t="s">
        <v>56</v>
      </c>
      <c r="AG520" t="s">
        <v>56</v>
      </c>
      <c r="AH520" t="s">
        <v>56</v>
      </c>
      <c r="AI520" t="s">
        <v>56</v>
      </c>
      <c r="AJ520" t="s">
        <v>56</v>
      </c>
      <c r="AK520" t="s">
        <v>56</v>
      </c>
      <c r="AL520" t="s">
        <v>69</v>
      </c>
      <c r="AM520" t="s">
        <v>56</v>
      </c>
      <c r="AN520" t="s">
        <v>69</v>
      </c>
      <c r="AO520" t="s">
        <v>56</v>
      </c>
      <c r="AP520" t="s">
        <v>56</v>
      </c>
      <c r="AQ520" t="s">
        <v>56</v>
      </c>
      <c r="AR520" t="s">
        <v>126</v>
      </c>
      <c r="AS520" t="s">
        <v>127</v>
      </c>
      <c r="AT520" t="s">
        <v>128</v>
      </c>
      <c r="AU520" t="s">
        <v>129</v>
      </c>
    </row>
    <row r="521" spans="1:47">
      <c r="A521">
        <v>237</v>
      </c>
      <c r="B521">
        <v>3618</v>
      </c>
      <c r="C521" t="s">
        <v>1135</v>
      </c>
      <c r="D521" t="s">
        <v>1136</v>
      </c>
      <c r="E521" t="s">
        <v>1137</v>
      </c>
      <c r="F521" t="s">
        <v>1138</v>
      </c>
      <c r="G521">
        <v>78756</v>
      </c>
      <c r="I521">
        <v>7</v>
      </c>
      <c r="J521" t="s">
        <v>77</v>
      </c>
      <c r="K521">
        <v>209</v>
      </c>
      <c r="L521">
        <v>21</v>
      </c>
      <c r="M521" t="s">
        <v>71</v>
      </c>
      <c r="N521" t="s">
        <v>103</v>
      </c>
      <c r="O521" t="s">
        <v>52</v>
      </c>
      <c r="P521" t="s">
        <v>90</v>
      </c>
      <c r="S521">
        <v>40</v>
      </c>
      <c r="U521" t="s">
        <v>54</v>
      </c>
      <c r="W521">
        <v>0</v>
      </c>
      <c r="X521">
        <v>0</v>
      </c>
      <c r="Y521">
        <v>0</v>
      </c>
      <c r="Z521">
        <v>21</v>
      </c>
      <c r="AA521">
        <v>0</v>
      </c>
      <c r="AB521">
        <v>0</v>
      </c>
      <c r="AC521">
        <v>188</v>
      </c>
      <c r="AD521" t="s">
        <v>99</v>
      </c>
      <c r="AE521" t="s">
        <v>56</v>
      </c>
      <c r="AF521" t="s">
        <v>56</v>
      </c>
      <c r="AG521" t="s">
        <v>56</v>
      </c>
      <c r="AH521" t="s">
        <v>56</v>
      </c>
      <c r="AI521" t="s">
        <v>56</v>
      </c>
      <c r="AJ521" t="s">
        <v>56</v>
      </c>
      <c r="AK521" t="s">
        <v>56</v>
      </c>
      <c r="AL521" t="s">
        <v>56</v>
      </c>
      <c r="AM521" t="s">
        <v>56</v>
      </c>
      <c r="AN521" t="s">
        <v>56</v>
      </c>
      <c r="AO521" t="s">
        <v>69</v>
      </c>
      <c r="AP521" t="s">
        <v>56</v>
      </c>
      <c r="AQ521" t="s">
        <v>56</v>
      </c>
      <c r="AR521" t="s">
        <v>1139</v>
      </c>
    </row>
    <row r="522" spans="1:47">
      <c r="A522">
        <v>396</v>
      </c>
      <c r="B522">
        <v>4343</v>
      </c>
      <c r="C522" t="s">
        <v>1088</v>
      </c>
      <c r="D522" t="s">
        <v>1089</v>
      </c>
      <c r="E522" t="s">
        <v>1090</v>
      </c>
      <c r="F522" t="s">
        <v>1091</v>
      </c>
      <c r="G522">
        <v>78701</v>
      </c>
      <c r="I522">
        <v>9</v>
      </c>
      <c r="J522" t="s">
        <v>77</v>
      </c>
      <c r="K522">
        <v>394</v>
      </c>
      <c r="L522">
        <v>0</v>
      </c>
      <c r="M522" t="s">
        <v>78</v>
      </c>
      <c r="N522" t="s">
        <v>103</v>
      </c>
      <c r="O522" t="s">
        <v>52</v>
      </c>
      <c r="P522" t="s">
        <v>118</v>
      </c>
      <c r="S522">
        <v>0</v>
      </c>
      <c r="U522" t="s">
        <v>243</v>
      </c>
      <c r="V522" s="2">
        <v>1036700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394</v>
      </c>
      <c r="AD522" t="s">
        <v>99</v>
      </c>
      <c r="AE522" t="s">
        <v>69</v>
      </c>
      <c r="AF522" t="s">
        <v>56</v>
      </c>
      <c r="AG522" t="s">
        <v>56</v>
      </c>
      <c r="AH522" t="s">
        <v>56</v>
      </c>
      <c r="AI522" t="s">
        <v>56</v>
      </c>
      <c r="AJ522" t="s">
        <v>56</v>
      </c>
      <c r="AK522" t="s">
        <v>56</v>
      </c>
      <c r="AL522" t="s">
        <v>56</v>
      </c>
      <c r="AM522" t="s">
        <v>56</v>
      </c>
      <c r="AN522" t="s">
        <v>56</v>
      </c>
      <c r="AO522" t="s">
        <v>56</v>
      </c>
      <c r="AP522" t="s">
        <v>56</v>
      </c>
      <c r="AQ522" t="s">
        <v>56</v>
      </c>
      <c r="AR522" t="s">
        <v>1092</v>
      </c>
    </row>
    <row r="523" spans="1:47">
      <c r="A523">
        <v>336</v>
      </c>
      <c r="B523">
        <v>3881</v>
      </c>
      <c r="C523" t="s">
        <v>197</v>
      </c>
      <c r="D523" t="s">
        <v>198</v>
      </c>
      <c r="E523" t="s">
        <v>198</v>
      </c>
      <c r="F523" t="s">
        <v>64</v>
      </c>
      <c r="G523">
        <v>78723</v>
      </c>
      <c r="I523">
        <v>1</v>
      </c>
      <c r="J523" t="s">
        <v>66</v>
      </c>
      <c r="K523">
        <v>1</v>
      </c>
      <c r="L523">
        <v>1</v>
      </c>
      <c r="M523" t="s">
        <v>78</v>
      </c>
      <c r="N523" t="s">
        <v>61</v>
      </c>
      <c r="O523" t="s">
        <v>67</v>
      </c>
      <c r="P523" t="s">
        <v>112</v>
      </c>
      <c r="S523">
        <v>1</v>
      </c>
      <c r="U523" t="s">
        <v>54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0</v>
      </c>
      <c r="AD523" t="s">
        <v>99</v>
      </c>
      <c r="AE523" t="s">
        <v>56</v>
      </c>
      <c r="AF523" t="s">
        <v>56</v>
      </c>
      <c r="AG523" t="s">
        <v>56</v>
      </c>
      <c r="AH523" t="s">
        <v>56</v>
      </c>
      <c r="AI523" t="s">
        <v>56</v>
      </c>
      <c r="AJ523" t="s">
        <v>56</v>
      </c>
      <c r="AK523" t="s">
        <v>56</v>
      </c>
      <c r="AL523" t="s">
        <v>69</v>
      </c>
      <c r="AM523" t="s">
        <v>56</v>
      </c>
      <c r="AN523" t="s">
        <v>56</v>
      </c>
      <c r="AO523" t="s">
        <v>56</v>
      </c>
      <c r="AP523" t="s">
        <v>56</v>
      </c>
      <c r="AQ523" t="s">
        <v>56</v>
      </c>
      <c r="AR523" t="s">
        <v>79</v>
      </c>
    </row>
    <row r="524" spans="1:47">
      <c r="A524">
        <v>154</v>
      </c>
      <c r="B524">
        <v>3536</v>
      </c>
      <c r="C524" t="s">
        <v>1524</v>
      </c>
      <c r="D524" t="s">
        <v>1525</v>
      </c>
      <c r="E524" t="s">
        <v>1526</v>
      </c>
      <c r="F524" t="s">
        <v>1527</v>
      </c>
      <c r="G524">
        <v>78722</v>
      </c>
      <c r="H524">
        <v>207481</v>
      </c>
      <c r="I524">
        <v>9</v>
      </c>
      <c r="J524" t="s">
        <v>77</v>
      </c>
      <c r="K524">
        <v>1</v>
      </c>
      <c r="L524">
        <v>1</v>
      </c>
      <c r="M524" t="s">
        <v>50</v>
      </c>
      <c r="N524" t="s">
        <v>61</v>
      </c>
      <c r="O524" t="s">
        <v>52</v>
      </c>
      <c r="P524" t="s">
        <v>53</v>
      </c>
      <c r="Q524">
        <v>2015</v>
      </c>
      <c r="R524">
        <v>2020</v>
      </c>
      <c r="S524">
        <v>5</v>
      </c>
      <c r="U524" t="s">
        <v>54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 t="s">
        <v>99</v>
      </c>
      <c r="AE524" t="s">
        <v>56</v>
      </c>
      <c r="AF524" t="s">
        <v>56</v>
      </c>
      <c r="AG524" t="s">
        <v>56</v>
      </c>
      <c r="AH524" t="s">
        <v>56</v>
      </c>
      <c r="AI524" t="s">
        <v>56</v>
      </c>
      <c r="AJ524" t="s">
        <v>56</v>
      </c>
      <c r="AK524" t="s">
        <v>56</v>
      </c>
      <c r="AL524" t="s">
        <v>69</v>
      </c>
      <c r="AM524" t="s">
        <v>56</v>
      </c>
      <c r="AN524" t="s">
        <v>56</v>
      </c>
      <c r="AO524" t="s">
        <v>56</v>
      </c>
      <c r="AP524" t="s">
        <v>56</v>
      </c>
      <c r="AQ524" t="s">
        <v>56</v>
      </c>
      <c r="AR524" t="s">
        <v>1528</v>
      </c>
    </row>
    <row r="525" spans="1:47">
      <c r="A525">
        <v>46</v>
      </c>
      <c r="B525">
        <v>3303</v>
      </c>
      <c r="C525" t="s">
        <v>1481</v>
      </c>
      <c r="D525" t="s">
        <v>1482</v>
      </c>
      <c r="E525" t="s">
        <v>1482</v>
      </c>
      <c r="F525" t="s">
        <v>1483</v>
      </c>
      <c r="G525">
        <v>78702</v>
      </c>
      <c r="I525">
        <v>1</v>
      </c>
      <c r="J525" t="s">
        <v>66</v>
      </c>
      <c r="K525">
        <v>100</v>
      </c>
      <c r="L525">
        <v>100</v>
      </c>
      <c r="M525" t="s">
        <v>50</v>
      </c>
      <c r="N525" t="s">
        <v>103</v>
      </c>
      <c r="O525" t="s">
        <v>52</v>
      </c>
      <c r="P525" t="s">
        <v>53</v>
      </c>
      <c r="Q525">
        <v>2011</v>
      </c>
      <c r="R525">
        <v>2110</v>
      </c>
      <c r="S525">
        <v>99</v>
      </c>
      <c r="U525" t="s">
        <v>54</v>
      </c>
      <c r="W525">
        <v>0</v>
      </c>
      <c r="X525">
        <v>0</v>
      </c>
      <c r="Y525">
        <v>100</v>
      </c>
      <c r="Z525">
        <v>0</v>
      </c>
      <c r="AA525">
        <v>0</v>
      </c>
      <c r="AB525">
        <v>0</v>
      </c>
      <c r="AC525">
        <v>0</v>
      </c>
      <c r="AD525" t="s">
        <v>55</v>
      </c>
      <c r="AE525" t="s">
        <v>56</v>
      </c>
      <c r="AF525" t="s">
        <v>56</v>
      </c>
      <c r="AG525" t="s">
        <v>56</v>
      </c>
      <c r="AH525" t="s">
        <v>56</v>
      </c>
      <c r="AI525" t="s">
        <v>56</v>
      </c>
      <c r="AJ525" t="s">
        <v>56</v>
      </c>
      <c r="AK525" t="s">
        <v>56</v>
      </c>
      <c r="AL525" t="s">
        <v>56</v>
      </c>
      <c r="AM525" t="s">
        <v>56</v>
      </c>
      <c r="AN525" t="s">
        <v>56</v>
      </c>
      <c r="AO525" t="s">
        <v>56</v>
      </c>
      <c r="AP525" t="s">
        <v>69</v>
      </c>
      <c r="AQ525" t="s">
        <v>56</v>
      </c>
      <c r="AR525" t="s">
        <v>1484</v>
      </c>
      <c r="AS525" t="s">
        <v>1289</v>
      </c>
      <c r="AT525" t="s">
        <v>1485</v>
      </c>
      <c r="AU525" t="s">
        <v>1486</v>
      </c>
    </row>
    <row r="526" spans="1:47">
      <c r="A526">
        <v>5</v>
      </c>
      <c r="B526">
        <v>3228</v>
      </c>
      <c r="C526" t="s">
        <v>1166</v>
      </c>
      <c r="D526" t="s">
        <v>790</v>
      </c>
      <c r="E526" t="s">
        <v>791</v>
      </c>
      <c r="F526" t="s">
        <v>1167</v>
      </c>
      <c r="G526">
        <v>78704</v>
      </c>
      <c r="H526">
        <v>102138</v>
      </c>
      <c r="I526">
        <v>5</v>
      </c>
      <c r="J526" t="s">
        <v>66</v>
      </c>
      <c r="K526">
        <v>30</v>
      </c>
      <c r="L526">
        <v>30</v>
      </c>
      <c r="M526" t="s">
        <v>71</v>
      </c>
      <c r="N526" t="s">
        <v>103</v>
      </c>
      <c r="O526" t="s">
        <v>52</v>
      </c>
      <c r="P526" t="s">
        <v>53</v>
      </c>
      <c r="Q526">
        <v>2002</v>
      </c>
      <c r="R526">
        <v>2022</v>
      </c>
      <c r="S526">
        <v>20</v>
      </c>
      <c r="U526" t="s">
        <v>54</v>
      </c>
      <c r="W526">
        <v>0</v>
      </c>
      <c r="X526">
        <v>0</v>
      </c>
      <c r="Y526">
        <v>30</v>
      </c>
      <c r="Z526">
        <v>0</v>
      </c>
      <c r="AA526">
        <v>0</v>
      </c>
      <c r="AB526">
        <v>0</v>
      </c>
      <c r="AC526">
        <v>0</v>
      </c>
      <c r="AD526" t="s">
        <v>55</v>
      </c>
      <c r="AE526" t="s">
        <v>56</v>
      </c>
      <c r="AF526" t="s">
        <v>56</v>
      </c>
      <c r="AG526" t="s">
        <v>56</v>
      </c>
      <c r="AH526" t="s">
        <v>56</v>
      </c>
      <c r="AI526" t="s">
        <v>56</v>
      </c>
      <c r="AJ526" t="s">
        <v>56</v>
      </c>
      <c r="AK526" t="s">
        <v>56</v>
      </c>
      <c r="AL526" t="s">
        <v>69</v>
      </c>
      <c r="AM526" t="s">
        <v>56</v>
      </c>
      <c r="AN526" t="s">
        <v>56</v>
      </c>
      <c r="AO526" t="s">
        <v>56</v>
      </c>
      <c r="AP526" t="s">
        <v>56</v>
      </c>
      <c r="AQ526" t="s">
        <v>56</v>
      </c>
      <c r="AR526" t="s">
        <v>1168</v>
      </c>
      <c r="AS526" t="s">
        <v>791</v>
      </c>
      <c r="AT526" t="s">
        <v>794</v>
      </c>
      <c r="AU526" t="s">
        <v>795</v>
      </c>
    </row>
    <row r="527" spans="1:47">
      <c r="A527">
        <v>6</v>
      </c>
      <c r="B527">
        <v>3229</v>
      </c>
      <c r="C527" t="s">
        <v>789</v>
      </c>
      <c r="D527" t="s">
        <v>790</v>
      </c>
      <c r="E527" t="s">
        <v>791</v>
      </c>
      <c r="F527" t="s">
        <v>792</v>
      </c>
      <c r="G527">
        <v>78704</v>
      </c>
      <c r="H527">
        <v>102142</v>
      </c>
      <c r="I527">
        <v>5</v>
      </c>
      <c r="J527" t="s">
        <v>203</v>
      </c>
      <c r="K527">
        <v>64</v>
      </c>
      <c r="L527">
        <v>64</v>
      </c>
      <c r="M527" t="s">
        <v>71</v>
      </c>
      <c r="N527" t="s">
        <v>103</v>
      </c>
      <c r="O527" t="s">
        <v>52</v>
      </c>
      <c r="P527" t="s">
        <v>53</v>
      </c>
      <c r="Q527">
        <v>2010</v>
      </c>
      <c r="R527">
        <v>2050</v>
      </c>
      <c r="S527">
        <v>40</v>
      </c>
      <c r="U527" t="s">
        <v>54</v>
      </c>
      <c r="W527">
        <v>32</v>
      </c>
      <c r="X527">
        <v>0</v>
      </c>
      <c r="Y527">
        <v>28</v>
      </c>
      <c r="Z527">
        <v>0</v>
      </c>
      <c r="AA527">
        <v>0</v>
      </c>
      <c r="AB527">
        <v>4</v>
      </c>
      <c r="AC527">
        <v>0</v>
      </c>
      <c r="AD527" t="s">
        <v>55</v>
      </c>
      <c r="AE527" t="s">
        <v>56</v>
      </c>
      <c r="AF527" t="s">
        <v>56</v>
      </c>
      <c r="AG527" t="s">
        <v>56</v>
      </c>
      <c r="AH527" t="s">
        <v>56</v>
      </c>
      <c r="AI527" t="s">
        <v>56</v>
      </c>
      <c r="AJ527" t="s">
        <v>56</v>
      </c>
      <c r="AK527" t="s">
        <v>56</v>
      </c>
      <c r="AL527" t="s">
        <v>69</v>
      </c>
      <c r="AM527" t="s">
        <v>56</v>
      </c>
      <c r="AN527" t="s">
        <v>56</v>
      </c>
      <c r="AO527" t="s">
        <v>56</v>
      </c>
      <c r="AP527" t="s">
        <v>69</v>
      </c>
      <c r="AQ527" t="s">
        <v>56</v>
      </c>
      <c r="AR527" t="s">
        <v>793</v>
      </c>
      <c r="AS527" t="s">
        <v>791</v>
      </c>
      <c r="AT527" t="s">
        <v>794</v>
      </c>
      <c r="AU527" t="s">
        <v>795</v>
      </c>
    </row>
    <row r="528" spans="1:47">
      <c r="A528">
        <v>41</v>
      </c>
      <c r="B528">
        <v>3298</v>
      </c>
      <c r="C528" t="s">
        <v>1424</v>
      </c>
      <c r="D528" t="s">
        <v>790</v>
      </c>
      <c r="E528" t="s">
        <v>791</v>
      </c>
      <c r="F528" t="s">
        <v>1425</v>
      </c>
      <c r="G528">
        <v>78704</v>
      </c>
      <c r="H528">
        <v>102147</v>
      </c>
      <c r="I528">
        <v>5</v>
      </c>
      <c r="J528" t="s">
        <v>49</v>
      </c>
      <c r="K528">
        <v>40</v>
      </c>
      <c r="L528">
        <v>40</v>
      </c>
      <c r="M528" t="s">
        <v>71</v>
      </c>
      <c r="N528" t="s">
        <v>103</v>
      </c>
      <c r="O528" t="s">
        <v>52</v>
      </c>
      <c r="P528" t="s">
        <v>53</v>
      </c>
      <c r="Q528">
        <v>2013</v>
      </c>
      <c r="R528">
        <v>2112</v>
      </c>
      <c r="S528">
        <v>99</v>
      </c>
      <c r="U528" t="s">
        <v>54</v>
      </c>
      <c r="W528">
        <v>0</v>
      </c>
      <c r="X528">
        <v>0</v>
      </c>
      <c r="Y528">
        <v>36</v>
      </c>
      <c r="Z528">
        <v>0</v>
      </c>
      <c r="AA528">
        <v>0</v>
      </c>
      <c r="AB528">
        <v>4</v>
      </c>
      <c r="AC528">
        <v>0</v>
      </c>
      <c r="AD528" t="s">
        <v>55</v>
      </c>
      <c r="AE528" t="s">
        <v>56</v>
      </c>
      <c r="AF528" t="s">
        <v>56</v>
      </c>
      <c r="AG528" t="s">
        <v>56</v>
      </c>
      <c r="AH528" t="s">
        <v>56</v>
      </c>
      <c r="AI528" t="s">
        <v>56</v>
      </c>
      <c r="AJ528" t="s">
        <v>56</v>
      </c>
      <c r="AK528" t="s">
        <v>56</v>
      </c>
      <c r="AL528" t="s">
        <v>69</v>
      </c>
      <c r="AM528" t="s">
        <v>56</v>
      </c>
      <c r="AN528" t="s">
        <v>56</v>
      </c>
      <c r="AO528" t="s">
        <v>56</v>
      </c>
      <c r="AP528" t="s">
        <v>56</v>
      </c>
      <c r="AQ528" t="s">
        <v>56</v>
      </c>
      <c r="AR528" t="s">
        <v>1426</v>
      </c>
      <c r="AS528" t="s">
        <v>791</v>
      </c>
      <c r="AT528" t="s">
        <v>794</v>
      </c>
      <c r="AU528" t="s">
        <v>795</v>
      </c>
    </row>
    <row r="529" spans="1:47">
      <c r="A529">
        <v>270</v>
      </c>
      <c r="B529">
        <v>3761</v>
      </c>
      <c r="C529" t="s">
        <v>774</v>
      </c>
      <c r="D529" t="s">
        <v>775</v>
      </c>
      <c r="E529" t="s">
        <v>775</v>
      </c>
      <c r="F529" t="s">
        <v>776</v>
      </c>
      <c r="G529">
        <v>78723</v>
      </c>
      <c r="H529">
        <v>215277</v>
      </c>
      <c r="I529">
        <v>1</v>
      </c>
      <c r="J529" t="s">
        <v>66</v>
      </c>
      <c r="K529">
        <v>74</v>
      </c>
      <c r="L529">
        <v>7</v>
      </c>
      <c r="M529" t="s">
        <v>71</v>
      </c>
      <c r="N529" t="s">
        <v>103</v>
      </c>
      <c r="O529" t="s">
        <v>67</v>
      </c>
      <c r="P529" t="s">
        <v>90</v>
      </c>
      <c r="S529">
        <v>1</v>
      </c>
      <c r="U529" t="s">
        <v>54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7</v>
      </c>
      <c r="AC529">
        <v>67</v>
      </c>
      <c r="AD529" t="s">
        <v>99</v>
      </c>
      <c r="AE529" t="s">
        <v>56</v>
      </c>
      <c r="AF529" t="s">
        <v>56</v>
      </c>
      <c r="AG529" t="s">
        <v>56</v>
      </c>
      <c r="AH529" t="s">
        <v>56</v>
      </c>
      <c r="AI529" t="s">
        <v>56</v>
      </c>
      <c r="AJ529" t="s">
        <v>56</v>
      </c>
      <c r="AK529" t="s">
        <v>56</v>
      </c>
      <c r="AL529" t="s">
        <v>69</v>
      </c>
      <c r="AM529" t="s">
        <v>56</v>
      </c>
      <c r="AN529" t="s">
        <v>56</v>
      </c>
      <c r="AO529" t="s">
        <v>56</v>
      </c>
      <c r="AP529" t="s">
        <v>56</v>
      </c>
      <c r="AQ529" t="s">
        <v>56</v>
      </c>
      <c r="AR529" t="s">
        <v>777</v>
      </c>
    </row>
    <row r="530" spans="1:47">
      <c r="A530">
        <v>159</v>
      </c>
      <c r="B530">
        <v>3540</v>
      </c>
      <c r="C530" t="s">
        <v>925</v>
      </c>
      <c r="D530" t="s">
        <v>926</v>
      </c>
      <c r="E530" t="s">
        <v>927</v>
      </c>
      <c r="F530" t="s">
        <v>928</v>
      </c>
      <c r="G530">
        <v>78717</v>
      </c>
      <c r="I530">
        <v>6</v>
      </c>
      <c r="J530" t="s">
        <v>87</v>
      </c>
      <c r="K530">
        <v>141</v>
      </c>
      <c r="L530">
        <v>141</v>
      </c>
      <c r="M530" t="s">
        <v>50</v>
      </c>
      <c r="N530" t="s">
        <v>103</v>
      </c>
      <c r="O530" t="s">
        <v>52</v>
      </c>
      <c r="P530" t="s">
        <v>90</v>
      </c>
      <c r="S530">
        <v>5</v>
      </c>
      <c r="U530" t="s">
        <v>54</v>
      </c>
      <c r="W530">
        <v>14</v>
      </c>
      <c r="X530">
        <v>0</v>
      </c>
      <c r="Y530">
        <v>56</v>
      </c>
      <c r="Z530">
        <v>71</v>
      </c>
      <c r="AA530">
        <v>0</v>
      </c>
      <c r="AB530">
        <v>0</v>
      </c>
      <c r="AC530">
        <v>0</v>
      </c>
      <c r="AD530" t="s">
        <v>99</v>
      </c>
      <c r="AE530" t="s">
        <v>56</v>
      </c>
      <c r="AF530" t="s">
        <v>56</v>
      </c>
      <c r="AG530" t="s">
        <v>56</v>
      </c>
      <c r="AH530" t="s">
        <v>56</v>
      </c>
      <c r="AI530" t="s">
        <v>56</v>
      </c>
      <c r="AJ530" t="s">
        <v>56</v>
      </c>
      <c r="AK530" t="s">
        <v>56</v>
      </c>
      <c r="AL530" t="s">
        <v>69</v>
      </c>
      <c r="AM530" t="s">
        <v>56</v>
      </c>
      <c r="AN530" t="s">
        <v>56</v>
      </c>
      <c r="AO530" t="s">
        <v>56</v>
      </c>
      <c r="AP530" t="s">
        <v>56</v>
      </c>
      <c r="AQ530" t="s">
        <v>56</v>
      </c>
      <c r="AR530" t="s">
        <v>929</v>
      </c>
    </row>
    <row r="531" spans="1:47">
      <c r="A531">
        <v>264</v>
      </c>
      <c r="B531">
        <v>3749</v>
      </c>
      <c r="C531" t="s">
        <v>142</v>
      </c>
      <c r="D531" t="s">
        <v>143</v>
      </c>
      <c r="E531" t="s">
        <v>144</v>
      </c>
      <c r="F531" t="s">
        <v>64</v>
      </c>
      <c r="G531">
        <v>78747</v>
      </c>
      <c r="I531">
        <v>2</v>
      </c>
      <c r="J531" t="s">
        <v>66</v>
      </c>
      <c r="K531">
        <v>58</v>
      </c>
      <c r="L531">
        <v>23</v>
      </c>
      <c r="M531" t="s">
        <v>50</v>
      </c>
      <c r="N531" t="s">
        <v>61</v>
      </c>
      <c r="O531" t="s">
        <v>67</v>
      </c>
      <c r="P531" t="s">
        <v>90</v>
      </c>
      <c r="S531">
        <v>1</v>
      </c>
      <c r="U531" t="s">
        <v>54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23</v>
      </c>
      <c r="AC531">
        <v>35</v>
      </c>
      <c r="AD531" t="s">
        <v>99</v>
      </c>
      <c r="AE531" t="s">
        <v>56</v>
      </c>
      <c r="AF531" t="s">
        <v>56</v>
      </c>
      <c r="AG531" t="s">
        <v>56</v>
      </c>
      <c r="AH531" t="s">
        <v>56</v>
      </c>
      <c r="AI531" t="s">
        <v>56</v>
      </c>
      <c r="AJ531" t="s">
        <v>69</v>
      </c>
      <c r="AK531" t="s">
        <v>56</v>
      </c>
      <c r="AL531" t="s">
        <v>69</v>
      </c>
      <c r="AM531" t="s">
        <v>56</v>
      </c>
      <c r="AN531" t="s">
        <v>56</v>
      </c>
      <c r="AO531" t="s">
        <v>56</v>
      </c>
      <c r="AP531" t="s">
        <v>56</v>
      </c>
      <c r="AQ531" t="s">
        <v>56</v>
      </c>
      <c r="AR531" t="s">
        <v>139</v>
      </c>
    </row>
    <row r="532" spans="1:47">
      <c r="A532">
        <v>264</v>
      </c>
      <c r="B532">
        <v>3853</v>
      </c>
      <c r="C532" t="s">
        <v>1507</v>
      </c>
      <c r="D532" t="s">
        <v>143</v>
      </c>
      <c r="E532" t="s">
        <v>144</v>
      </c>
      <c r="J532" t="s">
        <v>66</v>
      </c>
      <c r="K532">
        <v>46</v>
      </c>
      <c r="L532">
        <v>18</v>
      </c>
      <c r="M532" t="s">
        <v>50</v>
      </c>
      <c r="N532" t="s">
        <v>61</v>
      </c>
      <c r="O532" t="s">
        <v>67</v>
      </c>
      <c r="P532" t="s">
        <v>90</v>
      </c>
      <c r="S532">
        <v>1</v>
      </c>
      <c r="U532" t="s">
        <v>54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18</v>
      </c>
      <c r="AC532">
        <v>28</v>
      </c>
      <c r="AD532" t="s">
        <v>99</v>
      </c>
      <c r="AE532" t="s">
        <v>56</v>
      </c>
      <c r="AF532" t="s">
        <v>56</v>
      </c>
      <c r="AG532" t="s">
        <v>56</v>
      </c>
      <c r="AH532" t="s">
        <v>56</v>
      </c>
      <c r="AI532" t="s">
        <v>56</v>
      </c>
      <c r="AJ532" t="s">
        <v>69</v>
      </c>
      <c r="AK532" t="s">
        <v>56</v>
      </c>
      <c r="AL532" t="s">
        <v>69</v>
      </c>
      <c r="AM532" t="s">
        <v>56</v>
      </c>
      <c r="AN532" t="s">
        <v>56</v>
      </c>
      <c r="AO532" t="s">
        <v>56</v>
      </c>
      <c r="AP532" t="s">
        <v>56</v>
      </c>
      <c r="AQ532" t="s">
        <v>56</v>
      </c>
      <c r="AR532" t="s">
        <v>269</v>
      </c>
    </row>
    <row r="533" spans="1:47">
      <c r="A533">
        <v>264</v>
      </c>
      <c r="B533">
        <v>3854</v>
      </c>
      <c r="C533" t="s">
        <v>145</v>
      </c>
      <c r="D533" t="s">
        <v>143</v>
      </c>
      <c r="E533" t="s">
        <v>144</v>
      </c>
      <c r="F533" t="s">
        <v>146</v>
      </c>
      <c r="G533">
        <v>78747</v>
      </c>
      <c r="I533">
        <v>2</v>
      </c>
      <c r="J533" t="s">
        <v>66</v>
      </c>
      <c r="K533">
        <v>304</v>
      </c>
      <c r="L533">
        <v>304</v>
      </c>
      <c r="M533" t="s">
        <v>50</v>
      </c>
      <c r="N533" t="s">
        <v>103</v>
      </c>
      <c r="O533" t="s">
        <v>52</v>
      </c>
      <c r="P533" t="s">
        <v>90</v>
      </c>
      <c r="S533">
        <v>5</v>
      </c>
      <c r="U533" t="s">
        <v>54</v>
      </c>
      <c r="W533">
        <v>0</v>
      </c>
      <c r="X533">
        <v>0</v>
      </c>
      <c r="Y533">
        <v>0</v>
      </c>
      <c r="Z533">
        <v>304</v>
      </c>
      <c r="AA533">
        <v>0</v>
      </c>
      <c r="AB533">
        <v>0</v>
      </c>
      <c r="AC533">
        <v>0</v>
      </c>
      <c r="AD533" t="s">
        <v>99</v>
      </c>
      <c r="AE533" t="s">
        <v>56</v>
      </c>
      <c r="AF533" t="s">
        <v>56</v>
      </c>
      <c r="AG533" t="s">
        <v>56</v>
      </c>
      <c r="AH533" t="s">
        <v>56</v>
      </c>
      <c r="AI533" t="s">
        <v>56</v>
      </c>
      <c r="AJ533" t="s">
        <v>69</v>
      </c>
      <c r="AK533" t="s">
        <v>56</v>
      </c>
      <c r="AL533" t="s">
        <v>69</v>
      </c>
      <c r="AM533" t="s">
        <v>56</v>
      </c>
      <c r="AN533" t="s">
        <v>56</v>
      </c>
      <c r="AO533" t="s">
        <v>56</v>
      </c>
      <c r="AP533" t="s">
        <v>56</v>
      </c>
      <c r="AQ533" t="s">
        <v>56</v>
      </c>
      <c r="AR533" t="s">
        <v>147</v>
      </c>
    </row>
    <row r="534" spans="1:47">
      <c r="A534">
        <v>264</v>
      </c>
      <c r="B534">
        <v>3855</v>
      </c>
      <c r="C534" t="s">
        <v>565</v>
      </c>
      <c r="D534" t="s">
        <v>143</v>
      </c>
      <c r="E534" t="s">
        <v>144</v>
      </c>
      <c r="J534" t="s">
        <v>66</v>
      </c>
      <c r="K534" s="1">
        <v>3584</v>
      </c>
      <c r="L534" s="1">
        <v>1247</v>
      </c>
      <c r="M534" t="s">
        <v>50</v>
      </c>
      <c r="N534" t="s">
        <v>61</v>
      </c>
      <c r="O534" t="s">
        <v>67</v>
      </c>
      <c r="P534" t="s">
        <v>90</v>
      </c>
      <c r="S534">
        <v>1</v>
      </c>
      <c r="U534" t="s">
        <v>54</v>
      </c>
      <c r="W534">
        <v>0</v>
      </c>
      <c r="X534">
        <v>0</v>
      </c>
      <c r="Y534">
        <v>0</v>
      </c>
      <c r="Z534">
        <v>0</v>
      </c>
      <c r="AA534">
        <v>0</v>
      </c>
      <c r="AB534" s="1">
        <v>1247</v>
      </c>
      <c r="AC534" s="1">
        <v>2337</v>
      </c>
      <c r="AD534" t="s">
        <v>99</v>
      </c>
      <c r="AE534" t="s">
        <v>56</v>
      </c>
      <c r="AF534" t="s">
        <v>56</v>
      </c>
      <c r="AG534" t="s">
        <v>56</v>
      </c>
      <c r="AH534" t="s">
        <v>56</v>
      </c>
      <c r="AI534" t="s">
        <v>56</v>
      </c>
      <c r="AJ534" t="s">
        <v>69</v>
      </c>
      <c r="AK534" t="s">
        <v>56</v>
      </c>
      <c r="AL534" t="s">
        <v>69</v>
      </c>
      <c r="AM534" t="s">
        <v>56</v>
      </c>
      <c r="AN534" t="s">
        <v>56</v>
      </c>
      <c r="AO534" t="s">
        <v>56</v>
      </c>
      <c r="AP534" t="s">
        <v>56</v>
      </c>
      <c r="AQ534" t="s">
        <v>56</v>
      </c>
      <c r="AR534" t="s">
        <v>269</v>
      </c>
    </row>
    <row r="535" spans="1:47">
      <c r="A535">
        <v>264</v>
      </c>
      <c r="B535">
        <v>3894</v>
      </c>
      <c r="C535" t="s">
        <v>444</v>
      </c>
      <c r="D535" t="s">
        <v>143</v>
      </c>
      <c r="E535" t="s">
        <v>144</v>
      </c>
      <c r="F535" t="s">
        <v>445</v>
      </c>
      <c r="G535">
        <v>78744</v>
      </c>
      <c r="J535" t="s">
        <v>66</v>
      </c>
      <c r="K535">
        <v>174</v>
      </c>
      <c r="L535">
        <v>140</v>
      </c>
      <c r="M535" t="s">
        <v>50</v>
      </c>
      <c r="N535" t="s">
        <v>103</v>
      </c>
      <c r="O535" t="s">
        <v>52</v>
      </c>
      <c r="P535" t="s">
        <v>90</v>
      </c>
      <c r="S535">
        <v>0</v>
      </c>
      <c r="U535" t="s">
        <v>54</v>
      </c>
      <c r="W535">
        <v>14</v>
      </c>
      <c r="X535">
        <v>0</v>
      </c>
      <c r="Y535">
        <v>126</v>
      </c>
      <c r="Z535">
        <v>0</v>
      </c>
      <c r="AA535">
        <v>0</v>
      </c>
      <c r="AB535">
        <v>0</v>
      </c>
      <c r="AC535">
        <v>34</v>
      </c>
      <c r="AD535" t="s">
        <v>55</v>
      </c>
      <c r="AE535" t="s">
        <v>56</v>
      </c>
      <c r="AF535" t="s">
        <v>56</v>
      </c>
      <c r="AG535" t="s">
        <v>56</v>
      </c>
      <c r="AH535" t="s">
        <v>56</v>
      </c>
      <c r="AI535" t="s">
        <v>56</v>
      </c>
      <c r="AJ535" t="s">
        <v>69</v>
      </c>
      <c r="AK535" t="s">
        <v>56</v>
      </c>
      <c r="AL535" t="s">
        <v>69</v>
      </c>
      <c r="AM535" t="s">
        <v>56</v>
      </c>
      <c r="AN535" t="s">
        <v>56</v>
      </c>
      <c r="AO535" t="s">
        <v>56</v>
      </c>
      <c r="AP535" t="s">
        <v>56</v>
      </c>
      <c r="AQ535" t="s">
        <v>56</v>
      </c>
      <c r="AR535" t="s">
        <v>446</v>
      </c>
    </row>
    <row r="536" spans="1:47">
      <c r="A536">
        <v>59</v>
      </c>
      <c r="B536">
        <v>3325</v>
      </c>
      <c r="C536" t="s">
        <v>889</v>
      </c>
      <c r="D536" t="s">
        <v>890</v>
      </c>
      <c r="E536" t="s">
        <v>890</v>
      </c>
      <c r="F536" t="s">
        <v>889</v>
      </c>
      <c r="G536">
        <v>78752</v>
      </c>
      <c r="H536">
        <v>230488</v>
      </c>
      <c r="I536">
        <v>4</v>
      </c>
      <c r="J536" t="s">
        <v>66</v>
      </c>
      <c r="K536">
        <v>2</v>
      </c>
      <c r="L536">
        <v>2</v>
      </c>
      <c r="M536" t="s">
        <v>71</v>
      </c>
      <c r="N536" t="s">
        <v>51</v>
      </c>
      <c r="O536" t="s">
        <v>52</v>
      </c>
      <c r="P536" t="s">
        <v>53</v>
      </c>
      <c r="Q536">
        <v>2012</v>
      </c>
      <c r="R536">
        <v>2032</v>
      </c>
      <c r="S536">
        <v>20</v>
      </c>
      <c r="U536" t="s">
        <v>54</v>
      </c>
      <c r="W536">
        <v>0</v>
      </c>
      <c r="X536">
        <v>0</v>
      </c>
      <c r="Y536">
        <v>2</v>
      </c>
      <c r="Z536">
        <v>0</v>
      </c>
      <c r="AA536">
        <v>0</v>
      </c>
      <c r="AB536">
        <v>0</v>
      </c>
      <c r="AC536">
        <v>0</v>
      </c>
      <c r="AD536" t="s">
        <v>55</v>
      </c>
      <c r="AE536" t="s">
        <v>56</v>
      </c>
      <c r="AF536" t="s">
        <v>56</v>
      </c>
      <c r="AG536" t="s">
        <v>56</v>
      </c>
      <c r="AH536" t="s">
        <v>56</v>
      </c>
      <c r="AI536" t="s">
        <v>56</v>
      </c>
      <c r="AJ536" t="s">
        <v>56</v>
      </c>
      <c r="AK536" t="s">
        <v>56</v>
      </c>
      <c r="AL536" t="s">
        <v>56</v>
      </c>
      <c r="AM536" t="s">
        <v>56</v>
      </c>
      <c r="AN536" t="s">
        <v>56</v>
      </c>
      <c r="AO536" t="s">
        <v>56</v>
      </c>
      <c r="AP536" t="s">
        <v>56</v>
      </c>
      <c r="AQ536" t="s">
        <v>56</v>
      </c>
      <c r="AR536" t="s">
        <v>891</v>
      </c>
    </row>
    <row r="537" spans="1:47">
      <c r="A537">
        <v>279</v>
      </c>
      <c r="B537">
        <v>3744</v>
      </c>
      <c r="C537" t="s">
        <v>1435</v>
      </c>
      <c r="D537" t="s">
        <v>1436</v>
      </c>
      <c r="E537" t="s">
        <v>1436</v>
      </c>
      <c r="F537" t="s">
        <v>1437</v>
      </c>
      <c r="G537">
        <v>78745</v>
      </c>
      <c r="I537">
        <v>3</v>
      </c>
      <c r="J537" t="s">
        <v>203</v>
      </c>
      <c r="K537">
        <v>16</v>
      </c>
      <c r="L537">
        <v>2</v>
      </c>
      <c r="M537" t="s">
        <v>50</v>
      </c>
      <c r="N537" t="s">
        <v>51</v>
      </c>
      <c r="O537" t="s">
        <v>52</v>
      </c>
      <c r="P537" t="s">
        <v>90</v>
      </c>
      <c r="S537">
        <v>5</v>
      </c>
      <c r="U537" t="s">
        <v>54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</v>
      </c>
      <c r="AC537">
        <v>14</v>
      </c>
      <c r="AD537" t="s">
        <v>99</v>
      </c>
      <c r="AE537" t="s">
        <v>56</v>
      </c>
      <c r="AF537" t="s">
        <v>56</v>
      </c>
      <c r="AG537" t="s">
        <v>56</v>
      </c>
      <c r="AH537" t="s">
        <v>56</v>
      </c>
      <c r="AI537" t="s">
        <v>56</v>
      </c>
      <c r="AJ537" t="s">
        <v>56</v>
      </c>
      <c r="AK537" t="s">
        <v>56</v>
      </c>
      <c r="AL537" t="s">
        <v>69</v>
      </c>
      <c r="AM537" t="s">
        <v>56</v>
      </c>
      <c r="AN537" t="s">
        <v>56</v>
      </c>
      <c r="AO537" t="s">
        <v>56</v>
      </c>
      <c r="AP537" t="s">
        <v>56</v>
      </c>
      <c r="AQ537" t="s">
        <v>56</v>
      </c>
      <c r="AR537" t="s">
        <v>1438</v>
      </c>
    </row>
    <row r="538" spans="1:47">
      <c r="A538">
        <v>363</v>
      </c>
      <c r="B538">
        <v>3948</v>
      </c>
      <c r="C538" t="s">
        <v>270</v>
      </c>
      <c r="D538" t="s">
        <v>271</v>
      </c>
      <c r="E538" t="s">
        <v>271</v>
      </c>
      <c r="K538">
        <v>0</v>
      </c>
      <c r="L538">
        <v>0</v>
      </c>
      <c r="M538" t="s">
        <v>50</v>
      </c>
      <c r="N538" t="s">
        <v>103</v>
      </c>
      <c r="O538" t="s">
        <v>52</v>
      </c>
      <c r="P538" t="s">
        <v>90</v>
      </c>
      <c r="S538">
        <v>0</v>
      </c>
      <c r="U538" t="s">
        <v>54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 t="s">
        <v>99</v>
      </c>
      <c r="AE538" t="s">
        <v>56</v>
      </c>
      <c r="AF538" t="s">
        <v>56</v>
      </c>
      <c r="AG538" t="s">
        <v>56</v>
      </c>
      <c r="AH538" t="s">
        <v>56</v>
      </c>
      <c r="AI538" t="s">
        <v>56</v>
      </c>
      <c r="AJ538" t="s">
        <v>69</v>
      </c>
      <c r="AK538" t="s">
        <v>56</v>
      </c>
      <c r="AL538" t="s">
        <v>56</v>
      </c>
      <c r="AM538" t="s">
        <v>56</v>
      </c>
      <c r="AN538" t="s">
        <v>56</v>
      </c>
      <c r="AO538" t="s">
        <v>56</v>
      </c>
      <c r="AP538" t="s">
        <v>56</v>
      </c>
      <c r="AQ538" t="s">
        <v>56</v>
      </c>
      <c r="AR538" t="s">
        <v>269</v>
      </c>
    </row>
    <row r="539" spans="1:47">
      <c r="A539">
        <v>308</v>
      </c>
      <c r="B539">
        <v>3833</v>
      </c>
      <c r="C539" t="s">
        <v>463</v>
      </c>
      <c r="D539" t="s">
        <v>464</v>
      </c>
      <c r="E539" t="s">
        <v>464</v>
      </c>
      <c r="F539" t="s">
        <v>465</v>
      </c>
      <c r="G539">
        <v>78702</v>
      </c>
      <c r="H539">
        <v>191689</v>
      </c>
      <c r="I539">
        <v>3</v>
      </c>
      <c r="J539" t="s">
        <v>66</v>
      </c>
      <c r="K539">
        <v>0</v>
      </c>
      <c r="L539">
        <v>0</v>
      </c>
      <c r="M539" t="s">
        <v>50</v>
      </c>
      <c r="N539" t="s">
        <v>103</v>
      </c>
      <c r="O539" t="s">
        <v>52</v>
      </c>
      <c r="P539" t="s">
        <v>112</v>
      </c>
      <c r="S539">
        <v>0</v>
      </c>
      <c r="U539" t="s">
        <v>243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 t="s">
        <v>99</v>
      </c>
      <c r="AE539" t="s">
        <v>56</v>
      </c>
      <c r="AF539" t="s">
        <v>56</v>
      </c>
      <c r="AG539" t="s">
        <v>56</v>
      </c>
      <c r="AH539" t="s">
        <v>56</v>
      </c>
      <c r="AI539" t="s">
        <v>56</v>
      </c>
      <c r="AJ539" t="s">
        <v>56</v>
      </c>
      <c r="AK539" t="s">
        <v>56</v>
      </c>
      <c r="AL539" t="s">
        <v>56</v>
      </c>
      <c r="AM539" t="s">
        <v>69</v>
      </c>
      <c r="AN539" t="s">
        <v>56</v>
      </c>
      <c r="AO539" t="s">
        <v>56</v>
      </c>
      <c r="AP539" t="s">
        <v>56</v>
      </c>
      <c r="AQ539" t="s">
        <v>56</v>
      </c>
      <c r="AR539" t="s">
        <v>466</v>
      </c>
    </row>
    <row r="540" spans="1:47">
      <c r="A540">
        <v>370</v>
      </c>
      <c r="B540">
        <v>3957</v>
      </c>
      <c r="C540" t="s">
        <v>892</v>
      </c>
      <c r="D540" t="s">
        <v>893</v>
      </c>
      <c r="E540" t="s">
        <v>893</v>
      </c>
      <c r="F540" t="s">
        <v>894</v>
      </c>
      <c r="G540">
        <v>78723</v>
      </c>
      <c r="H540">
        <v>203694</v>
      </c>
      <c r="I540">
        <v>9</v>
      </c>
      <c r="J540" t="s">
        <v>49</v>
      </c>
      <c r="K540">
        <v>502</v>
      </c>
      <c r="L540">
        <v>50</v>
      </c>
      <c r="M540" t="s">
        <v>71</v>
      </c>
      <c r="N540" t="s">
        <v>103</v>
      </c>
      <c r="O540" t="s">
        <v>52</v>
      </c>
      <c r="P540" t="s">
        <v>112</v>
      </c>
      <c r="S540">
        <v>40</v>
      </c>
      <c r="U540" t="s">
        <v>243</v>
      </c>
      <c r="W540">
        <v>0</v>
      </c>
      <c r="X540">
        <v>0</v>
      </c>
      <c r="Y540">
        <v>0</v>
      </c>
      <c r="Z540">
        <v>50</v>
      </c>
      <c r="AA540">
        <v>0</v>
      </c>
      <c r="AB540">
        <v>0</v>
      </c>
      <c r="AC540">
        <v>452</v>
      </c>
      <c r="AD540" t="s">
        <v>99</v>
      </c>
      <c r="AE540" t="s">
        <v>56</v>
      </c>
      <c r="AF540" t="s">
        <v>56</v>
      </c>
      <c r="AG540" t="s">
        <v>56</v>
      </c>
      <c r="AH540" t="s">
        <v>56</v>
      </c>
      <c r="AI540" t="s">
        <v>56</v>
      </c>
      <c r="AJ540" t="s">
        <v>56</v>
      </c>
      <c r="AK540" t="s">
        <v>56</v>
      </c>
      <c r="AL540" t="s">
        <v>69</v>
      </c>
      <c r="AM540" t="s">
        <v>56</v>
      </c>
      <c r="AN540" t="s">
        <v>69</v>
      </c>
      <c r="AO540" t="s">
        <v>56</v>
      </c>
      <c r="AP540" t="s">
        <v>56</v>
      </c>
      <c r="AQ540" t="s">
        <v>56</v>
      </c>
      <c r="AR540" t="s">
        <v>895</v>
      </c>
    </row>
    <row r="541" spans="1:47">
      <c r="A541">
        <v>44</v>
      </c>
      <c r="B541">
        <v>3301</v>
      </c>
      <c r="C541" t="s">
        <v>1106</v>
      </c>
      <c r="D541" t="s">
        <v>1107</v>
      </c>
      <c r="E541" t="s">
        <v>1107</v>
      </c>
      <c r="F541" t="s">
        <v>1108</v>
      </c>
      <c r="G541">
        <v>78741</v>
      </c>
      <c r="H541">
        <v>532089</v>
      </c>
      <c r="I541">
        <v>3</v>
      </c>
      <c r="J541" t="s">
        <v>66</v>
      </c>
      <c r="K541">
        <v>70</v>
      </c>
      <c r="L541">
        <v>68</v>
      </c>
      <c r="M541" t="s">
        <v>71</v>
      </c>
      <c r="N541" t="s">
        <v>103</v>
      </c>
      <c r="O541" t="s">
        <v>52</v>
      </c>
      <c r="P541" t="s">
        <v>53</v>
      </c>
      <c r="Q541">
        <v>2011</v>
      </c>
      <c r="R541">
        <v>2031</v>
      </c>
      <c r="S541">
        <v>20</v>
      </c>
      <c r="U541" t="s">
        <v>54</v>
      </c>
      <c r="W541">
        <v>7</v>
      </c>
      <c r="X541">
        <v>0</v>
      </c>
      <c r="Y541">
        <v>0</v>
      </c>
      <c r="Z541">
        <v>61</v>
      </c>
      <c r="AA541">
        <v>0</v>
      </c>
      <c r="AB541">
        <v>0</v>
      </c>
      <c r="AC541">
        <v>0</v>
      </c>
      <c r="AD541" t="s">
        <v>55</v>
      </c>
      <c r="AE541" t="s">
        <v>56</v>
      </c>
      <c r="AF541" t="s">
        <v>56</v>
      </c>
      <c r="AG541" t="s">
        <v>56</v>
      </c>
      <c r="AH541" t="s">
        <v>56</v>
      </c>
      <c r="AI541" t="s">
        <v>56</v>
      </c>
      <c r="AJ541" t="s">
        <v>56</v>
      </c>
      <c r="AK541" t="s">
        <v>56</v>
      </c>
      <c r="AL541" t="s">
        <v>56</v>
      </c>
      <c r="AM541" t="s">
        <v>56</v>
      </c>
      <c r="AN541" t="s">
        <v>56</v>
      </c>
      <c r="AO541" t="s">
        <v>56</v>
      </c>
      <c r="AP541" t="s">
        <v>56</v>
      </c>
      <c r="AQ541" t="s">
        <v>56</v>
      </c>
      <c r="AR541" t="s">
        <v>1109</v>
      </c>
      <c r="AS541" t="s">
        <v>650</v>
      </c>
      <c r="AT541" t="s">
        <v>1110</v>
      </c>
      <c r="AU541" t="s">
        <v>1111</v>
      </c>
    </row>
    <row r="542" spans="1:47">
      <c r="A542">
        <v>176</v>
      </c>
      <c r="B542">
        <v>3557</v>
      </c>
      <c r="C542" t="s">
        <v>1326</v>
      </c>
      <c r="D542" t="s">
        <v>1327</v>
      </c>
      <c r="E542" t="s">
        <v>1328</v>
      </c>
      <c r="F542" t="s">
        <v>1329</v>
      </c>
      <c r="G542">
        <v>78705</v>
      </c>
      <c r="H542">
        <v>544572</v>
      </c>
      <c r="I542">
        <v>9</v>
      </c>
      <c r="J542" t="s">
        <v>87</v>
      </c>
      <c r="K542">
        <v>47</v>
      </c>
      <c r="L542">
        <v>5</v>
      </c>
      <c r="M542" t="s">
        <v>78</v>
      </c>
      <c r="N542" t="s">
        <v>103</v>
      </c>
      <c r="O542" t="s">
        <v>52</v>
      </c>
      <c r="P542" t="s">
        <v>53</v>
      </c>
      <c r="Q542">
        <v>2008</v>
      </c>
      <c r="R542">
        <v>2023</v>
      </c>
      <c r="S542">
        <v>15</v>
      </c>
      <c r="T542" s="3">
        <v>37847</v>
      </c>
      <c r="U542" t="s">
        <v>275</v>
      </c>
      <c r="V542" s="2">
        <v>22256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5</v>
      </c>
      <c r="AC542">
        <v>42</v>
      </c>
      <c r="AD542" t="s">
        <v>99</v>
      </c>
      <c r="AE542" t="s">
        <v>56</v>
      </c>
      <c r="AF542" t="s">
        <v>56</v>
      </c>
      <c r="AG542" t="s">
        <v>56</v>
      </c>
      <c r="AH542" t="s">
        <v>56</v>
      </c>
      <c r="AI542" t="s">
        <v>56</v>
      </c>
      <c r="AJ542" t="s">
        <v>56</v>
      </c>
      <c r="AK542" t="s">
        <v>56</v>
      </c>
      <c r="AL542" t="s">
        <v>69</v>
      </c>
      <c r="AM542" t="s">
        <v>56</v>
      </c>
      <c r="AN542" t="s">
        <v>69</v>
      </c>
      <c r="AO542" t="s">
        <v>56</v>
      </c>
      <c r="AP542" t="s">
        <v>56</v>
      </c>
      <c r="AQ542" t="s">
        <v>56</v>
      </c>
      <c r="AR542" t="s">
        <v>1330</v>
      </c>
      <c r="AS542" t="s">
        <v>127</v>
      </c>
      <c r="AT542" t="s">
        <v>128</v>
      </c>
      <c r="AU542" t="s">
        <v>605</v>
      </c>
    </row>
    <row r="543" spans="1:47">
      <c r="A543">
        <v>177</v>
      </c>
      <c r="B543">
        <v>3558</v>
      </c>
      <c r="C543" t="s">
        <v>1441</v>
      </c>
      <c r="D543" t="s">
        <v>1327</v>
      </c>
      <c r="E543" t="s">
        <v>1328</v>
      </c>
      <c r="F543" t="s">
        <v>1442</v>
      </c>
      <c r="G543">
        <v>78705</v>
      </c>
      <c r="I543">
        <v>9</v>
      </c>
      <c r="J543" t="s">
        <v>87</v>
      </c>
      <c r="K543">
        <v>49</v>
      </c>
      <c r="L543">
        <v>5</v>
      </c>
      <c r="M543" t="s">
        <v>78</v>
      </c>
      <c r="N543" t="s">
        <v>103</v>
      </c>
      <c r="O543" t="s">
        <v>52</v>
      </c>
      <c r="P543" t="s">
        <v>53</v>
      </c>
      <c r="Q543">
        <v>2008</v>
      </c>
      <c r="R543">
        <v>2023</v>
      </c>
      <c r="S543">
        <v>15</v>
      </c>
      <c r="T543" s="3">
        <v>38213</v>
      </c>
      <c r="U543" t="s">
        <v>275</v>
      </c>
      <c r="V543" s="2">
        <v>22948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5</v>
      </c>
      <c r="AC543">
        <v>44</v>
      </c>
      <c r="AD543" t="s">
        <v>99</v>
      </c>
      <c r="AE543" t="s">
        <v>56</v>
      </c>
      <c r="AF543" t="s">
        <v>56</v>
      </c>
      <c r="AG543" t="s">
        <v>56</v>
      </c>
      <c r="AH543" t="s">
        <v>56</v>
      </c>
      <c r="AI543" t="s">
        <v>56</v>
      </c>
      <c r="AJ543" t="s">
        <v>56</v>
      </c>
      <c r="AK543" t="s">
        <v>56</v>
      </c>
      <c r="AL543" t="s">
        <v>69</v>
      </c>
      <c r="AM543" t="s">
        <v>56</v>
      </c>
      <c r="AN543" t="s">
        <v>69</v>
      </c>
      <c r="AO543" t="s">
        <v>56</v>
      </c>
      <c r="AP543" t="s">
        <v>56</v>
      </c>
      <c r="AQ543" t="s">
        <v>56</v>
      </c>
      <c r="AR543" t="s">
        <v>1443</v>
      </c>
      <c r="AS543" t="s">
        <v>127</v>
      </c>
      <c r="AT543" t="s">
        <v>128</v>
      </c>
      <c r="AU543" t="s">
        <v>1444</v>
      </c>
    </row>
    <row r="544" spans="1:47">
      <c r="A544">
        <v>125</v>
      </c>
      <c r="B544">
        <v>3510</v>
      </c>
      <c r="C544" t="s">
        <v>392</v>
      </c>
      <c r="D544" t="s">
        <v>101</v>
      </c>
      <c r="E544" t="s">
        <v>101</v>
      </c>
      <c r="F544" t="s">
        <v>393</v>
      </c>
      <c r="G544">
        <v>78727</v>
      </c>
      <c r="I544">
        <v>7</v>
      </c>
      <c r="J544" t="s">
        <v>66</v>
      </c>
      <c r="K544">
        <v>332</v>
      </c>
      <c r="L544">
        <v>332</v>
      </c>
      <c r="M544" t="s">
        <v>50</v>
      </c>
      <c r="N544" t="s">
        <v>103</v>
      </c>
      <c r="O544" t="s">
        <v>52</v>
      </c>
      <c r="P544" t="s">
        <v>53</v>
      </c>
      <c r="Q544">
        <v>2016</v>
      </c>
      <c r="R544">
        <v>2021</v>
      </c>
      <c r="S544">
        <v>5</v>
      </c>
      <c r="U544" t="s">
        <v>54</v>
      </c>
      <c r="W544">
        <v>0</v>
      </c>
      <c r="X544">
        <v>0</v>
      </c>
      <c r="Y544">
        <v>0</v>
      </c>
      <c r="Z544">
        <v>332</v>
      </c>
      <c r="AA544">
        <v>0</v>
      </c>
      <c r="AB544">
        <v>0</v>
      </c>
      <c r="AC544">
        <v>0</v>
      </c>
      <c r="AD544" t="s">
        <v>99</v>
      </c>
      <c r="AE544" t="s">
        <v>56</v>
      </c>
      <c r="AF544" t="s">
        <v>56</v>
      </c>
      <c r="AG544" t="s">
        <v>56</v>
      </c>
      <c r="AH544" t="s">
        <v>56</v>
      </c>
      <c r="AI544" t="s">
        <v>56</v>
      </c>
      <c r="AJ544" t="s">
        <v>56</v>
      </c>
      <c r="AK544" t="s">
        <v>56</v>
      </c>
      <c r="AL544" t="s">
        <v>69</v>
      </c>
      <c r="AM544" t="s">
        <v>56</v>
      </c>
      <c r="AN544" t="s">
        <v>56</v>
      </c>
      <c r="AO544" t="s">
        <v>56</v>
      </c>
      <c r="AP544" t="s">
        <v>56</v>
      </c>
      <c r="AQ544" t="s">
        <v>56</v>
      </c>
      <c r="AR544" t="s">
        <v>394</v>
      </c>
      <c r="AS544" t="s">
        <v>395</v>
      </c>
      <c r="AT544" t="s">
        <v>396</v>
      </c>
      <c r="AU544" t="s">
        <v>397</v>
      </c>
    </row>
    <row r="545" spans="1:47">
      <c r="A545">
        <v>126</v>
      </c>
      <c r="B545">
        <v>3511</v>
      </c>
      <c r="C545" t="s">
        <v>100</v>
      </c>
      <c r="D545" t="s">
        <v>101</v>
      </c>
      <c r="E545" t="s">
        <v>101</v>
      </c>
      <c r="F545" t="s">
        <v>102</v>
      </c>
      <c r="G545">
        <v>78744</v>
      </c>
      <c r="I545">
        <v>2</v>
      </c>
      <c r="J545" t="s">
        <v>66</v>
      </c>
      <c r="K545">
        <v>252</v>
      </c>
      <c r="L545">
        <v>252</v>
      </c>
      <c r="M545" t="s">
        <v>71</v>
      </c>
      <c r="N545" t="s">
        <v>103</v>
      </c>
      <c r="O545" t="s">
        <v>52</v>
      </c>
      <c r="P545" t="s">
        <v>53</v>
      </c>
      <c r="Q545">
        <v>2016</v>
      </c>
      <c r="R545">
        <v>2021</v>
      </c>
      <c r="S545">
        <v>5</v>
      </c>
      <c r="U545" t="s">
        <v>54</v>
      </c>
      <c r="W545">
        <v>0</v>
      </c>
      <c r="X545">
        <v>0</v>
      </c>
      <c r="Y545">
        <v>0</v>
      </c>
      <c r="Z545">
        <v>252</v>
      </c>
      <c r="AA545">
        <v>0</v>
      </c>
      <c r="AB545">
        <v>0</v>
      </c>
      <c r="AC545">
        <v>0</v>
      </c>
      <c r="AD545" t="s">
        <v>99</v>
      </c>
      <c r="AE545" t="s">
        <v>56</v>
      </c>
      <c r="AF545" t="s">
        <v>56</v>
      </c>
      <c r="AG545" t="s">
        <v>56</v>
      </c>
      <c r="AH545" t="s">
        <v>56</v>
      </c>
      <c r="AI545" t="s">
        <v>56</v>
      </c>
      <c r="AJ545" t="s">
        <v>56</v>
      </c>
      <c r="AK545" t="s">
        <v>56</v>
      </c>
      <c r="AL545" t="s">
        <v>69</v>
      </c>
      <c r="AM545" t="s">
        <v>56</v>
      </c>
      <c r="AN545" t="s">
        <v>56</v>
      </c>
      <c r="AO545" t="s">
        <v>56</v>
      </c>
      <c r="AP545" t="s">
        <v>56</v>
      </c>
      <c r="AQ545" t="s">
        <v>56</v>
      </c>
      <c r="AR545" t="s">
        <v>104</v>
      </c>
      <c r="AS545" t="s">
        <v>105</v>
      </c>
      <c r="AT545" t="s">
        <v>106</v>
      </c>
      <c r="AU545" t="s">
        <v>107</v>
      </c>
    </row>
    <row r="546" spans="1:47">
      <c r="A546">
        <v>328</v>
      </c>
      <c r="B546">
        <v>3866</v>
      </c>
      <c r="C546" t="s">
        <v>1185</v>
      </c>
      <c r="D546" t="s">
        <v>1186</v>
      </c>
      <c r="E546" t="s">
        <v>1187</v>
      </c>
      <c r="F546" t="s">
        <v>1188</v>
      </c>
      <c r="G546">
        <v>78745</v>
      </c>
      <c r="I546">
        <v>5</v>
      </c>
      <c r="J546" t="s">
        <v>87</v>
      </c>
      <c r="K546">
        <v>140</v>
      </c>
      <c r="L546">
        <v>140</v>
      </c>
      <c r="M546" t="s">
        <v>50</v>
      </c>
      <c r="N546" t="s">
        <v>103</v>
      </c>
      <c r="O546" t="s">
        <v>52</v>
      </c>
      <c r="P546" t="s">
        <v>112</v>
      </c>
      <c r="S546">
        <v>5</v>
      </c>
      <c r="U546" t="s">
        <v>54</v>
      </c>
      <c r="W546">
        <v>0</v>
      </c>
      <c r="X546">
        <v>0</v>
      </c>
      <c r="Y546">
        <v>4</v>
      </c>
      <c r="Z546">
        <v>136</v>
      </c>
      <c r="AA546">
        <v>0</v>
      </c>
      <c r="AB546">
        <v>0</v>
      </c>
      <c r="AC546">
        <v>0</v>
      </c>
      <c r="AD546" t="s">
        <v>99</v>
      </c>
      <c r="AE546" t="s">
        <v>56</v>
      </c>
      <c r="AF546" t="s">
        <v>56</v>
      </c>
      <c r="AG546" t="s">
        <v>56</v>
      </c>
      <c r="AH546" t="s">
        <v>56</v>
      </c>
      <c r="AI546" t="s">
        <v>56</v>
      </c>
      <c r="AJ546" t="s">
        <v>56</v>
      </c>
      <c r="AK546" t="s">
        <v>56</v>
      </c>
      <c r="AL546" t="s">
        <v>69</v>
      </c>
      <c r="AM546" t="s">
        <v>56</v>
      </c>
      <c r="AN546" t="s">
        <v>56</v>
      </c>
      <c r="AO546" t="s">
        <v>56</v>
      </c>
      <c r="AP546" t="s">
        <v>56</v>
      </c>
      <c r="AQ546" t="s">
        <v>56</v>
      </c>
      <c r="AR546" t="s">
        <v>1189</v>
      </c>
      <c r="AS546" t="s">
        <v>105</v>
      </c>
      <c r="AT546" t="s">
        <v>1190</v>
      </c>
      <c r="AU546" t="s">
        <v>1191</v>
      </c>
    </row>
    <row r="547" spans="1:47">
      <c r="A547">
        <v>319</v>
      </c>
      <c r="B547">
        <v>3844</v>
      </c>
      <c r="C547" t="s">
        <v>883</v>
      </c>
      <c r="D547" t="s">
        <v>884</v>
      </c>
      <c r="E547" t="s">
        <v>884</v>
      </c>
      <c r="F547" t="s">
        <v>885</v>
      </c>
      <c r="G547">
        <v>78753</v>
      </c>
      <c r="I547">
        <v>7</v>
      </c>
      <c r="J547" t="s">
        <v>77</v>
      </c>
      <c r="K547">
        <v>80</v>
      </c>
      <c r="L547">
        <v>80</v>
      </c>
      <c r="M547" t="s">
        <v>50</v>
      </c>
      <c r="N547" t="s">
        <v>103</v>
      </c>
      <c r="O547" t="s">
        <v>52</v>
      </c>
      <c r="P547" t="s">
        <v>90</v>
      </c>
      <c r="S547">
        <v>5</v>
      </c>
      <c r="U547" t="s">
        <v>54</v>
      </c>
      <c r="W547">
        <v>0</v>
      </c>
      <c r="X547">
        <v>0</v>
      </c>
      <c r="Y547">
        <v>0</v>
      </c>
      <c r="Z547">
        <v>80</v>
      </c>
      <c r="AA547">
        <v>0</v>
      </c>
      <c r="AB547">
        <v>0</v>
      </c>
      <c r="AC547">
        <v>0</v>
      </c>
      <c r="AD547" t="s">
        <v>99</v>
      </c>
      <c r="AE547" t="s">
        <v>56</v>
      </c>
      <c r="AF547" t="s">
        <v>56</v>
      </c>
      <c r="AG547" t="s">
        <v>56</v>
      </c>
      <c r="AH547" t="s">
        <v>56</v>
      </c>
      <c r="AI547" t="s">
        <v>56</v>
      </c>
      <c r="AJ547" t="s">
        <v>56</v>
      </c>
      <c r="AK547" t="s">
        <v>56</v>
      </c>
      <c r="AL547" t="s">
        <v>69</v>
      </c>
      <c r="AM547" t="s">
        <v>56</v>
      </c>
      <c r="AN547" t="s">
        <v>56</v>
      </c>
      <c r="AO547" t="s">
        <v>56</v>
      </c>
      <c r="AP547" t="s">
        <v>56</v>
      </c>
      <c r="AQ547" t="s">
        <v>56</v>
      </c>
      <c r="AR547" t="s">
        <v>886</v>
      </c>
    </row>
    <row r="548" spans="1:47">
      <c r="A548">
        <v>153</v>
      </c>
      <c r="B548">
        <v>3535</v>
      </c>
      <c r="C548" t="s">
        <v>119</v>
      </c>
      <c r="D548" t="s">
        <v>120</v>
      </c>
      <c r="E548" t="s">
        <v>119</v>
      </c>
      <c r="F548" t="s">
        <v>64</v>
      </c>
      <c r="G548">
        <v>78721</v>
      </c>
      <c r="H548">
        <v>193932</v>
      </c>
      <c r="I548">
        <v>3</v>
      </c>
      <c r="J548" t="s">
        <v>66</v>
      </c>
      <c r="K548">
        <v>1</v>
      </c>
      <c r="L548">
        <v>1</v>
      </c>
      <c r="M548" t="s">
        <v>50</v>
      </c>
      <c r="N548" t="s">
        <v>121</v>
      </c>
      <c r="O548" t="s">
        <v>67</v>
      </c>
      <c r="P548" t="s">
        <v>112</v>
      </c>
      <c r="S548">
        <v>1</v>
      </c>
      <c r="U548" t="s">
        <v>54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0</v>
      </c>
      <c r="AD548" t="s">
        <v>99</v>
      </c>
      <c r="AE548" t="s">
        <v>56</v>
      </c>
      <c r="AF548" t="s">
        <v>56</v>
      </c>
      <c r="AG548" t="s">
        <v>56</v>
      </c>
      <c r="AH548" t="s">
        <v>56</v>
      </c>
      <c r="AI548" t="s">
        <v>56</v>
      </c>
      <c r="AJ548" t="s">
        <v>56</v>
      </c>
      <c r="AK548" t="s">
        <v>56</v>
      </c>
      <c r="AL548" t="s">
        <v>69</v>
      </c>
      <c r="AM548" t="s">
        <v>56</v>
      </c>
      <c r="AN548" t="s">
        <v>56</v>
      </c>
      <c r="AO548" t="s">
        <v>56</v>
      </c>
      <c r="AP548" t="s">
        <v>56</v>
      </c>
      <c r="AQ548" t="s">
        <v>56</v>
      </c>
      <c r="AR548" t="s">
        <v>97</v>
      </c>
    </row>
    <row r="549" spans="1:47">
      <c r="A549">
        <v>221</v>
      </c>
      <c r="B549">
        <v>3602</v>
      </c>
      <c r="C549" t="s">
        <v>909</v>
      </c>
      <c r="D549" t="s">
        <v>910</v>
      </c>
      <c r="E549" t="s">
        <v>911</v>
      </c>
      <c r="F549" t="s">
        <v>912</v>
      </c>
      <c r="G549">
        <v>78704</v>
      </c>
      <c r="I549">
        <v>5</v>
      </c>
      <c r="J549" t="s">
        <v>87</v>
      </c>
      <c r="K549">
        <v>298</v>
      </c>
      <c r="L549">
        <v>30</v>
      </c>
      <c r="M549" t="s">
        <v>71</v>
      </c>
      <c r="N549" t="s">
        <v>103</v>
      </c>
      <c r="O549" t="s">
        <v>52</v>
      </c>
      <c r="P549" t="s">
        <v>53</v>
      </c>
      <c r="Q549">
        <v>2013</v>
      </c>
      <c r="R549">
        <v>2053</v>
      </c>
      <c r="S549">
        <v>40</v>
      </c>
      <c r="U549" t="s">
        <v>54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30</v>
      </c>
      <c r="AC549">
        <v>268</v>
      </c>
      <c r="AD549" t="s">
        <v>99</v>
      </c>
      <c r="AE549" t="s">
        <v>56</v>
      </c>
      <c r="AF549" t="s">
        <v>56</v>
      </c>
      <c r="AG549" t="s">
        <v>56</v>
      </c>
      <c r="AH549" t="s">
        <v>56</v>
      </c>
      <c r="AI549" t="s">
        <v>56</v>
      </c>
      <c r="AJ549" t="s">
        <v>56</v>
      </c>
      <c r="AK549" t="s">
        <v>56</v>
      </c>
      <c r="AL549" t="s">
        <v>56</v>
      </c>
      <c r="AM549" t="s">
        <v>56</v>
      </c>
      <c r="AN549" t="s">
        <v>56</v>
      </c>
      <c r="AO549" t="s">
        <v>69</v>
      </c>
      <c r="AP549" t="s">
        <v>56</v>
      </c>
      <c r="AQ549" t="s">
        <v>56</v>
      </c>
      <c r="AR549" t="s">
        <v>913</v>
      </c>
      <c r="AS549" t="s">
        <v>480</v>
      </c>
      <c r="AT549" t="s">
        <v>481</v>
      </c>
      <c r="AU549" t="s">
        <v>482</v>
      </c>
    </row>
    <row r="550" spans="1:47">
      <c r="A550">
        <v>229</v>
      </c>
      <c r="B550">
        <v>3610</v>
      </c>
      <c r="C550" t="s">
        <v>476</v>
      </c>
      <c r="D550" t="s">
        <v>477</v>
      </c>
      <c r="E550" t="s">
        <v>477</v>
      </c>
      <c r="F550" t="s">
        <v>478</v>
      </c>
      <c r="G550">
        <v>78704</v>
      </c>
      <c r="H550">
        <v>514853</v>
      </c>
      <c r="I550">
        <v>5</v>
      </c>
      <c r="J550" t="s">
        <v>87</v>
      </c>
      <c r="K550">
        <v>350</v>
      </c>
      <c r="L550">
        <v>35</v>
      </c>
      <c r="M550" t="s">
        <v>71</v>
      </c>
      <c r="N550" t="s">
        <v>103</v>
      </c>
      <c r="O550" t="s">
        <v>52</v>
      </c>
      <c r="P550" t="s">
        <v>112</v>
      </c>
      <c r="S550">
        <v>40</v>
      </c>
      <c r="U550" t="s">
        <v>54</v>
      </c>
      <c r="W550">
        <v>0</v>
      </c>
      <c r="X550">
        <v>0</v>
      </c>
      <c r="Y550">
        <v>0</v>
      </c>
      <c r="Z550">
        <v>35</v>
      </c>
      <c r="AA550">
        <v>0</v>
      </c>
      <c r="AB550">
        <v>0</v>
      </c>
      <c r="AC550">
        <v>315</v>
      </c>
      <c r="AD550" t="s">
        <v>99</v>
      </c>
      <c r="AE550" t="s">
        <v>56</v>
      </c>
      <c r="AF550" t="s">
        <v>56</v>
      </c>
      <c r="AG550" t="s">
        <v>56</v>
      </c>
      <c r="AH550" t="s">
        <v>56</v>
      </c>
      <c r="AI550" t="s">
        <v>56</v>
      </c>
      <c r="AJ550" t="s">
        <v>56</v>
      </c>
      <c r="AK550" t="s">
        <v>56</v>
      </c>
      <c r="AL550" t="s">
        <v>56</v>
      </c>
      <c r="AM550" t="s">
        <v>56</v>
      </c>
      <c r="AN550" t="s">
        <v>56</v>
      </c>
      <c r="AO550" t="s">
        <v>69</v>
      </c>
      <c r="AP550" t="s">
        <v>56</v>
      </c>
      <c r="AQ550" t="s">
        <v>56</v>
      </c>
      <c r="AR550" t="s">
        <v>479</v>
      </c>
      <c r="AS550" t="s">
        <v>480</v>
      </c>
      <c r="AT550" t="s">
        <v>481</v>
      </c>
      <c r="AU550" t="s">
        <v>482</v>
      </c>
    </row>
    <row r="551" spans="1:47">
      <c r="A551">
        <v>193</v>
      </c>
      <c r="B551">
        <v>3574</v>
      </c>
      <c r="C551" t="s">
        <v>1013</v>
      </c>
      <c r="D551" t="s">
        <v>1014</v>
      </c>
      <c r="E551" t="s">
        <v>1014</v>
      </c>
      <c r="F551" t="s">
        <v>1015</v>
      </c>
      <c r="G551">
        <v>78705</v>
      </c>
      <c r="I551">
        <v>9</v>
      </c>
      <c r="J551" t="s">
        <v>49</v>
      </c>
      <c r="K551">
        <v>138</v>
      </c>
      <c r="L551">
        <v>14</v>
      </c>
      <c r="M551" t="s">
        <v>71</v>
      </c>
      <c r="N551" t="s">
        <v>103</v>
      </c>
      <c r="O551" t="s">
        <v>52</v>
      </c>
      <c r="P551" t="s">
        <v>53</v>
      </c>
      <c r="Q551">
        <v>2013</v>
      </c>
      <c r="R551">
        <v>2028</v>
      </c>
      <c r="S551">
        <v>15</v>
      </c>
      <c r="T551" s="3">
        <v>39619</v>
      </c>
      <c r="U551" t="s">
        <v>275</v>
      </c>
      <c r="V551" s="2">
        <v>54638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14</v>
      </c>
      <c r="AC551">
        <v>124</v>
      </c>
      <c r="AD551" t="s">
        <v>99</v>
      </c>
      <c r="AE551" t="s">
        <v>56</v>
      </c>
      <c r="AF551" t="s">
        <v>56</v>
      </c>
      <c r="AG551" t="s">
        <v>56</v>
      </c>
      <c r="AH551" t="s">
        <v>56</v>
      </c>
      <c r="AI551" t="s">
        <v>56</v>
      </c>
      <c r="AJ551" t="s">
        <v>56</v>
      </c>
      <c r="AK551" t="s">
        <v>56</v>
      </c>
      <c r="AL551" t="s">
        <v>69</v>
      </c>
      <c r="AM551" t="s">
        <v>56</v>
      </c>
      <c r="AN551" t="s">
        <v>69</v>
      </c>
      <c r="AO551" t="s">
        <v>56</v>
      </c>
      <c r="AP551" t="s">
        <v>56</v>
      </c>
      <c r="AQ551" t="s">
        <v>56</v>
      </c>
      <c r="AR551" t="s">
        <v>1016</v>
      </c>
      <c r="AS551" t="s">
        <v>1017</v>
      </c>
      <c r="AT551" t="s">
        <v>1018</v>
      </c>
      <c r="AU551" t="s">
        <v>1019</v>
      </c>
    </row>
    <row r="552" spans="1:47">
      <c r="A552">
        <v>316</v>
      </c>
      <c r="B552">
        <v>3838</v>
      </c>
      <c r="C552" t="s">
        <v>1192</v>
      </c>
      <c r="D552" t="s">
        <v>1193</v>
      </c>
      <c r="E552" t="s">
        <v>1193</v>
      </c>
      <c r="F552" t="s">
        <v>1194</v>
      </c>
      <c r="G552">
        <v>78704</v>
      </c>
      <c r="I552">
        <v>9</v>
      </c>
      <c r="J552" t="s">
        <v>66</v>
      </c>
      <c r="K552">
        <v>69</v>
      </c>
      <c r="L552">
        <v>7</v>
      </c>
      <c r="M552" t="s">
        <v>78</v>
      </c>
      <c r="N552" t="s">
        <v>103</v>
      </c>
      <c r="O552" t="s">
        <v>67</v>
      </c>
      <c r="P552" t="s">
        <v>118</v>
      </c>
      <c r="S552">
        <v>99</v>
      </c>
      <c r="U552" t="s">
        <v>54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4</v>
      </c>
      <c r="AC552">
        <v>62</v>
      </c>
      <c r="AD552" t="s">
        <v>99</v>
      </c>
      <c r="AE552" t="s">
        <v>56</v>
      </c>
      <c r="AF552" t="s">
        <v>56</v>
      </c>
      <c r="AG552" t="s">
        <v>56</v>
      </c>
      <c r="AH552" t="s">
        <v>56</v>
      </c>
      <c r="AI552" t="s">
        <v>56</v>
      </c>
      <c r="AJ552" t="s">
        <v>56</v>
      </c>
      <c r="AK552" t="s">
        <v>56</v>
      </c>
      <c r="AL552" t="s">
        <v>56</v>
      </c>
      <c r="AM552" t="s">
        <v>56</v>
      </c>
      <c r="AN552" t="s">
        <v>56</v>
      </c>
      <c r="AO552" t="s">
        <v>69</v>
      </c>
      <c r="AP552" t="s">
        <v>56</v>
      </c>
      <c r="AQ552" t="s">
        <v>56</v>
      </c>
      <c r="AR552" t="s">
        <v>1195</v>
      </c>
    </row>
    <row r="553" spans="1:47">
      <c r="A553">
        <v>133</v>
      </c>
      <c r="B553">
        <v>3518</v>
      </c>
      <c r="C553" t="s">
        <v>1648</v>
      </c>
      <c r="D553" t="s">
        <v>1649</v>
      </c>
      <c r="E553" t="s">
        <v>1649</v>
      </c>
      <c r="F553" t="s">
        <v>1650</v>
      </c>
      <c r="G553">
        <v>78704</v>
      </c>
      <c r="I553">
        <v>5</v>
      </c>
      <c r="J553" t="s">
        <v>77</v>
      </c>
      <c r="K553">
        <v>105</v>
      </c>
      <c r="L553">
        <v>11</v>
      </c>
      <c r="M553" t="s">
        <v>78</v>
      </c>
      <c r="N553" t="s">
        <v>103</v>
      </c>
      <c r="O553" t="s">
        <v>52</v>
      </c>
      <c r="P553" t="s">
        <v>112</v>
      </c>
      <c r="S553">
        <v>5</v>
      </c>
      <c r="U553" t="s">
        <v>54</v>
      </c>
      <c r="W553">
        <v>0</v>
      </c>
      <c r="X553">
        <v>0</v>
      </c>
      <c r="Y553">
        <v>0</v>
      </c>
      <c r="Z553">
        <v>11</v>
      </c>
      <c r="AA553">
        <v>0</v>
      </c>
      <c r="AB553">
        <v>0</v>
      </c>
      <c r="AC553">
        <v>94</v>
      </c>
      <c r="AD553" t="s">
        <v>99</v>
      </c>
      <c r="AE553" t="s">
        <v>56</v>
      </c>
      <c r="AF553" t="s">
        <v>56</v>
      </c>
      <c r="AG553" t="s">
        <v>56</v>
      </c>
      <c r="AH553" t="s">
        <v>56</v>
      </c>
      <c r="AI553" t="s">
        <v>56</v>
      </c>
      <c r="AJ553" t="s">
        <v>56</v>
      </c>
      <c r="AK553" t="s">
        <v>56</v>
      </c>
      <c r="AL553" t="s">
        <v>69</v>
      </c>
      <c r="AM553" t="s">
        <v>56</v>
      </c>
      <c r="AN553" t="s">
        <v>56</v>
      </c>
      <c r="AO553" t="s">
        <v>56</v>
      </c>
      <c r="AP553" t="s">
        <v>56</v>
      </c>
      <c r="AQ553" t="s">
        <v>56</v>
      </c>
      <c r="AR553" t="s">
        <v>1651</v>
      </c>
      <c r="AS553" t="s">
        <v>1652</v>
      </c>
      <c r="AT553" t="s">
        <v>1653</v>
      </c>
      <c r="AU553" t="s">
        <v>1654</v>
      </c>
    </row>
    <row r="554" spans="1:47">
      <c r="A554">
        <v>365</v>
      </c>
      <c r="B554">
        <v>3949</v>
      </c>
      <c r="C554" t="s">
        <v>1644</v>
      </c>
      <c r="D554" t="s">
        <v>1645</v>
      </c>
      <c r="E554" t="s">
        <v>1645</v>
      </c>
      <c r="K554">
        <v>0</v>
      </c>
      <c r="L554">
        <v>0</v>
      </c>
      <c r="M554" t="s">
        <v>50</v>
      </c>
      <c r="N554" t="s">
        <v>103</v>
      </c>
      <c r="O554" t="s">
        <v>52</v>
      </c>
      <c r="P554" t="s">
        <v>90</v>
      </c>
      <c r="S554">
        <v>0</v>
      </c>
      <c r="U554" t="s">
        <v>54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 t="s">
        <v>99</v>
      </c>
      <c r="AE554" t="s">
        <v>56</v>
      </c>
      <c r="AF554" t="s">
        <v>56</v>
      </c>
      <c r="AG554" t="s">
        <v>56</v>
      </c>
      <c r="AH554" t="s">
        <v>56</v>
      </c>
      <c r="AI554" t="s">
        <v>56</v>
      </c>
      <c r="AJ554" t="s">
        <v>69</v>
      </c>
      <c r="AK554" t="s">
        <v>56</v>
      </c>
      <c r="AL554" t="s">
        <v>56</v>
      </c>
      <c r="AM554" t="s">
        <v>56</v>
      </c>
      <c r="AN554" t="s">
        <v>56</v>
      </c>
      <c r="AO554" t="s">
        <v>56</v>
      </c>
      <c r="AP554" t="s">
        <v>56</v>
      </c>
      <c r="AQ554" t="s">
        <v>56</v>
      </c>
      <c r="AR554" t="s">
        <v>269</v>
      </c>
    </row>
    <row r="555" spans="1:47">
      <c r="A555">
        <v>390</v>
      </c>
      <c r="B555">
        <v>4183</v>
      </c>
      <c r="C555" t="s">
        <v>254</v>
      </c>
      <c r="D555" t="s">
        <v>255</v>
      </c>
      <c r="E555" t="s">
        <v>256</v>
      </c>
      <c r="F555" t="s">
        <v>257</v>
      </c>
      <c r="G555">
        <v>78752</v>
      </c>
      <c r="I555">
        <v>4</v>
      </c>
      <c r="J555" t="s">
        <v>66</v>
      </c>
      <c r="K555">
        <v>222</v>
      </c>
      <c r="L555">
        <v>22</v>
      </c>
      <c r="M555" t="s">
        <v>71</v>
      </c>
      <c r="N555" t="s">
        <v>103</v>
      </c>
      <c r="O555" t="s">
        <v>52</v>
      </c>
      <c r="P555" t="s">
        <v>118</v>
      </c>
      <c r="S555">
        <v>40</v>
      </c>
      <c r="U555" t="s">
        <v>54</v>
      </c>
      <c r="V555" s="2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22</v>
      </c>
      <c r="AC555">
        <v>200</v>
      </c>
      <c r="AD555" t="s">
        <v>99</v>
      </c>
      <c r="AE555" t="s">
        <v>56</v>
      </c>
      <c r="AF555" t="s">
        <v>56</v>
      </c>
      <c r="AG555" t="s">
        <v>56</v>
      </c>
      <c r="AH555" t="s">
        <v>56</v>
      </c>
      <c r="AI555" t="s">
        <v>56</v>
      </c>
      <c r="AJ555" t="s">
        <v>56</v>
      </c>
      <c r="AK555" t="s">
        <v>56</v>
      </c>
      <c r="AL555" t="s">
        <v>56</v>
      </c>
      <c r="AM555" t="s">
        <v>56</v>
      </c>
      <c r="AN555" t="s">
        <v>56</v>
      </c>
      <c r="AO555" t="s">
        <v>69</v>
      </c>
      <c r="AP555" t="s">
        <v>56</v>
      </c>
      <c r="AQ555" t="s">
        <v>56</v>
      </c>
      <c r="AR555" t="s">
        <v>258</v>
      </c>
    </row>
    <row r="556" spans="1:47">
      <c r="A556">
        <v>204</v>
      </c>
      <c r="B556">
        <v>3585</v>
      </c>
      <c r="C556" t="s">
        <v>1059</v>
      </c>
      <c r="D556" t="s">
        <v>1060</v>
      </c>
      <c r="E556" t="s">
        <v>1061</v>
      </c>
      <c r="F556" t="s">
        <v>1062</v>
      </c>
      <c r="G556">
        <v>78705</v>
      </c>
      <c r="H556">
        <v>206600</v>
      </c>
      <c r="I556">
        <v>9</v>
      </c>
      <c r="J556" t="s">
        <v>66</v>
      </c>
      <c r="K556">
        <v>93</v>
      </c>
      <c r="L556">
        <v>9</v>
      </c>
      <c r="M556" t="s">
        <v>78</v>
      </c>
      <c r="N556" t="s">
        <v>103</v>
      </c>
      <c r="O556" t="s">
        <v>52</v>
      </c>
      <c r="P556" t="s">
        <v>53</v>
      </c>
      <c r="Q556">
        <v>2014</v>
      </c>
      <c r="R556">
        <v>2029</v>
      </c>
      <c r="S556">
        <v>15</v>
      </c>
      <c r="U556" t="s">
        <v>275</v>
      </c>
      <c r="V556" s="2">
        <v>49732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9</v>
      </c>
      <c r="AC556">
        <v>84</v>
      </c>
      <c r="AD556" t="s">
        <v>99</v>
      </c>
      <c r="AE556" t="s">
        <v>56</v>
      </c>
      <c r="AF556" t="s">
        <v>56</v>
      </c>
      <c r="AG556" t="s">
        <v>56</v>
      </c>
      <c r="AH556" t="s">
        <v>56</v>
      </c>
      <c r="AI556" t="s">
        <v>56</v>
      </c>
      <c r="AJ556" t="s">
        <v>56</v>
      </c>
      <c r="AK556" t="s">
        <v>56</v>
      </c>
      <c r="AL556" t="s">
        <v>69</v>
      </c>
      <c r="AM556" t="s">
        <v>56</v>
      </c>
      <c r="AN556" t="s">
        <v>69</v>
      </c>
      <c r="AO556" t="s">
        <v>56</v>
      </c>
      <c r="AP556" t="s">
        <v>56</v>
      </c>
      <c r="AQ556" t="s">
        <v>56</v>
      </c>
      <c r="AR556" t="s">
        <v>1063</v>
      </c>
      <c r="AS556" t="s">
        <v>983</v>
      </c>
      <c r="AT556" t="s">
        <v>1064</v>
      </c>
      <c r="AU556" t="s">
        <v>1065</v>
      </c>
    </row>
    <row r="557" spans="1:47">
      <c r="A557">
        <v>223</v>
      </c>
      <c r="B557">
        <v>3604</v>
      </c>
      <c r="C557" t="s">
        <v>978</v>
      </c>
      <c r="D557" t="s">
        <v>979</v>
      </c>
      <c r="E557" t="s">
        <v>980</v>
      </c>
      <c r="F557" t="s">
        <v>981</v>
      </c>
      <c r="G557">
        <v>78704</v>
      </c>
      <c r="I557">
        <v>5</v>
      </c>
      <c r="J557" t="s">
        <v>203</v>
      </c>
      <c r="K557">
        <v>378</v>
      </c>
      <c r="L557">
        <v>38</v>
      </c>
      <c r="M557" t="s">
        <v>71</v>
      </c>
      <c r="N557" t="s">
        <v>103</v>
      </c>
      <c r="O557" t="s">
        <v>52</v>
      </c>
      <c r="P557" t="s">
        <v>53</v>
      </c>
      <c r="Q557">
        <v>2014</v>
      </c>
      <c r="R557">
        <v>2054</v>
      </c>
      <c r="S557">
        <v>40</v>
      </c>
      <c r="U557" t="s">
        <v>54</v>
      </c>
      <c r="W557">
        <v>0</v>
      </c>
      <c r="X557">
        <v>0</v>
      </c>
      <c r="Y557">
        <v>0</v>
      </c>
      <c r="Z557">
        <v>38</v>
      </c>
      <c r="AA557">
        <v>0</v>
      </c>
      <c r="AB557">
        <v>0</v>
      </c>
      <c r="AC557">
        <v>340</v>
      </c>
      <c r="AD557" t="s">
        <v>99</v>
      </c>
      <c r="AE557" t="s">
        <v>56</v>
      </c>
      <c r="AF557" t="s">
        <v>56</v>
      </c>
      <c r="AG557" t="s">
        <v>56</v>
      </c>
      <c r="AH557" t="s">
        <v>56</v>
      </c>
      <c r="AI557" t="s">
        <v>56</v>
      </c>
      <c r="AJ557" t="s">
        <v>56</v>
      </c>
      <c r="AK557" t="s">
        <v>56</v>
      </c>
      <c r="AL557" t="s">
        <v>56</v>
      </c>
      <c r="AM557" t="s">
        <v>56</v>
      </c>
      <c r="AN557" t="s">
        <v>56</v>
      </c>
      <c r="AO557" t="s">
        <v>69</v>
      </c>
      <c r="AP557" t="s">
        <v>56</v>
      </c>
      <c r="AQ557" t="s">
        <v>56</v>
      </c>
      <c r="AR557" t="s">
        <v>982</v>
      </c>
      <c r="AS557" t="s">
        <v>983</v>
      </c>
      <c r="AT557" t="s">
        <v>984</v>
      </c>
      <c r="AU557" t="s">
        <v>985</v>
      </c>
    </row>
    <row r="558" spans="1:47">
      <c r="A558">
        <v>98</v>
      </c>
      <c r="B558">
        <v>3484</v>
      </c>
      <c r="C558" t="s">
        <v>1655</v>
      </c>
      <c r="E558" t="s">
        <v>1656</v>
      </c>
      <c r="F558" t="s">
        <v>1657</v>
      </c>
      <c r="G558">
        <v>78741</v>
      </c>
      <c r="I558">
        <v>3</v>
      </c>
      <c r="J558" t="s">
        <v>77</v>
      </c>
      <c r="K558">
        <v>284</v>
      </c>
      <c r="L558">
        <v>56</v>
      </c>
      <c r="M558" t="s">
        <v>78</v>
      </c>
      <c r="N558" t="s">
        <v>103</v>
      </c>
      <c r="O558" t="s">
        <v>52</v>
      </c>
      <c r="P558" t="s">
        <v>53</v>
      </c>
      <c r="Q558">
        <v>2002</v>
      </c>
      <c r="R558">
        <v>2037</v>
      </c>
      <c r="S558">
        <v>35</v>
      </c>
      <c r="U558" t="s">
        <v>54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56</v>
      </c>
      <c r="AC558">
        <v>228</v>
      </c>
      <c r="AD558" t="s">
        <v>99</v>
      </c>
      <c r="AE558" t="s">
        <v>56</v>
      </c>
      <c r="AF558" t="s">
        <v>56</v>
      </c>
      <c r="AG558" t="s">
        <v>56</v>
      </c>
      <c r="AH558" t="s">
        <v>56</v>
      </c>
      <c r="AI558" t="s">
        <v>56</v>
      </c>
      <c r="AJ558" t="s">
        <v>56</v>
      </c>
      <c r="AK558" t="s">
        <v>56</v>
      </c>
      <c r="AL558" t="s">
        <v>56</v>
      </c>
      <c r="AM558" t="s">
        <v>56</v>
      </c>
      <c r="AN558" t="s">
        <v>56</v>
      </c>
      <c r="AO558" t="s">
        <v>56</v>
      </c>
      <c r="AP558" t="s">
        <v>56</v>
      </c>
      <c r="AQ558" t="s">
        <v>56</v>
      </c>
      <c r="AR558" t="s">
        <v>1658</v>
      </c>
      <c r="AS558" t="s">
        <v>1659</v>
      </c>
      <c r="AT558" t="s">
        <v>1660</v>
      </c>
      <c r="AU558" t="s">
        <v>1661</v>
      </c>
    </row>
    <row r="559" spans="1:47">
      <c r="A559">
        <v>372</v>
      </c>
      <c r="B559">
        <v>3959</v>
      </c>
      <c r="C559" t="s">
        <v>672</v>
      </c>
      <c r="D559" t="s">
        <v>673</v>
      </c>
      <c r="E559" t="s">
        <v>674</v>
      </c>
      <c r="F559" t="s">
        <v>675</v>
      </c>
      <c r="G559">
        <v>78702</v>
      </c>
      <c r="H559">
        <v>806165</v>
      </c>
      <c r="I559">
        <v>1</v>
      </c>
      <c r="J559" t="s">
        <v>77</v>
      </c>
      <c r="K559">
        <v>290</v>
      </c>
      <c r="L559">
        <v>29</v>
      </c>
      <c r="M559" t="s">
        <v>78</v>
      </c>
      <c r="N559" t="s">
        <v>103</v>
      </c>
      <c r="O559" t="s">
        <v>52</v>
      </c>
      <c r="P559" t="s">
        <v>53</v>
      </c>
      <c r="Q559">
        <v>2008</v>
      </c>
      <c r="R559">
        <v>2028</v>
      </c>
      <c r="S559">
        <v>20</v>
      </c>
      <c r="U559" t="s">
        <v>54</v>
      </c>
      <c r="V559" s="2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29</v>
      </c>
      <c r="AC559">
        <v>261</v>
      </c>
      <c r="AD559" t="s">
        <v>99</v>
      </c>
      <c r="AE559" t="s">
        <v>56</v>
      </c>
      <c r="AF559" t="s">
        <v>56</v>
      </c>
      <c r="AG559" t="s">
        <v>56</v>
      </c>
      <c r="AH559" t="s">
        <v>69</v>
      </c>
      <c r="AI559" t="s">
        <v>56</v>
      </c>
      <c r="AJ559" t="s">
        <v>56</v>
      </c>
      <c r="AK559" t="s">
        <v>56</v>
      </c>
      <c r="AL559" t="s">
        <v>56</v>
      </c>
      <c r="AM559" t="s">
        <v>56</v>
      </c>
      <c r="AN559" t="s">
        <v>56</v>
      </c>
      <c r="AO559" t="s">
        <v>56</v>
      </c>
      <c r="AP559" t="s">
        <v>56</v>
      </c>
      <c r="AQ559" t="s">
        <v>56</v>
      </c>
      <c r="AR559" t="s">
        <v>676</v>
      </c>
      <c r="AS559" t="s">
        <v>677</v>
      </c>
      <c r="AT559" t="s">
        <v>678</v>
      </c>
      <c r="AU559" t="s">
        <v>679</v>
      </c>
    </row>
    <row r="560" spans="1:47">
      <c r="A560">
        <v>157</v>
      </c>
      <c r="B560">
        <v>3539</v>
      </c>
      <c r="C560" t="s">
        <v>934</v>
      </c>
      <c r="D560" t="s">
        <v>935</v>
      </c>
      <c r="E560" t="s">
        <v>936</v>
      </c>
      <c r="F560" t="s">
        <v>937</v>
      </c>
      <c r="G560">
        <v>78745</v>
      </c>
      <c r="H560">
        <v>512307</v>
      </c>
      <c r="I560">
        <v>2</v>
      </c>
      <c r="J560" t="s">
        <v>66</v>
      </c>
      <c r="K560">
        <v>194</v>
      </c>
      <c r="L560">
        <v>194</v>
      </c>
      <c r="M560" t="s">
        <v>71</v>
      </c>
      <c r="N560" t="s">
        <v>103</v>
      </c>
      <c r="O560" t="s">
        <v>52</v>
      </c>
      <c r="P560" t="s">
        <v>53</v>
      </c>
      <c r="Q560">
        <v>2017</v>
      </c>
      <c r="R560">
        <v>2022</v>
      </c>
      <c r="S560">
        <v>5</v>
      </c>
      <c r="U560" t="s">
        <v>54</v>
      </c>
      <c r="W560">
        <v>0</v>
      </c>
      <c r="X560">
        <v>0</v>
      </c>
      <c r="Y560">
        <v>0</v>
      </c>
      <c r="Z560">
        <v>194</v>
      </c>
      <c r="AA560">
        <v>0</v>
      </c>
      <c r="AB560">
        <v>0</v>
      </c>
      <c r="AC560">
        <v>0</v>
      </c>
      <c r="AD560" t="s">
        <v>99</v>
      </c>
      <c r="AE560" t="s">
        <v>56</v>
      </c>
      <c r="AF560" t="s">
        <v>56</v>
      </c>
      <c r="AG560" t="s">
        <v>56</v>
      </c>
      <c r="AH560" t="s">
        <v>56</v>
      </c>
      <c r="AI560" t="s">
        <v>56</v>
      </c>
      <c r="AJ560" t="s">
        <v>56</v>
      </c>
      <c r="AK560" t="s">
        <v>56</v>
      </c>
      <c r="AL560" t="s">
        <v>69</v>
      </c>
      <c r="AM560" t="s">
        <v>56</v>
      </c>
      <c r="AN560" t="s">
        <v>56</v>
      </c>
      <c r="AO560" t="s">
        <v>56</v>
      </c>
      <c r="AP560" t="s">
        <v>56</v>
      </c>
      <c r="AQ560" t="s">
        <v>56</v>
      </c>
      <c r="AR560" t="s">
        <v>938</v>
      </c>
      <c r="AS560" t="s">
        <v>495</v>
      </c>
      <c r="AT560" t="s">
        <v>939</v>
      </c>
      <c r="AU560" t="s">
        <v>940</v>
      </c>
    </row>
    <row r="561" spans="1:47">
      <c r="A561">
        <v>148</v>
      </c>
      <c r="B561">
        <v>3530</v>
      </c>
      <c r="C561" t="s">
        <v>1225</v>
      </c>
      <c r="D561" t="s">
        <v>935</v>
      </c>
      <c r="E561" t="s">
        <v>1226</v>
      </c>
      <c r="F561" t="s">
        <v>1227</v>
      </c>
      <c r="G561">
        <v>78723</v>
      </c>
      <c r="I561">
        <v>1</v>
      </c>
      <c r="J561" t="s">
        <v>66</v>
      </c>
      <c r="K561">
        <v>292</v>
      </c>
      <c r="L561">
        <v>292</v>
      </c>
      <c r="M561" t="s">
        <v>71</v>
      </c>
      <c r="N561" t="s">
        <v>103</v>
      </c>
      <c r="O561" t="s">
        <v>52</v>
      </c>
      <c r="P561" t="s">
        <v>53</v>
      </c>
      <c r="Q561">
        <v>2017</v>
      </c>
      <c r="R561">
        <v>2022</v>
      </c>
      <c r="S561">
        <v>5</v>
      </c>
      <c r="U561" t="s">
        <v>54</v>
      </c>
      <c r="W561">
        <v>0</v>
      </c>
      <c r="X561">
        <v>0</v>
      </c>
      <c r="Y561">
        <v>0</v>
      </c>
      <c r="Z561">
        <v>292</v>
      </c>
      <c r="AA561">
        <v>0</v>
      </c>
      <c r="AB561">
        <v>0</v>
      </c>
      <c r="AC561">
        <v>0</v>
      </c>
      <c r="AD561" t="s">
        <v>99</v>
      </c>
      <c r="AE561" t="s">
        <v>56</v>
      </c>
      <c r="AF561" t="s">
        <v>56</v>
      </c>
      <c r="AG561" t="s">
        <v>56</v>
      </c>
      <c r="AH561" t="s">
        <v>56</v>
      </c>
      <c r="AI561" t="s">
        <v>56</v>
      </c>
      <c r="AJ561" t="s">
        <v>56</v>
      </c>
      <c r="AK561" t="s">
        <v>56</v>
      </c>
      <c r="AL561" t="s">
        <v>69</v>
      </c>
      <c r="AM561" t="s">
        <v>56</v>
      </c>
      <c r="AN561" t="s">
        <v>56</v>
      </c>
      <c r="AO561" t="s">
        <v>56</v>
      </c>
      <c r="AP561" t="s">
        <v>56</v>
      </c>
      <c r="AQ561" t="s">
        <v>56</v>
      </c>
      <c r="AR561" t="s">
        <v>1228</v>
      </c>
      <c r="AS561" t="s">
        <v>495</v>
      </c>
      <c r="AT561" t="s">
        <v>1229</v>
      </c>
      <c r="AU561" t="s">
        <v>1230</v>
      </c>
    </row>
    <row r="562" spans="1:47">
      <c r="A562">
        <v>329</v>
      </c>
      <c r="B562">
        <v>3867</v>
      </c>
      <c r="C562" t="s">
        <v>1637</v>
      </c>
      <c r="D562" t="s">
        <v>1638</v>
      </c>
      <c r="E562" t="s">
        <v>1639</v>
      </c>
      <c r="F562" t="s">
        <v>1640</v>
      </c>
      <c r="G562">
        <v>78741</v>
      </c>
      <c r="I562">
        <v>3</v>
      </c>
      <c r="J562" t="s">
        <v>77</v>
      </c>
      <c r="K562">
        <v>14</v>
      </c>
      <c r="L562">
        <v>14</v>
      </c>
      <c r="M562" t="s">
        <v>71</v>
      </c>
      <c r="N562" t="s">
        <v>103</v>
      </c>
      <c r="O562" t="s">
        <v>52</v>
      </c>
      <c r="P562" t="s">
        <v>53</v>
      </c>
      <c r="Q562">
        <v>2001</v>
      </c>
      <c r="R562">
        <v>2021</v>
      </c>
      <c r="S562">
        <v>20</v>
      </c>
      <c r="U562" t="s">
        <v>54</v>
      </c>
      <c r="W562">
        <v>0</v>
      </c>
      <c r="X562">
        <v>0</v>
      </c>
      <c r="Y562">
        <v>14</v>
      </c>
      <c r="Z562">
        <v>0</v>
      </c>
      <c r="AA562">
        <v>0</v>
      </c>
      <c r="AB562">
        <v>0</v>
      </c>
      <c r="AC562">
        <v>0</v>
      </c>
      <c r="AD562" t="s">
        <v>55</v>
      </c>
      <c r="AE562" t="s">
        <v>56</v>
      </c>
      <c r="AF562" t="s">
        <v>56</v>
      </c>
      <c r="AG562" t="s">
        <v>56</v>
      </c>
      <c r="AH562" t="s">
        <v>56</v>
      </c>
      <c r="AI562" t="s">
        <v>56</v>
      </c>
      <c r="AJ562" t="s">
        <v>56</v>
      </c>
      <c r="AK562" t="s">
        <v>56</v>
      </c>
      <c r="AL562" t="s">
        <v>56</v>
      </c>
      <c r="AM562" t="s">
        <v>56</v>
      </c>
      <c r="AN562" t="s">
        <v>56</v>
      </c>
      <c r="AO562" t="s">
        <v>56</v>
      </c>
      <c r="AP562" t="s">
        <v>56</v>
      </c>
      <c r="AQ562" t="s">
        <v>56</v>
      </c>
      <c r="AR562" t="s">
        <v>1641</v>
      </c>
      <c r="AS562" t="s">
        <v>1638</v>
      </c>
      <c r="AT562" t="s">
        <v>1642</v>
      </c>
      <c r="AU562" t="s">
        <v>1643</v>
      </c>
    </row>
    <row r="563" spans="1:47">
      <c r="A563">
        <v>272</v>
      </c>
      <c r="B563">
        <v>3757</v>
      </c>
      <c r="C563" t="s">
        <v>778</v>
      </c>
      <c r="D563" t="s">
        <v>451</v>
      </c>
      <c r="E563" t="s">
        <v>451</v>
      </c>
      <c r="F563" t="s">
        <v>779</v>
      </c>
      <c r="G563">
        <v>78727</v>
      </c>
      <c r="I563">
        <v>7</v>
      </c>
      <c r="J563" t="s">
        <v>49</v>
      </c>
      <c r="K563">
        <v>80</v>
      </c>
      <c r="L563">
        <v>76</v>
      </c>
      <c r="M563" t="s">
        <v>50</v>
      </c>
      <c r="N563" t="s">
        <v>103</v>
      </c>
      <c r="O563" t="s">
        <v>52</v>
      </c>
      <c r="P563" t="s">
        <v>90</v>
      </c>
      <c r="S563">
        <v>5</v>
      </c>
      <c r="U563" t="s">
        <v>54</v>
      </c>
      <c r="W563">
        <v>16</v>
      </c>
      <c r="X563">
        <v>0</v>
      </c>
      <c r="Y563">
        <v>38</v>
      </c>
      <c r="Z563">
        <v>22</v>
      </c>
      <c r="AA563">
        <v>0</v>
      </c>
      <c r="AB563">
        <v>0</v>
      </c>
      <c r="AC563">
        <v>4</v>
      </c>
      <c r="AD563" t="s">
        <v>99</v>
      </c>
      <c r="AE563" t="s">
        <v>56</v>
      </c>
      <c r="AF563" t="s">
        <v>56</v>
      </c>
      <c r="AG563" t="s">
        <v>56</v>
      </c>
      <c r="AH563" t="s">
        <v>56</v>
      </c>
      <c r="AI563" t="s">
        <v>56</v>
      </c>
      <c r="AJ563" t="s">
        <v>56</v>
      </c>
      <c r="AK563" t="s">
        <v>56</v>
      </c>
      <c r="AL563" t="s">
        <v>69</v>
      </c>
      <c r="AM563" t="s">
        <v>56</v>
      </c>
      <c r="AN563" t="s">
        <v>56</v>
      </c>
      <c r="AO563" t="s">
        <v>56</v>
      </c>
      <c r="AP563" t="s">
        <v>56</v>
      </c>
      <c r="AQ563" t="s">
        <v>56</v>
      </c>
      <c r="AR563" t="s">
        <v>780</v>
      </c>
    </row>
    <row r="564" spans="1:47">
      <c r="A564">
        <v>380</v>
      </c>
      <c r="B564">
        <v>3973</v>
      </c>
      <c r="C564" t="s">
        <v>1407</v>
      </c>
      <c r="D564" t="s">
        <v>451</v>
      </c>
      <c r="E564" t="s">
        <v>451</v>
      </c>
      <c r="F564" t="s">
        <v>1408</v>
      </c>
      <c r="G564">
        <v>78704</v>
      </c>
      <c r="I564">
        <v>9</v>
      </c>
      <c r="J564" t="s">
        <v>77</v>
      </c>
      <c r="K564">
        <v>70</v>
      </c>
      <c r="L564">
        <v>60</v>
      </c>
      <c r="M564" t="s">
        <v>78</v>
      </c>
      <c r="N564" t="s">
        <v>103</v>
      </c>
      <c r="O564" t="s">
        <v>52</v>
      </c>
      <c r="P564" t="s">
        <v>90</v>
      </c>
      <c r="S564">
        <v>5</v>
      </c>
      <c r="U564" t="s">
        <v>54</v>
      </c>
      <c r="V564" s="2">
        <v>0</v>
      </c>
      <c r="W564">
        <v>6</v>
      </c>
      <c r="X564">
        <v>0</v>
      </c>
      <c r="Y564">
        <v>24</v>
      </c>
      <c r="Z564">
        <v>30</v>
      </c>
      <c r="AA564">
        <v>0</v>
      </c>
      <c r="AB564">
        <v>0</v>
      </c>
      <c r="AC564">
        <v>10</v>
      </c>
      <c r="AD564" t="s">
        <v>55</v>
      </c>
      <c r="AE564" t="s">
        <v>56</v>
      </c>
      <c r="AF564" t="s">
        <v>56</v>
      </c>
      <c r="AG564" t="s">
        <v>56</v>
      </c>
      <c r="AH564" t="s">
        <v>56</v>
      </c>
      <c r="AI564" t="s">
        <v>56</v>
      </c>
      <c r="AJ564" t="s">
        <v>56</v>
      </c>
      <c r="AK564" t="s">
        <v>56</v>
      </c>
      <c r="AL564" t="s">
        <v>69</v>
      </c>
      <c r="AM564" t="s">
        <v>56</v>
      </c>
      <c r="AN564" t="s">
        <v>56</v>
      </c>
      <c r="AO564" t="s">
        <v>56</v>
      </c>
      <c r="AP564" t="s">
        <v>56</v>
      </c>
      <c r="AQ564" t="s">
        <v>56</v>
      </c>
      <c r="AR564" t="s">
        <v>1409</v>
      </c>
    </row>
    <row r="565" spans="1:47">
      <c r="A565">
        <v>381</v>
      </c>
      <c r="B565">
        <v>3974</v>
      </c>
      <c r="C565" t="s">
        <v>450</v>
      </c>
      <c r="D565" t="s">
        <v>451</v>
      </c>
      <c r="E565" t="s">
        <v>451</v>
      </c>
      <c r="F565" t="s">
        <v>452</v>
      </c>
      <c r="G565">
        <v>78704</v>
      </c>
      <c r="I565">
        <v>3</v>
      </c>
      <c r="J565" t="s">
        <v>66</v>
      </c>
      <c r="K565">
        <v>84</v>
      </c>
      <c r="L565">
        <v>76</v>
      </c>
      <c r="M565" t="s">
        <v>78</v>
      </c>
      <c r="N565" t="s">
        <v>103</v>
      </c>
      <c r="O565" t="s">
        <v>52</v>
      </c>
      <c r="P565" t="s">
        <v>90</v>
      </c>
      <c r="S565">
        <v>40</v>
      </c>
      <c r="U565" t="s">
        <v>54</v>
      </c>
      <c r="V565" s="2">
        <v>0</v>
      </c>
      <c r="W565">
        <v>16</v>
      </c>
      <c r="X565">
        <v>0</v>
      </c>
      <c r="Y565">
        <v>31</v>
      </c>
      <c r="Z565">
        <v>29</v>
      </c>
      <c r="AA565">
        <v>0</v>
      </c>
      <c r="AB565">
        <v>0</v>
      </c>
      <c r="AC565">
        <v>8</v>
      </c>
      <c r="AD565" t="s">
        <v>55</v>
      </c>
      <c r="AE565" t="s">
        <v>56</v>
      </c>
      <c r="AF565" t="s">
        <v>56</v>
      </c>
      <c r="AG565" t="s">
        <v>56</v>
      </c>
      <c r="AH565" t="s">
        <v>56</v>
      </c>
      <c r="AI565" t="s">
        <v>56</v>
      </c>
      <c r="AJ565" t="s">
        <v>56</v>
      </c>
      <c r="AK565" t="s">
        <v>56</v>
      </c>
      <c r="AL565" t="s">
        <v>69</v>
      </c>
      <c r="AM565" t="s">
        <v>56</v>
      </c>
      <c r="AN565" t="s">
        <v>56</v>
      </c>
      <c r="AO565" t="s">
        <v>56</v>
      </c>
      <c r="AP565" t="s">
        <v>56</v>
      </c>
      <c r="AQ565" t="s">
        <v>56</v>
      </c>
      <c r="AR565" t="s">
        <v>453</v>
      </c>
    </row>
    <row r="566" spans="1:47">
      <c r="A566">
        <v>169</v>
      </c>
      <c r="B566">
        <v>3550</v>
      </c>
      <c r="C566" t="s">
        <v>1549</v>
      </c>
      <c r="D566" t="s">
        <v>1550</v>
      </c>
      <c r="E566" t="s">
        <v>1551</v>
      </c>
      <c r="F566" t="s">
        <v>1552</v>
      </c>
      <c r="G566">
        <v>78745</v>
      </c>
      <c r="H566">
        <v>325850</v>
      </c>
      <c r="I566">
        <v>5</v>
      </c>
      <c r="J566" t="s">
        <v>77</v>
      </c>
      <c r="K566">
        <v>14</v>
      </c>
      <c r="L566">
        <v>2</v>
      </c>
      <c r="M566" t="s">
        <v>50</v>
      </c>
      <c r="N566" t="s">
        <v>103</v>
      </c>
      <c r="O566" t="s">
        <v>52</v>
      </c>
      <c r="P566" t="s">
        <v>112</v>
      </c>
      <c r="S566">
        <v>5</v>
      </c>
      <c r="U566" t="s">
        <v>54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2</v>
      </c>
      <c r="AC566">
        <v>12</v>
      </c>
      <c r="AD566" t="s">
        <v>99</v>
      </c>
      <c r="AE566" t="s">
        <v>56</v>
      </c>
      <c r="AF566" t="s">
        <v>56</v>
      </c>
      <c r="AG566" t="s">
        <v>56</v>
      </c>
      <c r="AH566" t="s">
        <v>56</v>
      </c>
      <c r="AI566" t="s">
        <v>56</v>
      </c>
      <c r="AJ566" t="s">
        <v>56</v>
      </c>
      <c r="AK566" t="s">
        <v>56</v>
      </c>
      <c r="AL566" t="s">
        <v>69</v>
      </c>
      <c r="AM566" t="s">
        <v>56</v>
      </c>
      <c r="AN566" t="s">
        <v>56</v>
      </c>
      <c r="AO566" t="s">
        <v>56</v>
      </c>
      <c r="AP566" t="s">
        <v>56</v>
      </c>
      <c r="AQ566" t="s">
        <v>56</v>
      </c>
      <c r="AR566" t="s">
        <v>1553</v>
      </c>
      <c r="AS566" t="s">
        <v>1554</v>
      </c>
      <c r="AT566" t="s">
        <v>1555</v>
      </c>
      <c r="AU566" t="s">
        <v>1556</v>
      </c>
    </row>
    <row r="567" spans="1:47">
      <c r="A567">
        <v>102</v>
      </c>
      <c r="B567">
        <v>3488</v>
      </c>
      <c r="C567" t="s">
        <v>760</v>
      </c>
      <c r="E567" t="s">
        <v>707</v>
      </c>
      <c r="F567" t="s">
        <v>761</v>
      </c>
      <c r="G567">
        <v>78758</v>
      </c>
      <c r="I567">
        <v>4</v>
      </c>
      <c r="J567" t="s">
        <v>77</v>
      </c>
      <c r="K567">
        <v>294</v>
      </c>
      <c r="L567">
        <v>276</v>
      </c>
      <c r="M567" t="s">
        <v>78</v>
      </c>
      <c r="N567" t="s">
        <v>103</v>
      </c>
      <c r="O567" t="s">
        <v>52</v>
      </c>
      <c r="P567" t="s">
        <v>53</v>
      </c>
      <c r="Q567">
        <v>1998</v>
      </c>
      <c r="R567">
        <v>2033</v>
      </c>
      <c r="S567">
        <v>35</v>
      </c>
      <c r="U567" t="s">
        <v>54</v>
      </c>
      <c r="W567">
        <v>0</v>
      </c>
      <c r="X567">
        <v>0</v>
      </c>
      <c r="Y567">
        <v>0</v>
      </c>
      <c r="Z567">
        <v>117</v>
      </c>
      <c r="AA567">
        <v>0</v>
      </c>
      <c r="AB567">
        <v>159</v>
      </c>
      <c r="AC567">
        <v>18</v>
      </c>
      <c r="AD567" t="s">
        <v>99</v>
      </c>
      <c r="AE567" t="s">
        <v>56</v>
      </c>
      <c r="AF567" t="s">
        <v>56</v>
      </c>
      <c r="AG567" t="s">
        <v>56</v>
      </c>
      <c r="AH567" t="s">
        <v>56</v>
      </c>
      <c r="AI567" t="s">
        <v>56</v>
      </c>
      <c r="AJ567" t="s">
        <v>56</v>
      </c>
      <c r="AK567" t="s">
        <v>56</v>
      </c>
      <c r="AL567" t="s">
        <v>56</v>
      </c>
      <c r="AM567" t="s">
        <v>56</v>
      </c>
      <c r="AN567" t="s">
        <v>56</v>
      </c>
      <c r="AO567" t="s">
        <v>56</v>
      </c>
      <c r="AP567" t="s">
        <v>56</v>
      </c>
      <c r="AQ567" t="s">
        <v>56</v>
      </c>
      <c r="AR567" t="s">
        <v>762</v>
      </c>
    </row>
    <row r="568" spans="1:47">
      <c r="A568">
        <v>103</v>
      </c>
      <c r="B568">
        <v>3489</v>
      </c>
      <c r="C568" t="s">
        <v>706</v>
      </c>
      <c r="E568" t="s">
        <v>707</v>
      </c>
      <c r="F568" t="s">
        <v>708</v>
      </c>
      <c r="G568">
        <v>78745</v>
      </c>
      <c r="I568">
        <v>5</v>
      </c>
      <c r="J568" t="s">
        <v>203</v>
      </c>
      <c r="K568">
        <v>132</v>
      </c>
      <c r="L568">
        <v>124</v>
      </c>
      <c r="M568" t="s">
        <v>50</v>
      </c>
      <c r="N568" t="s">
        <v>103</v>
      </c>
      <c r="O568" t="s">
        <v>52</v>
      </c>
      <c r="P568" t="s">
        <v>53</v>
      </c>
      <c r="Q568">
        <v>1999</v>
      </c>
      <c r="R568">
        <v>2032</v>
      </c>
      <c r="S568">
        <v>33</v>
      </c>
      <c r="U568" t="s">
        <v>54</v>
      </c>
      <c r="W568">
        <v>0</v>
      </c>
      <c r="X568">
        <v>0</v>
      </c>
      <c r="Y568">
        <v>0</v>
      </c>
      <c r="Z568">
        <v>52</v>
      </c>
      <c r="AA568">
        <v>0</v>
      </c>
      <c r="AB568">
        <v>72</v>
      </c>
      <c r="AC568">
        <v>8</v>
      </c>
      <c r="AD568" t="s">
        <v>99</v>
      </c>
      <c r="AE568" t="s">
        <v>56</v>
      </c>
      <c r="AF568" t="s">
        <v>56</v>
      </c>
      <c r="AG568" t="s">
        <v>56</v>
      </c>
      <c r="AH568" t="s">
        <v>56</v>
      </c>
      <c r="AI568" t="s">
        <v>56</v>
      </c>
      <c r="AJ568" t="s">
        <v>56</v>
      </c>
      <c r="AK568" t="s">
        <v>56</v>
      </c>
      <c r="AL568" t="s">
        <v>56</v>
      </c>
      <c r="AM568" t="s">
        <v>56</v>
      </c>
      <c r="AN568" t="s">
        <v>56</v>
      </c>
      <c r="AO568" t="s">
        <v>56</v>
      </c>
      <c r="AP568" t="s">
        <v>56</v>
      </c>
      <c r="AQ568" t="s">
        <v>56</v>
      </c>
      <c r="AR568" t="s">
        <v>709</v>
      </c>
      <c r="AS568" t="s">
        <v>710</v>
      </c>
      <c r="AT568" t="s">
        <v>711</v>
      </c>
      <c r="AU568" t="s">
        <v>712</v>
      </c>
    </row>
    <row r="569" spans="1:47">
      <c r="A569">
        <v>103</v>
      </c>
      <c r="B569">
        <v>3490</v>
      </c>
      <c r="C569" t="s">
        <v>1310</v>
      </c>
      <c r="E569" t="s">
        <v>707</v>
      </c>
      <c r="F569" t="s">
        <v>1311</v>
      </c>
      <c r="G569">
        <v>78745</v>
      </c>
      <c r="I569">
        <v>9</v>
      </c>
      <c r="J569" t="s">
        <v>203</v>
      </c>
      <c r="K569">
        <v>90</v>
      </c>
      <c r="L569">
        <v>84</v>
      </c>
      <c r="M569" t="s">
        <v>50</v>
      </c>
      <c r="N569" t="s">
        <v>103</v>
      </c>
      <c r="O569" t="s">
        <v>52</v>
      </c>
      <c r="P569" t="s">
        <v>53</v>
      </c>
      <c r="Q569">
        <v>1999</v>
      </c>
      <c r="R569">
        <v>2032</v>
      </c>
      <c r="S569">
        <v>33</v>
      </c>
      <c r="U569" t="s">
        <v>54</v>
      </c>
      <c r="W569">
        <v>0</v>
      </c>
      <c r="X569">
        <v>0</v>
      </c>
      <c r="Y569">
        <v>0</v>
      </c>
      <c r="Z569">
        <v>36</v>
      </c>
      <c r="AA569">
        <v>0</v>
      </c>
      <c r="AB569">
        <v>48</v>
      </c>
      <c r="AC569">
        <v>6</v>
      </c>
      <c r="AD569" t="s">
        <v>99</v>
      </c>
      <c r="AE569" t="s">
        <v>56</v>
      </c>
      <c r="AF569" t="s">
        <v>56</v>
      </c>
      <c r="AG569" t="s">
        <v>56</v>
      </c>
      <c r="AH569" t="s">
        <v>56</v>
      </c>
      <c r="AI569" t="s">
        <v>56</v>
      </c>
      <c r="AJ569" t="s">
        <v>56</v>
      </c>
      <c r="AK569" t="s">
        <v>56</v>
      </c>
      <c r="AL569" t="s">
        <v>56</v>
      </c>
      <c r="AM569" t="s">
        <v>56</v>
      </c>
      <c r="AN569" t="s">
        <v>56</v>
      </c>
      <c r="AO569" t="s">
        <v>56</v>
      </c>
      <c r="AP569" t="s">
        <v>56</v>
      </c>
      <c r="AQ569" t="s">
        <v>56</v>
      </c>
      <c r="AR569" t="s">
        <v>1312</v>
      </c>
      <c r="AS569" t="s">
        <v>710</v>
      </c>
      <c r="AT569" t="s">
        <v>711</v>
      </c>
      <c r="AU569" t="s">
        <v>1313</v>
      </c>
    </row>
    <row r="570" spans="1:47">
      <c r="A570">
        <v>315</v>
      </c>
      <c r="B570">
        <v>3837</v>
      </c>
      <c r="C570" t="s">
        <v>1628</v>
      </c>
      <c r="D570" t="s">
        <v>1629</v>
      </c>
      <c r="E570" t="s">
        <v>1629</v>
      </c>
      <c r="F570" t="s">
        <v>1630</v>
      </c>
      <c r="G570">
        <v>78702</v>
      </c>
      <c r="H570">
        <v>200508</v>
      </c>
      <c r="I570">
        <v>1</v>
      </c>
      <c r="J570" t="s">
        <v>66</v>
      </c>
      <c r="K570">
        <v>30</v>
      </c>
      <c r="L570">
        <v>6</v>
      </c>
      <c r="M570" t="s">
        <v>78</v>
      </c>
      <c r="N570" t="s">
        <v>103</v>
      </c>
      <c r="O570" t="s">
        <v>67</v>
      </c>
      <c r="P570" t="s">
        <v>118</v>
      </c>
      <c r="S570">
        <v>99</v>
      </c>
      <c r="U570" t="s">
        <v>54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6</v>
      </c>
      <c r="AC570">
        <v>24</v>
      </c>
      <c r="AD570" t="s">
        <v>99</v>
      </c>
      <c r="AE570" t="s">
        <v>56</v>
      </c>
      <c r="AF570" t="s">
        <v>56</v>
      </c>
      <c r="AG570" t="s">
        <v>56</v>
      </c>
      <c r="AH570" t="s">
        <v>56</v>
      </c>
      <c r="AI570" t="s">
        <v>56</v>
      </c>
      <c r="AJ570" t="s">
        <v>56</v>
      </c>
      <c r="AK570" t="s">
        <v>56</v>
      </c>
      <c r="AL570" t="s">
        <v>56</v>
      </c>
      <c r="AM570" t="s">
        <v>69</v>
      </c>
      <c r="AN570" t="s">
        <v>56</v>
      </c>
      <c r="AO570" t="s">
        <v>56</v>
      </c>
      <c r="AP570" t="s">
        <v>56</v>
      </c>
      <c r="AQ570" t="s">
        <v>56</v>
      </c>
      <c r="AR570" t="s">
        <v>1631</v>
      </c>
    </row>
    <row r="571" spans="1:47">
      <c r="A571">
        <v>263</v>
      </c>
      <c r="B571">
        <v>3728</v>
      </c>
      <c r="C571" t="s">
        <v>1342</v>
      </c>
      <c r="D571" t="s">
        <v>931</v>
      </c>
      <c r="E571" t="s">
        <v>931</v>
      </c>
      <c r="F571" t="s">
        <v>1343</v>
      </c>
      <c r="G571">
        <v>78705</v>
      </c>
      <c r="H571">
        <v>206064</v>
      </c>
      <c r="I571">
        <v>9</v>
      </c>
      <c r="J571" t="s">
        <v>49</v>
      </c>
      <c r="K571">
        <v>98</v>
      </c>
      <c r="L571">
        <v>10</v>
      </c>
      <c r="M571" t="s">
        <v>50</v>
      </c>
      <c r="N571" t="s">
        <v>103</v>
      </c>
      <c r="O571" t="s">
        <v>52</v>
      </c>
      <c r="P571" t="s">
        <v>112</v>
      </c>
      <c r="S571">
        <v>40</v>
      </c>
      <c r="U571" t="s">
        <v>54</v>
      </c>
      <c r="W571">
        <v>0</v>
      </c>
      <c r="X571">
        <v>0</v>
      </c>
      <c r="Y571">
        <v>0</v>
      </c>
      <c r="Z571">
        <v>10</v>
      </c>
      <c r="AA571">
        <v>0</v>
      </c>
      <c r="AB571">
        <v>0</v>
      </c>
      <c r="AC571">
        <v>88</v>
      </c>
      <c r="AD571" t="s">
        <v>99</v>
      </c>
      <c r="AE571" t="s">
        <v>56</v>
      </c>
      <c r="AF571" t="s">
        <v>56</v>
      </c>
      <c r="AG571" t="s">
        <v>56</v>
      </c>
      <c r="AH571" t="s">
        <v>56</v>
      </c>
      <c r="AI571" t="s">
        <v>56</v>
      </c>
      <c r="AJ571" t="s">
        <v>56</v>
      </c>
      <c r="AK571" t="s">
        <v>56</v>
      </c>
      <c r="AL571" t="s">
        <v>69</v>
      </c>
      <c r="AM571" t="s">
        <v>56</v>
      </c>
      <c r="AN571" t="s">
        <v>69</v>
      </c>
      <c r="AO571" t="s">
        <v>56</v>
      </c>
      <c r="AP571" t="s">
        <v>56</v>
      </c>
      <c r="AQ571" t="s">
        <v>56</v>
      </c>
      <c r="AR571" t="s">
        <v>1344</v>
      </c>
      <c r="AS571" t="s">
        <v>1345</v>
      </c>
      <c r="AT571" t="s">
        <v>1346</v>
      </c>
      <c r="AU571" t="s">
        <v>1347</v>
      </c>
    </row>
    <row r="572" spans="1:47">
      <c r="A572">
        <v>331</v>
      </c>
      <c r="B572">
        <v>3873</v>
      </c>
      <c r="C572" t="s">
        <v>930</v>
      </c>
      <c r="D572" t="s">
        <v>931</v>
      </c>
      <c r="E572" t="s">
        <v>931</v>
      </c>
      <c r="F572" t="s">
        <v>932</v>
      </c>
      <c r="G572">
        <v>78705</v>
      </c>
      <c r="H572">
        <v>203657</v>
      </c>
      <c r="I572">
        <v>9</v>
      </c>
      <c r="J572" t="s">
        <v>87</v>
      </c>
      <c r="K572">
        <v>109</v>
      </c>
      <c r="L572">
        <v>11</v>
      </c>
      <c r="M572" t="s">
        <v>71</v>
      </c>
      <c r="N572" t="s">
        <v>103</v>
      </c>
      <c r="O572" t="s">
        <v>52</v>
      </c>
      <c r="P572" t="s">
        <v>90</v>
      </c>
      <c r="S572">
        <v>40</v>
      </c>
      <c r="U572" t="s">
        <v>243</v>
      </c>
      <c r="W572">
        <v>0</v>
      </c>
      <c r="X572">
        <v>0</v>
      </c>
      <c r="Y572">
        <v>0</v>
      </c>
      <c r="Z572">
        <v>11</v>
      </c>
      <c r="AA572">
        <v>0</v>
      </c>
      <c r="AB572">
        <v>0</v>
      </c>
      <c r="AC572">
        <v>98</v>
      </c>
      <c r="AD572" t="s">
        <v>99</v>
      </c>
      <c r="AE572" t="s">
        <v>56</v>
      </c>
      <c r="AF572" t="s">
        <v>56</v>
      </c>
      <c r="AG572" t="s">
        <v>56</v>
      </c>
      <c r="AH572" t="s">
        <v>56</v>
      </c>
      <c r="AI572" t="s">
        <v>56</v>
      </c>
      <c r="AJ572" t="s">
        <v>56</v>
      </c>
      <c r="AK572" t="s">
        <v>56</v>
      </c>
      <c r="AL572" t="s">
        <v>69</v>
      </c>
      <c r="AM572" t="s">
        <v>56</v>
      </c>
      <c r="AN572" t="s">
        <v>69</v>
      </c>
      <c r="AO572" t="s">
        <v>56</v>
      </c>
      <c r="AP572" t="s">
        <v>56</v>
      </c>
      <c r="AQ572" t="s">
        <v>56</v>
      </c>
      <c r="AR572" t="s">
        <v>933</v>
      </c>
    </row>
    <row r="573" spans="1:47">
      <c r="A573">
        <v>171</v>
      </c>
      <c r="B573">
        <v>3552</v>
      </c>
      <c r="C573" t="s">
        <v>1598</v>
      </c>
      <c r="D573" t="s">
        <v>855</v>
      </c>
      <c r="E573" t="s">
        <v>856</v>
      </c>
      <c r="F573" t="s">
        <v>1599</v>
      </c>
      <c r="G573">
        <v>78705</v>
      </c>
      <c r="I573">
        <v>9</v>
      </c>
      <c r="J573" t="s">
        <v>66</v>
      </c>
      <c r="K573">
        <v>100</v>
      </c>
      <c r="L573">
        <v>10</v>
      </c>
      <c r="M573" t="s">
        <v>78</v>
      </c>
      <c r="N573" t="s">
        <v>103</v>
      </c>
      <c r="O573" t="s">
        <v>52</v>
      </c>
      <c r="P573" t="s">
        <v>53</v>
      </c>
      <c r="Q573">
        <v>2006</v>
      </c>
      <c r="R573">
        <v>2021</v>
      </c>
      <c r="S573">
        <v>15</v>
      </c>
      <c r="T573" s="3">
        <v>37060</v>
      </c>
      <c r="U573" t="s">
        <v>275</v>
      </c>
      <c r="V573" s="2">
        <v>45692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10</v>
      </c>
      <c r="AC573">
        <v>90</v>
      </c>
      <c r="AD573" t="s">
        <v>99</v>
      </c>
      <c r="AE573" t="s">
        <v>56</v>
      </c>
      <c r="AF573" t="s">
        <v>56</v>
      </c>
      <c r="AG573" t="s">
        <v>56</v>
      </c>
      <c r="AH573" t="s">
        <v>56</v>
      </c>
      <c r="AI573" t="s">
        <v>56</v>
      </c>
      <c r="AJ573" t="s">
        <v>56</v>
      </c>
      <c r="AK573" t="s">
        <v>56</v>
      </c>
      <c r="AL573" t="s">
        <v>56</v>
      </c>
      <c r="AM573" t="s">
        <v>56</v>
      </c>
      <c r="AN573" t="s">
        <v>69</v>
      </c>
      <c r="AO573" t="s">
        <v>56</v>
      </c>
      <c r="AP573" t="s">
        <v>56</v>
      </c>
      <c r="AQ573" t="s">
        <v>56</v>
      </c>
      <c r="AR573" t="s">
        <v>1600</v>
      </c>
      <c r="AS573" t="s">
        <v>859</v>
      </c>
      <c r="AT573" t="s">
        <v>860</v>
      </c>
      <c r="AU573" t="s">
        <v>1601</v>
      </c>
    </row>
    <row r="574" spans="1:47">
      <c r="A574">
        <v>173</v>
      </c>
      <c r="B574">
        <v>3554</v>
      </c>
      <c r="C574" t="s">
        <v>1477</v>
      </c>
      <c r="D574" t="s">
        <v>855</v>
      </c>
      <c r="E574" t="s">
        <v>856</v>
      </c>
      <c r="F574" t="s">
        <v>1478</v>
      </c>
      <c r="G574">
        <v>78705</v>
      </c>
      <c r="H574">
        <v>739194</v>
      </c>
      <c r="I574">
        <v>9</v>
      </c>
      <c r="J574" t="s">
        <v>49</v>
      </c>
      <c r="K574">
        <v>64</v>
      </c>
      <c r="L574">
        <v>6</v>
      </c>
      <c r="M574" t="s">
        <v>71</v>
      </c>
      <c r="N574" t="s">
        <v>103</v>
      </c>
      <c r="O574" t="s">
        <v>52</v>
      </c>
      <c r="P574" t="s">
        <v>53</v>
      </c>
      <c r="Q574">
        <v>2006</v>
      </c>
      <c r="R574">
        <v>2021</v>
      </c>
      <c r="S574">
        <v>15</v>
      </c>
      <c r="T574" s="3">
        <v>37468</v>
      </c>
      <c r="U574" t="s">
        <v>275</v>
      </c>
      <c r="V574" s="2">
        <v>29988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6</v>
      </c>
      <c r="AC574">
        <v>58</v>
      </c>
      <c r="AD574" t="s">
        <v>99</v>
      </c>
      <c r="AE574" t="s">
        <v>56</v>
      </c>
      <c r="AF574" t="s">
        <v>56</v>
      </c>
      <c r="AG574" t="s">
        <v>56</v>
      </c>
      <c r="AH574" t="s">
        <v>56</v>
      </c>
      <c r="AI574" t="s">
        <v>56</v>
      </c>
      <c r="AJ574" t="s">
        <v>56</v>
      </c>
      <c r="AK574" t="s">
        <v>56</v>
      </c>
      <c r="AL574" t="s">
        <v>69</v>
      </c>
      <c r="AM574" t="s">
        <v>56</v>
      </c>
      <c r="AN574" t="s">
        <v>69</v>
      </c>
      <c r="AO574" t="s">
        <v>56</v>
      </c>
      <c r="AP574" t="s">
        <v>56</v>
      </c>
      <c r="AQ574" t="s">
        <v>56</v>
      </c>
      <c r="AR574" t="s">
        <v>1479</v>
      </c>
      <c r="AS574" t="s">
        <v>859</v>
      </c>
      <c r="AT574" t="s">
        <v>860</v>
      </c>
      <c r="AU574" t="s">
        <v>1480</v>
      </c>
    </row>
    <row r="575" spans="1:47">
      <c r="A575">
        <v>174</v>
      </c>
      <c r="B575">
        <v>3555</v>
      </c>
      <c r="C575" t="s">
        <v>854</v>
      </c>
      <c r="D575" t="s">
        <v>855</v>
      </c>
      <c r="E575" t="s">
        <v>856</v>
      </c>
      <c r="F575" t="s">
        <v>857</v>
      </c>
      <c r="G575">
        <v>78705</v>
      </c>
      <c r="H575">
        <v>823698</v>
      </c>
      <c r="I575">
        <v>9</v>
      </c>
      <c r="J575" t="s">
        <v>49</v>
      </c>
      <c r="K575">
        <v>88</v>
      </c>
      <c r="L575">
        <v>9</v>
      </c>
      <c r="M575" t="s">
        <v>71</v>
      </c>
      <c r="N575" t="s">
        <v>103</v>
      </c>
      <c r="O575" t="s">
        <v>52</v>
      </c>
      <c r="P575" t="s">
        <v>53</v>
      </c>
      <c r="Q575">
        <v>2008</v>
      </c>
      <c r="R575">
        <v>2023</v>
      </c>
      <c r="S575">
        <v>15</v>
      </c>
      <c r="T575" s="3">
        <v>37468</v>
      </c>
      <c r="U575" t="s">
        <v>275</v>
      </c>
      <c r="V575" s="2">
        <v>40925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9</v>
      </c>
      <c r="AC575">
        <v>79</v>
      </c>
      <c r="AD575" t="s">
        <v>99</v>
      </c>
      <c r="AE575" t="s">
        <v>56</v>
      </c>
      <c r="AF575" t="s">
        <v>56</v>
      </c>
      <c r="AG575" t="s">
        <v>56</v>
      </c>
      <c r="AH575" t="s">
        <v>56</v>
      </c>
      <c r="AI575" t="s">
        <v>56</v>
      </c>
      <c r="AJ575" t="s">
        <v>56</v>
      </c>
      <c r="AK575" t="s">
        <v>56</v>
      </c>
      <c r="AL575" t="s">
        <v>69</v>
      </c>
      <c r="AM575" t="s">
        <v>56</v>
      </c>
      <c r="AN575" t="s">
        <v>69</v>
      </c>
      <c r="AO575" t="s">
        <v>56</v>
      </c>
      <c r="AP575" t="s">
        <v>56</v>
      </c>
      <c r="AQ575" t="s">
        <v>56</v>
      </c>
      <c r="AR575" t="s">
        <v>858</v>
      </c>
      <c r="AS575" t="s">
        <v>859</v>
      </c>
      <c r="AT575" t="s">
        <v>860</v>
      </c>
      <c r="AU575" t="s">
        <v>861</v>
      </c>
    </row>
    <row r="576" spans="1:47">
      <c r="A576">
        <v>181</v>
      </c>
      <c r="B576">
        <v>3562</v>
      </c>
      <c r="C576" t="s">
        <v>1465</v>
      </c>
      <c r="D576" t="s">
        <v>856</v>
      </c>
      <c r="E576" t="s">
        <v>856</v>
      </c>
      <c r="F576" t="s">
        <v>1466</v>
      </c>
      <c r="G576">
        <v>78705</v>
      </c>
      <c r="I576">
        <v>9</v>
      </c>
      <c r="J576" t="s">
        <v>87</v>
      </c>
      <c r="K576">
        <v>100</v>
      </c>
      <c r="L576">
        <v>10</v>
      </c>
      <c r="M576" t="s">
        <v>78</v>
      </c>
      <c r="N576" t="s">
        <v>103</v>
      </c>
      <c r="O576" t="s">
        <v>52</v>
      </c>
      <c r="P576" t="s">
        <v>53</v>
      </c>
      <c r="Q576">
        <v>2008</v>
      </c>
      <c r="R576">
        <v>2023</v>
      </c>
      <c r="S576">
        <v>15</v>
      </c>
      <c r="T576" s="3">
        <v>38203</v>
      </c>
      <c r="U576" t="s">
        <v>275</v>
      </c>
      <c r="V576" s="2">
        <v>47890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10</v>
      </c>
      <c r="AC576">
        <v>90</v>
      </c>
      <c r="AD576" t="s">
        <v>99</v>
      </c>
      <c r="AE576" t="s">
        <v>56</v>
      </c>
      <c r="AF576" t="s">
        <v>56</v>
      </c>
      <c r="AG576" t="s">
        <v>56</v>
      </c>
      <c r="AH576" t="s">
        <v>56</v>
      </c>
      <c r="AI576" t="s">
        <v>56</v>
      </c>
      <c r="AJ576" t="s">
        <v>56</v>
      </c>
      <c r="AK576" t="s">
        <v>56</v>
      </c>
      <c r="AL576" t="s">
        <v>69</v>
      </c>
      <c r="AM576" t="s">
        <v>56</v>
      </c>
      <c r="AN576" t="s">
        <v>69</v>
      </c>
      <c r="AO576" t="s">
        <v>56</v>
      </c>
      <c r="AP576" t="s">
        <v>56</v>
      </c>
      <c r="AQ576" t="s">
        <v>56</v>
      </c>
      <c r="AR576" t="s">
        <v>1467</v>
      </c>
      <c r="AS576" t="s">
        <v>1468</v>
      </c>
      <c r="AT576" t="s">
        <v>1086</v>
      </c>
      <c r="AU576" t="s">
        <v>1469</v>
      </c>
    </row>
    <row r="577" spans="1:47">
      <c r="A577">
        <v>182</v>
      </c>
      <c r="B577">
        <v>3563</v>
      </c>
      <c r="C577" t="s">
        <v>1083</v>
      </c>
      <c r="D577" t="s">
        <v>856</v>
      </c>
      <c r="E577" t="s">
        <v>856</v>
      </c>
      <c r="F577" t="s">
        <v>1084</v>
      </c>
      <c r="G577">
        <v>78705</v>
      </c>
      <c r="I577">
        <v>9</v>
      </c>
      <c r="J577" t="s">
        <v>49</v>
      </c>
      <c r="K577">
        <v>232</v>
      </c>
      <c r="L577">
        <v>23</v>
      </c>
      <c r="M577" t="s">
        <v>71</v>
      </c>
      <c r="N577" t="s">
        <v>103</v>
      </c>
      <c r="O577" t="s">
        <v>52</v>
      </c>
      <c r="P577" t="s">
        <v>53</v>
      </c>
      <c r="Q577">
        <v>2008</v>
      </c>
      <c r="R577">
        <v>2023</v>
      </c>
      <c r="S577">
        <v>15</v>
      </c>
      <c r="T577" s="3">
        <v>38203</v>
      </c>
      <c r="U577" t="s">
        <v>275</v>
      </c>
      <c r="V577" s="2">
        <v>111106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23</v>
      </c>
      <c r="AC577">
        <v>209</v>
      </c>
      <c r="AD577" t="s">
        <v>99</v>
      </c>
      <c r="AE577" t="s">
        <v>56</v>
      </c>
      <c r="AF577" t="s">
        <v>56</v>
      </c>
      <c r="AG577" t="s">
        <v>56</v>
      </c>
      <c r="AH577" t="s">
        <v>56</v>
      </c>
      <c r="AI577" t="s">
        <v>56</v>
      </c>
      <c r="AJ577" t="s">
        <v>56</v>
      </c>
      <c r="AK577" t="s">
        <v>56</v>
      </c>
      <c r="AL577" t="s">
        <v>69</v>
      </c>
      <c r="AM577" t="s">
        <v>56</v>
      </c>
      <c r="AN577" t="s">
        <v>69</v>
      </c>
      <c r="AO577" t="s">
        <v>56</v>
      </c>
      <c r="AP577" t="s">
        <v>56</v>
      </c>
      <c r="AQ577" t="s">
        <v>56</v>
      </c>
      <c r="AR577" t="s">
        <v>1085</v>
      </c>
      <c r="AS577" t="s">
        <v>859</v>
      </c>
      <c r="AT577" t="s">
        <v>1086</v>
      </c>
      <c r="AU577" t="s">
        <v>1087</v>
      </c>
    </row>
    <row r="578" spans="1:47">
      <c r="A578">
        <v>183</v>
      </c>
      <c r="B578">
        <v>3564</v>
      </c>
      <c r="C578" t="s">
        <v>1573</v>
      </c>
      <c r="D578" t="s">
        <v>856</v>
      </c>
      <c r="E578" t="s">
        <v>856</v>
      </c>
      <c r="F578" t="s">
        <v>1574</v>
      </c>
      <c r="G578">
        <v>78705</v>
      </c>
      <c r="H578">
        <v>834304</v>
      </c>
      <c r="I578">
        <v>9</v>
      </c>
      <c r="J578" t="s">
        <v>87</v>
      </c>
      <c r="K578">
        <v>12</v>
      </c>
      <c r="L578">
        <v>1</v>
      </c>
      <c r="M578" t="s">
        <v>71</v>
      </c>
      <c r="N578" t="s">
        <v>103</v>
      </c>
      <c r="O578" t="s">
        <v>52</v>
      </c>
      <c r="P578" t="s">
        <v>53</v>
      </c>
      <c r="Q578">
        <v>2008</v>
      </c>
      <c r="R578">
        <v>2023</v>
      </c>
      <c r="S578">
        <v>15</v>
      </c>
      <c r="T578" s="3">
        <v>38203</v>
      </c>
      <c r="U578" t="s">
        <v>275</v>
      </c>
      <c r="V578" s="2">
        <v>5746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11</v>
      </c>
      <c r="AD578" t="s">
        <v>99</v>
      </c>
      <c r="AE578" t="s">
        <v>56</v>
      </c>
      <c r="AF578" t="s">
        <v>56</v>
      </c>
      <c r="AG578" t="s">
        <v>56</v>
      </c>
      <c r="AH578" t="s">
        <v>56</v>
      </c>
      <c r="AI578" t="s">
        <v>56</v>
      </c>
      <c r="AJ578" t="s">
        <v>56</v>
      </c>
      <c r="AK578" t="s">
        <v>56</v>
      </c>
      <c r="AL578" t="s">
        <v>69</v>
      </c>
      <c r="AM578" t="s">
        <v>56</v>
      </c>
      <c r="AN578" t="s">
        <v>69</v>
      </c>
      <c r="AO578" t="s">
        <v>56</v>
      </c>
      <c r="AP578" t="s">
        <v>56</v>
      </c>
      <c r="AQ578" t="s">
        <v>56</v>
      </c>
      <c r="AR578" t="s">
        <v>1575</v>
      </c>
      <c r="AS578" t="s">
        <v>859</v>
      </c>
      <c r="AT578" t="s">
        <v>1086</v>
      </c>
      <c r="AU578" t="s">
        <v>1576</v>
      </c>
    </row>
    <row r="579" spans="1:47">
      <c r="A579">
        <v>230</v>
      </c>
      <c r="B579">
        <v>3611</v>
      </c>
      <c r="C579" t="s">
        <v>781</v>
      </c>
      <c r="D579" t="s">
        <v>782</v>
      </c>
      <c r="E579" t="s">
        <v>782</v>
      </c>
      <c r="F579" t="s">
        <v>783</v>
      </c>
      <c r="G579">
        <v>78702</v>
      </c>
      <c r="H579">
        <v>771908</v>
      </c>
      <c r="I579">
        <v>3</v>
      </c>
      <c r="J579" t="s">
        <v>66</v>
      </c>
      <c r="K579">
        <v>177</v>
      </c>
      <c r="L579">
        <v>18</v>
      </c>
      <c r="M579" t="s">
        <v>50</v>
      </c>
      <c r="N579" t="s">
        <v>103</v>
      </c>
      <c r="O579" t="s">
        <v>52</v>
      </c>
      <c r="P579" t="s">
        <v>53</v>
      </c>
      <c r="Q579">
        <v>2015</v>
      </c>
      <c r="R579">
        <v>2055</v>
      </c>
      <c r="S579">
        <v>40</v>
      </c>
      <c r="U579" t="s">
        <v>54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18</v>
      </c>
      <c r="AC579">
        <v>159</v>
      </c>
      <c r="AD579" t="s">
        <v>99</v>
      </c>
      <c r="AE579" t="s">
        <v>56</v>
      </c>
      <c r="AF579" t="s">
        <v>56</v>
      </c>
      <c r="AG579" t="s">
        <v>56</v>
      </c>
      <c r="AH579" t="s">
        <v>56</v>
      </c>
      <c r="AI579" t="s">
        <v>56</v>
      </c>
      <c r="AJ579" t="s">
        <v>56</v>
      </c>
      <c r="AK579" t="s">
        <v>56</v>
      </c>
      <c r="AL579" t="s">
        <v>56</v>
      </c>
      <c r="AM579" t="s">
        <v>56</v>
      </c>
      <c r="AN579" t="s">
        <v>56</v>
      </c>
      <c r="AO579" t="s">
        <v>69</v>
      </c>
      <c r="AP579" t="s">
        <v>56</v>
      </c>
      <c r="AQ579" t="s">
        <v>56</v>
      </c>
      <c r="AR579" t="s">
        <v>784</v>
      </c>
      <c r="AS579" t="s">
        <v>162</v>
      </c>
      <c r="AT579" t="s">
        <v>785</v>
      </c>
      <c r="AU579" t="s">
        <v>786</v>
      </c>
    </row>
    <row r="580" spans="1:47">
      <c r="A580">
        <v>311</v>
      </c>
      <c r="B580">
        <v>3828</v>
      </c>
      <c r="C580" t="s">
        <v>1350</v>
      </c>
      <c r="D580" t="s">
        <v>1351</v>
      </c>
      <c r="E580" t="s">
        <v>1351</v>
      </c>
      <c r="F580" t="s">
        <v>1352</v>
      </c>
      <c r="G580">
        <v>78704</v>
      </c>
      <c r="H580">
        <v>306056</v>
      </c>
      <c r="I580">
        <v>5</v>
      </c>
      <c r="J580" t="s">
        <v>203</v>
      </c>
      <c r="K580">
        <v>308</v>
      </c>
      <c r="L580">
        <v>31</v>
      </c>
      <c r="M580" t="s">
        <v>71</v>
      </c>
      <c r="N580" t="s">
        <v>103</v>
      </c>
      <c r="O580" t="s">
        <v>52</v>
      </c>
      <c r="P580" t="s">
        <v>112</v>
      </c>
      <c r="S580">
        <v>40</v>
      </c>
      <c r="U580" t="s">
        <v>54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31</v>
      </c>
      <c r="AC580">
        <v>277</v>
      </c>
      <c r="AD580" t="s">
        <v>99</v>
      </c>
      <c r="AE580" t="s">
        <v>56</v>
      </c>
      <c r="AF580" t="s">
        <v>56</v>
      </c>
      <c r="AG580" t="s">
        <v>56</v>
      </c>
      <c r="AH580" t="s">
        <v>56</v>
      </c>
      <c r="AI580" t="s">
        <v>56</v>
      </c>
      <c r="AJ580" t="s">
        <v>56</v>
      </c>
      <c r="AK580" t="s">
        <v>56</v>
      </c>
      <c r="AL580" t="s">
        <v>56</v>
      </c>
      <c r="AM580" t="s">
        <v>56</v>
      </c>
      <c r="AN580" t="s">
        <v>56</v>
      </c>
      <c r="AO580" t="s">
        <v>69</v>
      </c>
      <c r="AP580" t="s">
        <v>56</v>
      </c>
      <c r="AQ580" t="s">
        <v>56</v>
      </c>
      <c r="AR580" t="s">
        <v>1353</v>
      </c>
      <c r="AS580" t="s">
        <v>162</v>
      </c>
      <c r="AT580" t="s">
        <v>1354</v>
      </c>
      <c r="AU580" t="s">
        <v>1355</v>
      </c>
    </row>
    <row r="581" spans="1:47">
      <c r="A581">
        <v>166</v>
      </c>
      <c r="B581">
        <v>3547</v>
      </c>
      <c r="C581" t="s">
        <v>623</v>
      </c>
      <c r="D581" t="s">
        <v>624</v>
      </c>
      <c r="E581" t="s">
        <v>625</v>
      </c>
      <c r="F581" t="s">
        <v>626</v>
      </c>
      <c r="G581">
        <v>78702</v>
      </c>
      <c r="H581">
        <v>191815</v>
      </c>
      <c r="I581">
        <v>3</v>
      </c>
      <c r="J581" t="s">
        <v>66</v>
      </c>
      <c r="K581">
        <v>264</v>
      </c>
      <c r="L581">
        <v>66</v>
      </c>
      <c r="M581" t="s">
        <v>50</v>
      </c>
      <c r="N581" t="s">
        <v>103</v>
      </c>
      <c r="O581" t="s">
        <v>52</v>
      </c>
      <c r="P581" t="s">
        <v>90</v>
      </c>
      <c r="S581">
        <v>5</v>
      </c>
      <c r="U581" t="s">
        <v>54</v>
      </c>
      <c r="W581">
        <v>13</v>
      </c>
      <c r="X581">
        <v>26</v>
      </c>
      <c r="Y581">
        <v>27</v>
      </c>
      <c r="Z581">
        <v>0</v>
      </c>
      <c r="AA581">
        <v>0</v>
      </c>
      <c r="AB581">
        <v>0</v>
      </c>
      <c r="AC581">
        <v>198</v>
      </c>
      <c r="AD581" t="s">
        <v>99</v>
      </c>
      <c r="AE581" t="s">
        <v>56</v>
      </c>
      <c r="AF581" t="s">
        <v>56</v>
      </c>
      <c r="AG581" t="s">
        <v>56</v>
      </c>
      <c r="AH581" t="s">
        <v>56</v>
      </c>
      <c r="AI581" t="s">
        <v>56</v>
      </c>
      <c r="AJ581" t="s">
        <v>56</v>
      </c>
      <c r="AK581" t="s">
        <v>56</v>
      </c>
      <c r="AL581" t="s">
        <v>69</v>
      </c>
      <c r="AM581" t="s">
        <v>56</v>
      </c>
      <c r="AN581" t="s">
        <v>56</v>
      </c>
      <c r="AO581" t="s">
        <v>56</v>
      </c>
      <c r="AP581" t="s">
        <v>56</v>
      </c>
      <c r="AQ581" t="s">
        <v>56</v>
      </c>
      <c r="AR581" t="s">
        <v>627</v>
      </c>
    </row>
    <row r="582" spans="1:47">
      <c r="A582">
        <v>354</v>
      </c>
      <c r="B582">
        <v>3916</v>
      </c>
      <c r="C582" t="s">
        <v>526</v>
      </c>
      <c r="D582" t="s">
        <v>527</v>
      </c>
      <c r="E582" t="s">
        <v>528</v>
      </c>
      <c r="F582" t="s">
        <v>529</v>
      </c>
      <c r="G582">
        <v>78751</v>
      </c>
      <c r="H582">
        <v>228148</v>
      </c>
      <c r="I582">
        <v>4</v>
      </c>
      <c r="J582" t="s">
        <v>77</v>
      </c>
      <c r="K582">
        <v>210</v>
      </c>
      <c r="L582">
        <v>21</v>
      </c>
      <c r="M582" t="s">
        <v>71</v>
      </c>
      <c r="N582" t="s">
        <v>103</v>
      </c>
      <c r="O582" t="s">
        <v>52</v>
      </c>
      <c r="P582" t="s">
        <v>53</v>
      </c>
      <c r="Q582">
        <v>2018</v>
      </c>
      <c r="R582">
        <v>2058</v>
      </c>
      <c r="S582">
        <v>40</v>
      </c>
      <c r="U582" t="s">
        <v>54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21</v>
      </c>
      <c r="AC582">
        <v>189</v>
      </c>
      <c r="AD582" t="s">
        <v>99</v>
      </c>
      <c r="AE582" t="s">
        <v>56</v>
      </c>
      <c r="AF582" t="s">
        <v>56</v>
      </c>
      <c r="AG582" t="s">
        <v>56</v>
      </c>
      <c r="AH582" t="s">
        <v>56</v>
      </c>
      <c r="AI582" t="s">
        <v>56</v>
      </c>
      <c r="AJ582" t="s">
        <v>56</v>
      </c>
      <c r="AK582" t="s">
        <v>56</v>
      </c>
      <c r="AL582" t="s">
        <v>56</v>
      </c>
      <c r="AM582" t="s">
        <v>56</v>
      </c>
      <c r="AN582" t="s">
        <v>56</v>
      </c>
      <c r="AO582" t="s">
        <v>69</v>
      </c>
      <c r="AP582" t="s">
        <v>56</v>
      </c>
      <c r="AQ582" t="s">
        <v>56</v>
      </c>
      <c r="AR582" t="s">
        <v>530</v>
      </c>
      <c r="AS582" t="s">
        <v>162</v>
      </c>
      <c r="AT582" t="s">
        <v>531</v>
      </c>
      <c r="AU582" t="s">
        <v>532</v>
      </c>
    </row>
    <row r="583" spans="1:47">
      <c r="A583">
        <v>312</v>
      </c>
      <c r="B583">
        <v>3829</v>
      </c>
      <c r="C583" t="s">
        <v>510</v>
      </c>
      <c r="D583" t="s">
        <v>511</v>
      </c>
      <c r="E583" t="s">
        <v>511</v>
      </c>
      <c r="F583" t="s">
        <v>512</v>
      </c>
      <c r="G583">
        <v>78704</v>
      </c>
      <c r="H583">
        <v>305740</v>
      </c>
      <c r="I583">
        <v>3</v>
      </c>
      <c r="J583" t="s">
        <v>66</v>
      </c>
      <c r="K583">
        <v>15</v>
      </c>
      <c r="L583">
        <v>2</v>
      </c>
      <c r="M583" t="s">
        <v>78</v>
      </c>
      <c r="N583" t="s">
        <v>103</v>
      </c>
      <c r="O583" t="s">
        <v>67</v>
      </c>
      <c r="P583" t="s">
        <v>118</v>
      </c>
      <c r="S583">
        <v>99</v>
      </c>
      <c r="U583" t="s">
        <v>54</v>
      </c>
      <c r="W583">
        <v>0</v>
      </c>
      <c r="X583">
        <v>0</v>
      </c>
      <c r="Y583">
        <v>0</v>
      </c>
      <c r="Z583">
        <v>2</v>
      </c>
      <c r="AA583">
        <v>0</v>
      </c>
      <c r="AB583">
        <v>0</v>
      </c>
      <c r="AC583">
        <v>13</v>
      </c>
      <c r="AD583" t="s">
        <v>99</v>
      </c>
      <c r="AE583" t="s">
        <v>56</v>
      </c>
      <c r="AF583" t="s">
        <v>56</v>
      </c>
      <c r="AG583" t="s">
        <v>56</v>
      </c>
      <c r="AH583" t="s">
        <v>56</v>
      </c>
      <c r="AI583" t="s">
        <v>56</v>
      </c>
      <c r="AJ583" t="s">
        <v>56</v>
      </c>
      <c r="AK583" t="s">
        <v>56</v>
      </c>
      <c r="AL583" t="s">
        <v>56</v>
      </c>
      <c r="AM583" t="s">
        <v>56</v>
      </c>
      <c r="AN583" t="s">
        <v>56</v>
      </c>
      <c r="AO583" t="s">
        <v>69</v>
      </c>
      <c r="AP583" t="s">
        <v>56</v>
      </c>
      <c r="AQ583" t="s">
        <v>56</v>
      </c>
      <c r="AR583" t="s">
        <v>513</v>
      </c>
    </row>
    <row r="584" spans="1:47">
      <c r="A584">
        <v>386</v>
      </c>
      <c r="B584">
        <v>4016</v>
      </c>
      <c r="C584" t="s">
        <v>405</v>
      </c>
      <c r="D584" t="s">
        <v>406</v>
      </c>
      <c r="E584" t="s">
        <v>406</v>
      </c>
      <c r="F584" t="s">
        <v>407</v>
      </c>
      <c r="G584">
        <v>78705</v>
      </c>
      <c r="I584">
        <v>9</v>
      </c>
      <c r="J584" t="s">
        <v>49</v>
      </c>
      <c r="K584">
        <v>40</v>
      </c>
      <c r="L584">
        <v>4</v>
      </c>
      <c r="M584" t="s">
        <v>50</v>
      </c>
      <c r="N584" t="s">
        <v>103</v>
      </c>
      <c r="O584" t="s">
        <v>52</v>
      </c>
      <c r="P584" t="s">
        <v>90</v>
      </c>
      <c r="S584">
        <v>40</v>
      </c>
      <c r="U584" t="s">
        <v>243</v>
      </c>
      <c r="V584" s="2">
        <v>0</v>
      </c>
      <c r="W584">
        <v>0</v>
      </c>
      <c r="X584">
        <v>0</v>
      </c>
      <c r="Y584">
        <v>0</v>
      </c>
      <c r="Z584">
        <v>4</v>
      </c>
      <c r="AA584">
        <v>0</v>
      </c>
      <c r="AB584">
        <v>0</v>
      </c>
      <c r="AC584">
        <v>36</v>
      </c>
      <c r="AD584" t="s">
        <v>99</v>
      </c>
      <c r="AE584" t="s">
        <v>56</v>
      </c>
      <c r="AF584" t="s">
        <v>56</v>
      </c>
      <c r="AG584" t="s">
        <v>56</v>
      </c>
      <c r="AH584" t="s">
        <v>56</v>
      </c>
      <c r="AI584" t="s">
        <v>56</v>
      </c>
      <c r="AJ584" t="s">
        <v>56</v>
      </c>
      <c r="AK584" t="s">
        <v>56</v>
      </c>
      <c r="AL584" t="s">
        <v>69</v>
      </c>
      <c r="AM584" t="s">
        <v>56</v>
      </c>
      <c r="AN584" t="s">
        <v>69</v>
      </c>
      <c r="AO584" t="s">
        <v>56</v>
      </c>
      <c r="AP584" t="s">
        <v>56</v>
      </c>
      <c r="AQ584" t="s">
        <v>56</v>
      </c>
      <c r="AR584" t="s">
        <v>408</v>
      </c>
    </row>
    <row r="585" spans="1:47">
      <c r="A585">
        <v>361</v>
      </c>
      <c r="B585">
        <v>3932</v>
      </c>
      <c r="C585" t="s">
        <v>325</v>
      </c>
      <c r="D585" t="s">
        <v>326</v>
      </c>
      <c r="E585" t="s">
        <v>327</v>
      </c>
      <c r="F585" t="s">
        <v>328</v>
      </c>
      <c r="G585">
        <v>78701</v>
      </c>
      <c r="I585">
        <v>9</v>
      </c>
      <c r="J585" t="s">
        <v>77</v>
      </c>
      <c r="K585">
        <v>439</v>
      </c>
      <c r="L585">
        <v>50</v>
      </c>
      <c r="M585" t="s">
        <v>71</v>
      </c>
      <c r="N585" t="s">
        <v>103</v>
      </c>
      <c r="O585" t="s">
        <v>52</v>
      </c>
      <c r="P585" t="s">
        <v>53</v>
      </c>
      <c r="Q585">
        <v>2016</v>
      </c>
      <c r="R585">
        <v>2056</v>
      </c>
      <c r="S585">
        <v>40</v>
      </c>
      <c r="U585" t="s">
        <v>54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50</v>
      </c>
      <c r="AC585">
        <v>389</v>
      </c>
      <c r="AD585" t="s">
        <v>99</v>
      </c>
      <c r="AE585" t="s">
        <v>56</v>
      </c>
      <c r="AF585" t="s">
        <v>56</v>
      </c>
      <c r="AG585" t="s">
        <v>56</v>
      </c>
      <c r="AH585" t="s">
        <v>69</v>
      </c>
      <c r="AI585" t="s">
        <v>56</v>
      </c>
      <c r="AJ585" t="s">
        <v>56</v>
      </c>
      <c r="AK585" t="s">
        <v>56</v>
      </c>
      <c r="AL585" t="s">
        <v>56</v>
      </c>
      <c r="AM585" t="s">
        <v>56</v>
      </c>
      <c r="AN585" t="s">
        <v>56</v>
      </c>
      <c r="AO585" t="s">
        <v>56</v>
      </c>
      <c r="AP585" t="s">
        <v>56</v>
      </c>
      <c r="AQ585" t="s">
        <v>56</v>
      </c>
      <c r="AR585" t="s">
        <v>329</v>
      </c>
      <c r="AS585" t="s">
        <v>330</v>
      </c>
      <c r="AT585" t="s">
        <v>331</v>
      </c>
      <c r="AU585" t="s">
        <v>332</v>
      </c>
    </row>
    <row r="586" spans="1:47">
      <c r="A586">
        <v>180</v>
      </c>
      <c r="B586">
        <v>3561</v>
      </c>
      <c r="C586" t="s">
        <v>1508</v>
      </c>
      <c r="D586" t="s">
        <v>1509</v>
      </c>
      <c r="E586" t="s">
        <v>1509</v>
      </c>
      <c r="F586" t="s">
        <v>1510</v>
      </c>
      <c r="G586">
        <v>78705</v>
      </c>
      <c r="H586">
        <v>206317</v>
      </c>
      <c r="I586">
        <v>9</v>
      </c>
      <c r="J586" t="s">
        <v>87</v>
      </c>
      <c r="K586">
        <v>81</v>
      </c>
      <c r="L586">
        <v>8</v>
      </c>
      <c r="M586" t="s">
        <v>78</v>
      </c>
      <c r="N586" t="s">
        <v>103</v>
      </c>
      <c r="O586" t="s">
        <v>52</v>
      </c>
      <c r="P586" t="s">
        <v>53</v>
      </c>
      <c r="Q586">
        <v>2008</v>
      </c>
      <c r="R586">
        <v>2023</v>
      </c>
      <c r="S586">
        <v>15</v>
      </c>
      <c r="T586" s="3">
        <v>38199</v>
      </c>
      <c r="U586" t="s">
        <v>275</v>
      </c>
      <c r="V586" s="2">
        <v>34418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8</v>
      </c>
      <c r="AC586">
        <v>73</v>
      </c>
      <c r="AD586" t="s">
        <v>99</v>
      </c>
      <c r="AE586" t="s">
        <v>56</v>
      </c>
      <c r="AF586" t="s">
        <v>56</v>
      </c>
      <c r="AG586" t="s">
        <v>56</v>
      </c>
      <c r="AH586" t="s">
        <v>56</v>
      </c>
      <c r="AI586" t="s">
        <v>56</v>
      </c>
      <c r="AJ586" t="s">
        <v>56</v>
      </c>
      <c r="AK586" t="s">
        <v>56</v>
      </c>
      <c r="AL586" t="s">
        <v>69</v>
      </c>
      <c r="AM586" t="s">
        <v>56</v>
      </c>
      <c r="AN586" t="s">
        <v>69</v>
      </c>
      <c r="AO586" t="s">
        <v>56</v>
      </c>
      <c r="AP586" t="s">
        <v>56</v>
      </c>
      <c r="AQ586" t="s">
        <v>56</v>
      </c>
      <c r="AR586" t="s">
        <v>1511</v>
      </c>
      <c r="AS586" t="s">
        <v>402</v>
      </c>
      <c r="AT586" t="s">
        <v>758</v>
      </c>
      <c r="AU586" t="s">
        <v>1512</v>
      </c>
    </row>
    <row r="587" spans="1:47">
      <c r="A587">
        <v>206</v>
      </c>
      <c r="B587">
        <v>3587</v>
      </c>
      <c r="C587" t="s">
        <v>1569</v>
      </c>
      <c r="D587" t="s">
        <v>1509</v>
      </c>
      <c r="E587" t="s">
        <v>1509</v>
      </c>
      <c r="F587" t="s">
        <v>1570</v>
      </c>
      <c r="G587">
        <v>78705</v>
      </c>
      <c r="H587">
        <v>206098</v>
      </c>
      <c r="I587">
        <v>9</v>
      </c>
      <c r="J587" t="s">
        <v>49</v>
      </c>
      <c r="K587">
        <v>53</v>
      </c>
      <c r="L587">
        <v>5</v>
      </c>
      <c r="M587" t="s">
        <v>78</v>
      </c>
      <c r="N587" t="s">
        <v>103</v>
      </c>
      <c r="O587" t="s">
        <v>52</v>
      </c>
      <c r="P587" t="s">
        <v>53</v>
      </c>
      <c r="Q587">
        <v>2015</v>
      </c>
      <c r="R587">
        <v>2030</v>
      </c>
      <c r="S587">
        <v>15</v>
      </c>
      <c r="T587" s="3">
        <v>40485</v>
      </c>
      <c r="U587" t="s">
        <v>275</v>
      </c>
      <c r="V587" s="2">
        <v>36076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5</v>
      </c>
      <c r="AC587">
        <v>48</v>
      </c>
      <c r="AD587" t="s">
        <v>99</v>
      </c>
      <c r="AE587" t="s">
        <v>56</v>
      </c>
      <c r="AF587" t="s">
        <v>56</v>
      </c>
      <c r="AG587" t="s">
        <v>56</v>
      </c>
      <c r="AH587" t="s">
        <v>56</v>
      </c>
      <c r="AI587" t="s">
        <v>56</v>
      </c>
      <c r="AJ587" t="s">
        <v>56</v>
      </c>
      <c r="AK587" t="s">
        <v>56</v>
      </c>
      <c r="AL587" t="s">
        <v>69</v>
      </c>
      <c r="AM587" t="s">
        <v>56</v>
      </c>
      <c r="AN587" t="s">
        <v>69</v>
      </c>
      <c r="AO587" t="s">
        <v>56</v>
      </c>
      <c r="AP587" t="s">
        <v>56</v>
      </c>
      <c r="AQ587" t="s">
        <v>56</v>
      </c>
      <c r="AR587" t="s">
        <v>1571</v>
      </c>
      <c r="AS587" t="s">
        <v>437</v>
      </c>
      <c r="AT587" t="s">
        <v>438</v>
      </c>
      <c r="AU587" t="s">
        <v>1572</v>
      </c>
    </row>
    <row r="588" spans="1:47">
      <c r="A588">
        <v>179</v>
      </c>
      <c r="B588">
        <v>3560</v>
      </c>
      <c r="C588" t="s">
        <v>754</v>
      </c>
      <c r="D588" t="s">
        <v>755</v>
      </c>
      <c r="E588" t="s">
        <v>755</v>
      </c>
      <c r="F588" t="s">
        <v>756</v>
      </c>
      <c r="G588">
        <v>78705</v>
      </c>
      <c r="H588">
        <v>206058</v>
      </c>
      <c r="I588">
        <v>9</v>
      </c>
      <c r="J588" t="s">
        <v>49</v>
      </c>
      <c r="K588">
        <v>79</v>
      </c>
      <c r="L588">
        <v>8</v>
      </c>
      <c r="M588" t="s">
        <v>50</v>
      </c>
      <c r="N588" t="s">
        <v>103</v>
      </c>
      <c r="O588" t="s">
        <v>52</v>
      </c>
      <c r="P588" t="s">
        <v>53</v>
      </c>
      <c r="Q588">
        <v>2008</v>
      </c>
      <c r="R588">
        <v>2023</v>
      </c>
      <c r="S588">
        <v>15</v>
      </c>
      <c r="T588" s="3">
        <v>38121</v>
      </c>
      <c r="U588" t="s">
        <v>275</v>
      </c>
      <c r="V588" s="2">
        <v>36407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8</v>
      </c>
      <c r="AC588">
        <v>71</v>
      </c>
      <c r="AD588" t="s">
        <v>99</v>
      </c>
      <c r="AE588" t="s">
        <v>56</v>
      </c>
      <c r="AF588" t="s">
        <v>56</v>
      </c>
      <c r="AG588" t="s">
        <v>56</v>
      </c>
      <c r="AH588" t="s">
        <v>56</v>
      </c>
      <c r="AI588" t="s">
        <v>56</v>
      </c>
      <c r="AJ588" t="s">
        <v>56</v>
      </c>
      <c r="AK588" t="s">
        <v>56</v>
      </c>
      <c r="AL588" t="s">
        <v>69</v>
      </c>
      <c r="AM588" t="s">
        <v>56</v>
      </c>
      <c r="AN588" t="s">
        <v>69</v>
      </c>
      <c r="AO588" t="s">
        <v>56</v>
      </c>
      <c r="AP588" t="s">
        <v>56</v>
      </c>
      <c r="AQ588" t="s">
        <v>56</v>
      </c>
      <c r="AR588" t="s">
        <v>757</v>
      </c>
      <c r="AS588" t="s">
        <v>402</v>
      </c>
      <c r="AT588" t="s">
        <v>758</v>
      </c>
      <c r="AU588" t="s">
        <v>759</v>
      </c>
    </row>
    <row r="589" spans="1:47">
      <c r="A589">
        <v>213</v>
      </c>
      <c r="B589">
        <v>3594</v>
      </c>
      <c r="C589" t="s">
        <v>818</v>
      </c>
      <c r="D589" t="s">
        <v>819</v>
      </c>
      <c r="E589" t="s">
        <v>819</v>
      </c>
      <c r="F589" t="s">
        <v>820</v>
      </c>
      <c r="G589">
        <v>78705</v>
      </c>
      <c r="I589">
        <v>9</v>
      </c>
      <c r="J589" t="s">
        <v>49</v>
      </c>
      <c r="K589">
        <v>17</v>
      </c>
      <c r="L589">
        <v>2</v>
      </c>
      <c r="M589" t="s">
        <v>71</v>
      </c>
      <c r="N589" t="s">
        <v>103</v>
      </c>
      <c r="O589" t="s">
        <v>52</v>
      </c>
      <c r="P589" t="s">
        <v>53</v>
      </c>
      <c r="Q589">
        <v>2017</v>
      </c>
      <c r="R589">
        <v>2057</v>
      </c>
      <c r="S589">
        <v>40</v>
      </c>
      <c r="T589" s="3">
        <v>41403</v>
      </c>
      <c r="U589" t="s">
        <v>275</v>
      </c>
      <c r="V589" s="2">
        <v>4362</v>
      </c>
      <c r="W589">
        <v>0</v>
      </c>
      <c r="X589">
        <v>0</v>
      </c>
      <c r="Y589">
        <v>0</v>
      </c>
      <c r="Z589">
        <v>2</v>
      </c>
      <c r="AA589">
        <v>0</v>
      </c>
      <c r="AB589">
        <v>0</v>
      </c>
      <c r="AC589">
        <v>15</v>
      </c>
      <c r="AD589" t="s">
        <v>99</v>
      </c>
      <c r="AE589" t="s">
        <v>56</v>
      </c>
      <c r="AF589" t="s">
        <v>56</v>
      </c>
      <c r="AG589" t="s">
        <v>56</v>
      </c>
      <c r="AH589" t="s">
        <v>56</v>
      </c>
      <c r="AI589" t="s">
        <v>56</v>
      </c>
      <c r="AJ589" t="s">
        <v>56</v>
      </c>
      <c r="AK589" t="s">
        <v>56</v>
      </c>
      <c r="AL589" t="s">
        <v>69</v>
      </c>
      <c r="AM589" t="s">
        <v>56</v>
      </c>
      <c r="AN589" t="s">
        <v>69</v>
      </c>
      <c r="AO589" t="s">
        <v>56</v>
      </c>
      <c r="AP589" t="s">
        <v>56</v>
      </c>
      <c r="AQ589" t="s">
        <v>56</v>
      </c>
      <c r="AR589" t="s">
        <v>821</v>
      </c>
    </row>
    <row r="590" spans="1:47">
      <c r="A590">
        <v>27</v>
      </c>
      <c r="B590">
        <v>3271</v>
      </c>
      <c r="C590" t="s">
        <v>353</v>
      </c>
      <c r="D590" t="s">
        <v>354</v>
      </c>
      <c r="E590" t="s">
        <v>354</v>
      </c>
      <c r="F590" t="s">
        <v>355</v>
      </c>
      <c r="G590">
        <v>78705</v>
      </c>
      <c r="H590">
        <v>203798</v>
      </c>
      <c r="I590">
        <v>9</v>
      </c>
      <c r="J590" t="s">
        <v>66</v>
      </c>
      <c r="K590">
        <v>50</v>
      </c>
      <c r="L590">
        <v>50</v>
      </c>
      <c r="M590" t="s">
        <v>71</v>
      </c>
      <c r="N590" t="s">
        <v>103</v>
      </c>
      <c r="O590" t="s">
        <v>52</v>
      </c>
      <c r="P590" t="s">
        <v>53</v>
      </c>
      <c r="Q590">
        <v>2009</v>
      </c>
      <c r="R590">
        <v>2039</v>
      </c>
      <c r="S590">
        <v>30</v>
      </c>
      <c r="U590" t="s">
        <v>54</v>
      </c>
      <c r="W590">
        <v>0</v>
      </c>
      <c r="X590">
        <v>0</v>
      </c>
      <c r="Y590">
        <v>50</v>
      </c>
      <c r="Z590">
        <v>0</v>
      </c>
      <c r="AA590">
        <v>0</v>
      </c>
      <c r="AB590">
        <v>0</v>
      </c>
      <c r="AC590">
        <v>0</v>
      </c>
      <c r="AD590" t="s">
        <v>55</v>
      </c>
      <c r="AE590" t="s">
        <v>56</v>
      </c>
      <c r="AF590" t="s">
        <v>56</v>
      </c>
      <c r="AG590" t="s">
        <v>56</v>
      </c>
      <c r="AH590" t="s">
        <v>56</v>
      </c>
      <c r="AI590" t="s">
        <v>56</v>
      </c>
      <c r="AJ590" t="s">
        <v>56</v>
      </c>
      <c r="AK590" t="s">
        <v>56</v>
      </c>
      <c r="AL590" t="s">
        <v>56</v>
      </c>
      <c r="AM590" t="s">
        <v>56</v>
      </c>
      <c r="AN590" t="s">
        <v>56</v>
      </c>
      <c r="AO590" t="s">
        <v>56</v>
      </c>
      <c r="AP590" t="s">
        <v>56</v>
      </c>
      <c r="AQ590" t="s">
        <v>56</v>
      </c>
      <c r="AR590" t="s">
        <v>356</v>
      </c>
      <c r="AS590" t="s">
        <v>354</v>
      </c>
      <c r="AT590" t="s">
        <v>357</v>
      </c>
      <c r="AU590" t="s">
        <v>358</v>
      </c>
    </row>
    <row r="591" spans="1:47">
      <c r="A591">
        <v>210</v>
      </c>
      <c r="B591">
        <v>3591</v>
      </c>
      <c r="C591" t="s">
        <v>1033</v>
      </c>
      <c r="D591" t="s">
        <v>1034</v>
      </c>
      <c r="E591" t="s">
        <v>1034</v>
      </c>
      <c r="F591" t="s">
        <v>1035</v>
      </c>
      <c r="G591">
        <v>78705</v>
      </c>
      <c r="H591">
        <v>206095</v>
      </c>
      <c r="I591">
        <v>9</v>
      </c>
      <c r="J591" t="s">
        <v>49</v>
      </c>
      <c r="K591">
        <v>210</v>
      </c>
      <c r="L591">
        <v>42</v>
      </c>
      <c r="M591" t="s">
        <v>78</v>
      </c>
      <c r="N591" t="s">
        <v>103</v>
      </c>
      <c r="O591" t="s">
        <v>52</v>
      </c>
      <c r="P591" t="s">
        <v>53</v>
      </c>
      <c r="Q591">
        <v>2017</v>
      </c>
      <c r="R591">
        <v>2032</v>
      </c>
      <c r="S591">
        <v>15</v>
      </c>
      <c r="U591" t="s">
        <v>54</v>
      </c>
      <c r="W591">
        <v>0</v>
      </c>
      <c r="X591">
        <v>0</v>
      </c>
      <c r="Y591">
        <v>21</v>
      </c>
      <c r="Z591">
        <v>21</v>
      </c>
      <c r="AA591">
        <v>0</v>
      </c>
      <c r="AB591">
        <v>0</v>
      </c>
      <c r="AC591">
        <v>168</v>
      </c>
      <c r="AD591" t="s">
        <v>99</v>
      </c>
      <c r="AE591" t="s">
        <v>56</v>
      </c>
      <c r="AF591" t="s">
        <v>56</v>
      </c>
      <c r="AG591" t="s">
        <v>56</v>
      </c>
      <c r="AH591" t="s">
        <v>56</v>
      </c>
      <c r="AI591" t="s">
        <v>56</v>
      </c>
      <c r="AJ591" t="s">
        <v>56</v>
      </c>
      <c r="AK591" t="s">
        <v>56</v>
      </c>
      <c r="AL591" t="s">
        <v>69</v>
      </c>
      <c r="AM591" t="s">
        <v>56</v>
      </c>
      <c r="AN591" t="s">
        <v>69</v>
      </c>
      <c r="AO591" t="s">
        <v>56</v>
      </c>
      <c r="AP591" t="s">
        <v>56</v>
      </c>
      <c r="AQ591" t="s">
        <v>56</v>
      </c>
      <c r="AR591" t="s">
        <v>1036</v>
      </c>
      <c r="AS591" t="s">
        <v>1037</v>
      </c>
      <c r="AT591" t="s">
        <v>1038</v>
      </c>
      <c r="AU591" t="s">
        <v>1039</v>
      </c>
    </row>
    <row r="592" spans="1:47">
      <c r="A592">
        <v>67</v>
      </c>
      <c r="B592">
        <v>3384</v>
      </c>
      <c r="C592" t="s">
        <v>320</v>
      </c>
      <c r="D592" t="s">
        <v>321</v>
      </c>
      <c r="E592" t="s">
        <v>322</v>
      </c>
      <c r="F592" t="s">
        <v>323</v>
      </c>
      <c r="G592">
        <v>78758</v>
      </c>
      <c r="H592">
        <v>249159</v>
      </c>
      <c r="I592">
        <v>4</v>
      </c>
      <c r="J592" t="s">
        <v>66</v>
      </c>
      <c r="K592">
        <v>200</v>
      </c>
      <c r="L592">
        <v>200</v>
      </c>
      <c r="M592" t="s">
        <v>71</v>
      </c>
      <c r="N592" t="s">
        <v>103</v>
      </c>
      <c r="O592" t="s">
        <v>52</v>
      </c>
      <c r="P592" t="s">
        <v>90</v>
      </c>
      <c r="S592">
        <v>40</v>
      </c>
      <c r="U592" t="s">
        <v>54</v>
      </c>
      <c r="W592">
        <v>20</v>
      </c>
      <c r="X592">
        <v>0</v>
      </c>
      <c r="Y592">
        <v>0</v>
      </c>
      <c r="Z592">
        <v>180</v>
      </c>
      <c r="AA592">
        <v>0</v>
      </c>
      <c r="AB592">
        <v>0</v>
      </c>
      <c r="AC592">
        <v>0</v>
      </c>
      <c r="AD592" t="s">
        <v>55</v>
      </c>
      <c r="AE592" t="s">
        <v>56</v>
      </c>
      <c r="AF592" t="s">
        <v>56</v>
      </c>
      <c r="AG592" t="s">
        <v>56</v>
      </c>
      <c r="AH592" t="s">
        <v>56</v>
      </c>
      <c r="AI592" t="s">
        <v>56</v>
      </c>
      <c r="AJ592" t="s">
        <v>56</v>
      </c>
      <c r="AK592" t="s">
        <v>56</v>
      </c>
      <c r="AL592" t="s">
        <v>69</v>
      </c>
      <c r="AM592" t="s">
        <v>56</v>
      </c>
      <c r="AN592" t="s">
        <v>56</v>
      </c>
      <c r="AO592" t="s">
        <v>56</v>
      </c>
      <c r="AP592" t="s">
        <v>56</v>
      </c>
      <c r="AQ592" t="s">
        <v>69</v>
      </c>
      <c r="AR592" t="s">
        <v>324</v>
      </c>
    </row>
    <row r="593" spans="1:47">
      <c r="A593">
        <v>350</v>
      </c>
      <c r="B593">
        <v>3897</v>
      </c>
      <c r="C593" t="s">
        <v>459</v>
      </c>
      <c r="D593" t="s">
        <v>460</v>
      </c>
      <c r="E593" t="s">
        <v>460</v>
      </c>
      <c r="F593" t="s">
        <v>461</v>
      </c>
      <c r="G593">
        <v>78754</v>
      </c>
      <c r="H593">
        <v>263092</v>
      </c>
      <c r="I593">
        <v>7</v>
      </c>
      <c r="J593" t="s">
        <v>77</v>
      </c>
      <c r="K593">
        <v>324</v>
      </c>
      <c r="L593">
        <v>324</v>
      </c>
      <c r="M593" t="s">
        <v>50</v>
      </c>
      <c r="N593" t="s">
        <v>103</v>
      </c>
      <c r="O593" t="s">
        <v>52</v>
      </c>
      <c r="P593" t="s">
        <v>90</v>
      </c>
      <c r="S593">
        <v>5</v>
      </c>
      <c r="U593" t="s">
        <v>54</v>
      </c>
      <c r="W593">
        <v>0</v>
      </c>
      <c r="X593">
        <v>0</v>
      </c>
      <c r="Y593">
        <v>6</v>
      </c>
      <c r="Z593">
        <v>318</v>
      </c>
      <c r="AA593">
        <v>0</v>
      </c>
      <c r="AB593">
        <v>0</v>
      </c>
      <c r="AC593">
        <v>0</v>
      </c>
      <c r="AD593" t="s">
        <v>99</v>
      </c>
      <c r="AE593" t="s">
        <v>56</v>
      </c>
      <c r="AF593" t="s">
        <v>56</v>
      </c>
      <c r="AG593" t="s">
        <v>56</v>
      </c>
      <c r="AH593" t="s">
        <v>56</v>
      </c>
      <c r="AI593" t="s">
        <v>56</v>
      </c>
      <c r="AJ593" t="s">
        <v>56</v>
      </c>
      <c r="AK593" t="s">
        <v>56</v>
      </c>
      <c r="AL593" t="s">
        <v>69</v>
      </c>
      <c r="AM593" t="s">
        <v>56</v>
      </c>
      <c r="AN593" t="s">
        <v>56</v>
      </c>
      <c r="AO593" t="s">
        <v>56</v>
      </c>
      <c r="AP593" t="s">
        <v>56</v>
      </c>
      <c r="AQ593" t="s">
        <v>56</v>
      </c>
      <c r="AR593" t="s">
        <v>462</v>
      </c>
    </row>
    <row r="594" spans="1:47">
      <c r="A594">
        <v>130</v>
      </c>
      <c r="B594">
        <v>3515</v>
      </c>
      <c r="C594" t="s">
        <v>1322</v>
      </c>
      <c r="D594" t="s">
        <v>1244</v>
      </c>
      <c r="E594" t="s">
        <v>1244</v>
      </c>
      <c r="F594" t="s">
        <v>1245</v>
      </c>
      <c r="G594">
        <v>78721</v>
      </c>
      <c r="H594">
        <v>192592</v>
      </c>
      <c r="I594">
        <v>3</v>
      </c>
      <c r="J594" t="s">
        <v>66</v>
      </c>
      <c r="K594">
        <v>184</v>
      </c>
      <c r="L594">
        <v>0</v>
      </c>
      <c r="M594" t="s">
        <v>78</v>
      </c>
      <c r="N594" t="s">
        <v>103</v>
      </c>
      <c r="O594" t="s">
        <v>52</v>
      </c>
      <c r="P594" t="s">
        <v>90</v>
      </c>
      <c r="S594">
        <v>0</v>
      </c>
      <c r="U594" t="s">
        <v>54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184</v>
      </c>
      <c r="AD594" t="s">
        <v>99</v>
      </c>
      <c r="AE594" t="s">
        <v>56</v>
      </c>
      <c r="AF594" t="s">
        <v>56</v>
      </c>
      <c r="AG594" t="s">
        <v>56</v>
      </c>
      <c r="AH594" t="s">
        <v>56</v>
      </c>
      <c r="AI594" t="s">
        <v>56</v>
      </c>
      <c r="AJ594" t="s">
        <v>69</v>
      </c>
      <c r="AK594" t="s">
        <v>56</v>
      </c>
      <c r="AL594" t="s">
        <v>69</v>
      </c>
      <c r="AM594" t="s">
        <v>56</v>
      </c>
      <c r="AN594" t="s">
        <v>56</v>
      </c>
      <c r="AO594" t="s">
        <v>56</v>
      </c>
      <c r="AP594" t="s">
        <v>56</v>
      </c>
      <c r="AQ594" t="s">
        <v>56</v>
      </c>
      <c r="AR594" t="s">
        <v>1246</v>
      </c>
    </row>
    <row r="595" spans="1:47">
      <c r="A595">
        <v>130</v>
      </c>
      <c r="B595">
        <v>3824</v>
      </c>
      <c r="C595" t="s">
        <v>1243</v>
      </c>
      <c r="D595" t="s">
        <v>1244</v>
      </c>
      <c r="E595" t="s">
        <v>1244</v>
      </c>
      <c r="F595" t="s">
        <v>1245</v>
      </c>
      <c r="G595">
        <v>78721</v>
      </c>
      <c r="H595">
        <v>192592</v>
      </c>
      <c r="I595">
        <v>3</v>
      </c>
      <c r="J595" t="s">
        <v>66</v>
      </c>
      <c r="K595">
        <v>97</v>
      </c>
      <c r="L595">
        <v>78</v>
      </c>
      <c r="M595" t="s">
        <v>78</v>
      </c>
      <c r="N595" t="s">
        <v>103</v>
      </c>
      <c r="O595" t="s">
        <v>52</v>
      </c>
      <c r="P595" t="s">
        <v>90</v>
      </c>
      <c r="S595">
        <v>40</v>
      </c>
      <c r="U595" t="s">
        <v>54</v>
      </c>
      <c r="W595">
        <v>4</v>
      </c>
      <c r="X595">
        <v>0</v>
      </c>
      <c r="Y595">
        <v>31</v>
      </c>
      <c r="Z595">
        <v>43</v>
      </c>
      <c r="AA595">
        <v>0</v>
      </c>
      <c r="AB595">
        <v>0</v>
      </c>
      <c r="AC595">
        <v>19</v>
      </c>
      <c r="AD595" t="s">
        <v>55</v>
      </c>
      <c r="AE595" t="s">
        <v>56</v>
      </c>
      <c r="AF595" t="s">
        <v>56</v>
      </c>
      <c r="AG595" t="s">
        <v>56</v>
      </c>
      <c r="AH595" t="s">
        <v>56</v>
      </c>
      <c r="AI595" t="s">
        <v>56</v>
      </c>
      <c r="AJ595" t="s">
        <v>69</v>
      </c>
      <c r="AK595" t="s">
        <v>56</v>
      </c>
      <c r="AL595" t="s">
        <v>69</v>
      </c>
      <c r="AM595" t="s">
        <v>56</v>
      </c>
      <c r="AN595" t="s">
        <v>56</v>
      </c>
      <c r="AO595" t="s">
        <v>56</v>
      </c>
      <c r="AP595" t="s">
        <v>56</v>
      </c>
      <c r="AQ595" t="s">
        <v>56</v>
      </c>
      <c r="AR595" t="s">
        <v>1246</v>
      </c>
    </row>
    <row r="596" spans="1:47">
      <c r="A596">
        <v>130</v>
      </c>
      <c r="B596">
        <v>3851</v>
      </c>
      <c r="C596" t="s">
        <v>1274</v>
      </c>
      <c r="D596" t="s">
        <v>1244</v>
      </c>
      <c r="E596" t="s">
        <v>1244</v>
      </c>
      <c r="F596" t="s">
        <v>1245</v>
      </c>
      <c r="G596">
        <v>78721</v>
      </c>
      <c r="H596">
        <v>192592</v>
      </c>
      <c r="I596">
        <v>3</v>
      </c>
      <c r="J596" t="s">
        <v>66</v>
      </c>
      <c r="K596">
        <v>182</v>
      </c>
      <c r="L596">
        <v>182</v>
      </c>
      <c r="M596" t="s">
        <v>78</v>
      </c>
      <c r="N596" t="s">
        <v>103</v>
      </c>
      <c r="O596" t="s">
        <v>52</v>
      </c>
      <c r="P596" t="s">
        <v>90</v>
      </c>
      <c r="S596">
        <v>10</v>
      </c>
      <c r="U596" t="s">
        <v>54</v>
      </c>
      <c r="W596">
        <v>0</v>
      </c>
      <c r="X596">
        <v>0</v>
      </c>
      <c r="Y596">
        <v>0</v>
      </c>
      <c r="Z596">
        <v>182</v>
      </c>
      <c r="AA596">
        <v>0</v>
      </c>
      <c r="AB596">
        <v>0</v>
      </c>
      <c r="AC596">
        <v>0</v>
      </c>
      <c r="AD596" t="s">
        <v>99</v>
      </c>
      <c r="AE596" t="s">
        <v>56</v>
      </c>
      <c r="AF596" t="s">
        <v>56</v>
      </c>
      <c r="AG596" t="s">
        <v>56</v>
      </c>
      <c r="AH596" t="s">
        <v>56</v>
      </c>
      <c r="AI596" t="s">
        <v>56</v>
      </c>
      <c r="AJ596" t="s">
        <v>69</v>
      </c>
      <c r="AK596" t="s">
        <v>56</v>
      </c>
      <c r="AL596" t="s">
        <v>69</v>
      </c>
      <c r="AM596" t="s">
        <v>56</v>
      </c>
      <c r="AN596" t="s">
        <v>56</v>
      </c>
      <c r="AO596" t="s">
        <v>56</v>
      </c>
      <c r="AP596" t="s">
        <v>56</v>
      </c>
      <c r="AQ596" t="s">
        <v>56</v>
      </c>
      <c r="AR596" t="s">
        <v>1246</v>
      </c>
    </row>
    <row r="597" spans="1:47">
      <c r="A597">
        <v>130</v>
      </c>
      <c r="B597">
        <v>4405</v>
      </c>
      <c r="C597" t="s">
        <v>1636</v>
      </c>
      <c r="D597" t="s">
        <v>1244</v>
      </c>
      <c r="E597" t="s">
        <v>1244</v>
      </c>
      <c r="F597" t="s">
        <v>1245</v>
      </c>
      <c r="G597">
        <v>78721</v>
      </c>
      <c r="H597">
        <v>192592</v>
      </c>
      <c r="I597">
        <v>3</v>
      </c>
      <c r="J597" t="s">
        <v>66</v>
      </c>
      <c r="K597">
        <v>3</v>
      </c>
      <c r="L597">
        <v>2</v>
      </c>
      <c r="M597" t="s">
        <v>71</v>
      </c>
      <c r="N597" t="s">
        <v>103</v>
      </c>
      <c r="O597" t="s">
        <v>52</v>
      </c>
      <c r="P597" t="s">
        <v>90</v>
      </c>
      <c r="S597">
        <v>10</v>
      </c>
      <c r="U597" t="s">
        <v>54</v>
      </c>
      <c r="V597" s="2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1</v>
      </c>
      <c r="AC597">
        <v>1</v>
      </c>
      <c r="AD597" t="s">
        <v>99</v>
      </c>
      <c r="AE597" t="s">
        <v>56</v>
      </c>
      <c r="AF597" t="s">
        <v>56</v>
      </c>
      <c r="AG597" t="s">
        <v>56</v>
      </c>
      <c r="AH597" t="s">
        <v>56</v>
      </c>
      <c r="AI597" t="s">
        <v>56</v>
      </c>
      <c r="AJ597" t="s">
        <v>69</v>
      </c>
      <c r="AK597" t="s">
        <v>56</v>
      </c>
      <c r="AL597" t="s">
        <v>69</v>
      </c>
      <c r="AM597" t="s">
        <v>56</v>
      </c>
      <c r="AN597" t="s">
        <v>56</v>
      </c>
      <c r="AO597" t="s">
        <v>56</v>
      </c>
      <c r="AP597" t="s">
        <v>56</v>
      </c>
      <c r="AQ597" t="s">
        <v>56</v>
      </c>
      <c r="AR597" t="s">
        <v>1246</v>
      </c>
    </row>
    <row r="598" spans="1:47">
      <c r="A598">
        <v>40</v>
      </c>
      <c r="B598">
        <v>3297</v>
      </c>
      <c r="C598" t="s">
        <v>805</v>
      </c>
      <c r="D598" t="s">
        <v>806</v>
      </c>
      <c r="E598" t="s">
        <v>807</v>
      </c>
      <c r="F598" t="s">
        <v>808</v>
      </c>
      <c r="G598">
        <v>78753</v>
      </c>
      <c r="H598">
        <v>241872</v>
      </c>
      <c r="I598">
        <v>4</v>
      </c>
      <c r="J598" t="s">
        <v>66</v>
      </c>
      <c r="K598">
        <v>476</v>
      </c>
      <c r="L598">
        <v>215</v>
      </c>
      <c r="M598" t="s">
        <v>71</v>
      </c>
      <c r="N598" t="s">
        <v>103</v>
      </c>
      <c r="O598" t="s">
        <v>52</v>
      </c>
      <c r="P598" t="s">
        <v>53</v>
      </c>
      <c r="Q598">
        <v>2010</v>
      </c>
      <c r="R598">
        <v>2109</v>
      </c>
      <c r="S598">
        <v>99</v>
      </c>
      <c r="U598" t="s">
        <v>54</v>
      </c>
      <c r="W598">
        <v>22</v>
      </c>
      <c r="X598">
        <v>0</v>
      </c>
      <c r="Y598">
        <v>193</v>
      </c>
      <c r="Z598">
        <v>0</v>
      </c>
      <c r="AA598">
        <v>0</v>
      </c>
      <c r="AB598">
        <v>0</v>
      </c>
      <c r="AC598">
        <v>261</v>
      </c>
      <c r="AD598" t="s">
        <v>55</v>
      </c>
      <c r="AE598" t="s">
        <v>56</v>
      </c>
      <c r="AF598" t="s">
        <v>56</v>
      </c>
      <c r="AG598" t="s">
        <v>56</v>
      </c>
      <c r="AH598" t="s">
        <v>56</v>
      </c>
      <c r="AI598" t="s">
        <v>56</v>
      </c>
      <c r="AJ598" t="s">
        <v>56</v>
      </c>
      <c r="AK598" t="s">
        <v>56</v>
      </c>
      <c r="AL598" t="s">
        <v>56</v>
      </c>
      <c r="AM598" t="s">
        <v>56</v>
      </c>
      <c r="AN598" t="s">
        <v>56</v>
      </c>
      <c r="AO598" t="s">
        <v>56</v>
      </c>
      <c r="AP598" t="s">
        <v>69</v>
      </c>
      <c r="AQ598" t="s">
        <v>56</v>
      </c>
      <c r="AR598" t="s">
        <v>809</v>
      </c>
      <c r="AS598" t="s">
        <v>810</v>
      </c>
      <c r="AT598" t="s">
        <v>811</v>
      </c>
      <c r="AU598" t="s">
        <v>812</v>
      </c>
    </row>
    <row r="599" spans="1:47">
      <c r="A599">
        <v>243</v>
      </c>
      <c r="B599">
        <v>3624</v>
      </c>
      <c r="C599" t="s">
        <v>490</v>
      </c>
      <c r="D599" t="s">
        <v>491</v>
      </c>
      <c r="E599" t="s">
        <v>492</v>
      </c>
      <c r="F599" t="s">
        <v>493</v>
      </c>
      <c r="G599">
        <v>78702</v>
      </c>
      <c r="I599">
        <v>3</v>
      </c>
      <c r="J599" t="s">
        <v>87</v>
      </c>
      <c r="K599">
        <v>346</v>
      </c>
      <c r="L599">
        <v>66</v>
      </c>
      <c r="M599" t="s">
        <v>50</v>
      </c>
      <c r="N599" t="s">
        <v>103</v>
      </c>
      <c r="O599" t="s">
        <v>52</v>
      </c>
      <c r="P599" t="s">
        <v>53</v>
      </c>
      <c r="Q599">
        <v>2017</v>
      </c>
      <c r="R599">
        <v>2057</v>
      </c>
      <c r="S599">
        <v>40</v>
      </c>
      <c r="U599" t="s">
        <v>54</v>
      </c>
      <c r="W599">
        <v>0</v>
      </c>
      <c r="X599">
        <v>0</v>
      </c>
      <c r="Y599">
        <v>0</v>
      </c>
      <c r="Z599">
        <v>66</v>
      </c>
      <c r="AA599">
        <v>0</v>
      </c>
      <c r="AB599">
        <v>0</v>
      </c>
      <c r="AC599">
        <v>280</v>
      </c>
      <c r="AD599" t="s">
        <v>99</v>
      </c>
      <c r="AE599" t="s">
        <v>56</v>
      </c>
      <c r="AF599" t="s">
        <v>56</v>
      </c>
      <c r="AG599" t="s">
        <v>56</v>
      </c>
      <c r="AH599" t="s">
        <v>56</v>
      </c>
      <c r="AI599" t="s">
        <v>56</v>
      </c>
      <c r="AJ599" t="s">
        <v>56</v>
      </c>
      <c r="AK599" t="s">
        <v>56</v>
      </c>
      <c r="AL599" t="s">
        <v>56</v>
      </c>
      <c r="AM599" t="s">
        <v>69</v>
      </c>
      <c r="AN599" t="s">
        <v>56</v>
      </c>
      <c r="AO599" t="s">
        <v>56</v>
      </c>
      <c r="AP599" t="s">
        <v>56</v>
      </c>
      <c r="AQ599" t="s">
        <v>56</v>
      </c>
      <c r="AR599" t="s">
        <v>494</v>
      </c>
      <c r="AS599" t="s">
        <v>495</v>
      </c>
      <c r="AT599" t="s">
        <v>496</v>
      </c>
      <c r="AU599" t="s">
        <v>497</v>
      </c>
    </row>
    <row r="600" spans="1:47">
      <c r="A600">
        <v>302</v>
      </c>
      <c r="B600">
        <v>3818</v>
      </c>
      <c r="C600" t="s">
        <v>1196</v>
      </c>
      <c r="D600" t="s">
        <v>492</v>
      </c>
      <c r="E600" t="s">
        <v>492</v>
      </c>
      <c r="F600" t="s">
        <v>1197</v>
      </c>
      <c r="G600">
        <v>78702</v>
      </c>
      <c r="I600">
        <v>3</v>
      </c>
      <c r="J600" t="s">
        <v>66</v>
      </c>
      <c r="K600">
        <v>139</v>
      </c>
      <c r="L600">
        <v>15</v>
      </c>
      <c r="M600" t="s">
        <v>50</v>
      </c>
      <c r="N600" t="s">
        <v>103</v>
      </c>
      <c r="O600" t="s">
        <v>52</v>
      </c>
      <c r="P600" t="s">
        <v>112</v>
      </c>
      <c r="S600">
        <v>40</v>
      </c>
      <c r="U600" t="s">
        <v>54</v>
      </c>
      <c r="W600">
        <v>0</v>
      </c>
      <c r="X600">
        <v>0</v>
      </c>
      <c r="Y600">
        <v>0</v>
      </c>
      <c r="Z600">
        <v>15</v>
      </c>
      <c r="AA600">
        <v>0</v>
      </c>
      <c r="AB600">
        <v>0</v>
      </c>
      <c r="AC600">
        <v>124</v>
      </c>
      <c r="AD600" t="s">
        <v>99</v>
      </c>
      <c r="AE600" t="s">
        <v>56</v>
      </c>
      <c r="AF600" t="s">
        <v>56</v>
      </c>
      <c r="AG600" t="s">
        <v>56</v>
      </c>
      <c r="AH600" t="s">
        <v>56</v>
      </c>
      <c r="AI600" t="s">
        <v>56</v>
      </c>
      <c r="AJ600" t="s">
        <v>56</v>
      </c>
      <c r="AK600" t="s">
        <v>56</v>
      </c>
      <c r="AL600" t="s">
        <v>56</v>
      </c>
      <c r="AM600" t="s">
        <v>69</v>
      </c>
      <c r="AN600" t="s">
        <v>56</v>
      </c>
      <c r="AO600" t="s">
        <v>56</v>
      </c>
      <c r="AP600" t="s">
        <v>56</v>
      </c>
      <c r="AQ600" t="s">
        <v>56</v>
      </c>
      <c r="AR600" t="s">
        <v>1198</v>
      </c>
    </row>
    <row r="601" spans="1:47">
      <c r="A601">
        <v>356</v>
      </c>
      <c r="B601">
        <v>3918</v>
      </c>
      <c r="C601" t="s">
        <v>628</v>
      </c>
      <c r="D601" t="s">
        <v>492</v>
      </c>
      <c r="E601" t="s">
        <v>492</v>
      </c>
      <c r="F601" t="s">
        <v>629</v>
      </c>
      <c r="G601">
        <v>78702</v>
      </c>
      <c r="H601">
        <v>191974</v>
      </c>
      <c r="I601">
        <v>3</v>
      </c>
      <c r="J601" t="s">
        <v>66</v>
      </c>
      <c r="K601">
        <v>115</v>
      </c>
      <c r="L601">
        <v>20</v>
      </c>
      <c r="M601" t="s">
        <v>50</v>
      </c>
      <c r="N601" t="s">
        <v>103</v>
      </c>
      <c r="O601" t="s">
        <v>52</v>
      </c>
      <c r="P601" t="s">
        <v>118</v>
      </c>
      <c r="S601">
        <v>40</v>
      </c>
      <c r="U601" t="s">
        <v>54</v>
      </c>
      <c r="W601">
        <v>0</v>
      </c>
      <c r="X601">
        <v>0</v>
      </c>
      <c r="Y601">
        <v>0</v>
      </c>
      <c r="Z601">
        <v>20</v>
      </c>
      <c r="AA601">
        <v>0</v>
      </c>
      <c r="AB601">
        <v>0</v>
      </c>
      <c r="AC601">
        <v>95</v>
      </c>
      <c r="AD601" t="s">
        <v>99</v>
      </c>
      <c r="AE601" t="s">
        <v>56</v>
      </c>
      <c r="AF601" t="s">
        <v>56</v>
      </c>
      <c r="AG601" t="s">
        <v>56</v>
      </c>
      <c r="AH601" t="s">
        <v>56</v>
      </c>
      <c r="AI601" t="s">
        <v>56</v>
      </c>
      <c r="AJ601" t="s">
        <v>56</v>
      </c>
      <c r="AK601" t="s">
        <v>56</v>
      </c>
      <c r="AL601" t="s">
        <v>56</v>
      </c>
      <c r="AM601" t="s">
        <v>69</v>
      </c>
      <c r="AN601" t="s">
        <v>56</v>
      </c>
      <c r="AO601" t="s">
        <v>56</v>
      </c>
      <c r="AP601" t="s">
        <v>56</v>
      </c>
      <c r="AQ601" t="s">
        <v>56</v>
      </c>
      <c r="AR601" t="s">
        <v>630</v>
      </c>
    </row>
    <row r="602" spans="1:47">
      <c r="A602">
        <v>392</v>
      </c>
      <c r="B602">
        <v>4186</v>
      </c>
      <c r="C602" t="s">
        <v>259</v>
      </c>
      <c r="D602" t="s">
        <v>260</v>
      </c>
      <c r="E602" t="s">
        <v>260</v>
      </c>
      <c r="F602" t="s">
        <v>261</v>
      </c>
      <c r="G602">
        <v>78759</v>
      </c>
      <c r="I602">
        <v>10</v>
      </c>
      <c r="J602" t="s">
        <v>87</v>
      </c>
      <c r="K602">
        <v>250</v>
      </c>
      <c r="L602">
        <v>27</v>
      </c>
      <c r="M602" t="s">
        <v>71</v>
      </c>
      <c r="N602" t="s">
        <v>103</v>
      </c>
      <c r="O602" t="s">
        <v>52</v>
      </c>
      <c r="P602" t="s">
        <v>90</v>
      </c>
      <c r="S602">
        <v>40</v>
      </c>
      <c r="U602" t="s">
        <v>54</v>
      </c>
      <c r="V602" s="2">
        <v>0</v>
      </c>
      <c r="W602">
        <v>0</v>
      </c>
      <c r="X602">
        <v>0</v>
      </c>
      <c r="Y602">
        <v>0</v>
      </c>
      <c r="Z602">
        <v>27</v>
      </c>
      <c r="AA602">
        <v>0</v>
      </c>
      <c r="AB602">
        <v>0</v>
      </c>
      <c r="AC602">
        <v>223</v>
      </c>
      <c r="AD602" t="s">
        <v>99</v>
      </c>
      <c r="AE602" t="s">
        <v>56</v>
      </c>
      <c r="AF602" t="s">
        <v>56</v>
      </c>
      <c r="AG602" t="s">
        <v>56</v>
      </c>
      <c r="AH602" t="s">
        <v>56</v>
      </c>
      <c r="AI602" t="s">
        <v>56</v>
      </c>
      <c r="AJ602" t="s">
        <v>69</v>
      </c>
      <c r="AK602" t="s">
        <v>56</v>
      </c>
      <c r="AL602" t="s">
        <v>56</v>
      </c>
      <c r="AM602" t="s">
        <v>56</v>
      </c>
      <c r="AN602" t="s">
        <v>56</v>
      </c>
      <c r="AO602" t="s">
        <v>56</v>
      </c>
      <c r="AP602" t="s">
        <v>56</v>
      </c>
      <c r="AQ602" t="s">
        <v>56</v>
      </c>
      <c r="AR602" t="s">
        <v>262</v>
      </c>
    </row>
    <row r="603" spans="1:47">
      <c r="A603">
        <v>378</v>
      </c>
      <c r="B603">
        <v>3971</v>
      </c>
      <c r="C603" t="s">
        <v>250</v>
      </c>
      <c r="D603" t="s">
        <v>251</v>
      </c>
      <c r="E603" t="s">
        <v>251</v>
      </c>
      <c r="F603" t="s">
        <v>252</v>
      </c>
      <c r="G603">
        <v>78724</v>
      </c>
      <c r="H603">
        <v>426029</v>
      </c>
      <c r="I603">
        <v>1</v>
      </c>
      <c r="J603" t="s">
        <v>77</v>
      </c>
      <c r="K603">
        <v>264</v>
      </c>
      <c r="L603">
        <v>264</v>
      </c>
      <c r="M603" t="s">
        <v>50</v>
      </c>
      <c r="N603" t="s">
        <v>103</v>
      </c>
      <c r="O603" t="s">
        <v>52</v>
      </c>
      <c r="P603" t="s">
        <v>90</v>
      </c>
      <c r="S603">
        <v>5</v>
      </c>
      <c r="U603" t="s">
        <v>54</v>
      </c>
      <c r="V603" s="2">
        <v>0</v>
      </c>
      <c r="W603">
        <v>8</v>
      </c>
      <c r="X603">
        <v>0</v>
      </c>
      <c r="Y603">
        <v>13</v>
      </c>
      <c r="Z603">
        <v>243</v>
      </c>
      <c r="AA603">
        <v>0</v>
      </c>
      <c r="AB603">
        <v>0</v>
      </c>
      <c r="AC603">
        <v>0</v>
      </c>
      <c r="AD603" t="s">
        <v>55</v>
      </c>
      <c r="AE603" t="s">
        <v>56</v>
      </c>
      <c r="AF603" t="s">
        <v>56</v>
      </c>
      <c r="AG603" t="s">
        <v>56</v>
      </c>
      <c r="AH603" t="s">
        <v>56</v>
      </c>
      <c r="AI603" t="s">
        <v>56</v>
      </c>
      <c r="AJ603" t="s">
        <v>56</v>
      </c>
      <c r="AK603" t="s">
        <v>56</v>
      </c>
      <c r="AL603" t="s">
        <v>69</v>
      </c>
      <c r="AM603" t="s">
        <v>56</v>
      </c>
      <c r="AN603" t="s">
        <v>56</v>
      </c>
      <c r="AO603" t="s">
        <v>56</v>
      </c>
      <c r="AP603" t="s">
        <v>56</v>
      </c>
      <c r="AQ603" t="s">
        <v>56</v>
      </c>
      <c r="AR603" t="s">
        <v>253</v>
      </c>
    </row>
    <row r="604" spans="1:47">
      <c r="A604">
        <v>190</v>
      </c>
      <c r="B604">
        <v>3571</v>
      </c>
      <c r="C604" t="s">
        <v>1247</v>
      </c>
      <c r="D604" t="s">
        <v>1248</v>
      </c>
      <c r="E604" t="s">
        <v>1248</v>
      </c>
      <c r="F604" t="s">
        <v>1249</v>
      </c>
      <c r="G604">
        <v>78705</v>
      </c>
      <c r="I604">
        <v>9</v>
      </c>
      <c r="J604" t="s">
        <v>203</v>
      </c>
      <c r="K604">
        <v>47</v>
      </c>
      <c r="L604">
        <v>5</v>
      </c>
      <c r="M604" t="s">
        <v>78</v>
      </c>
      <c r="N604" t="s">
        <v>103</v>
      </c>
      <c r="O604" t="s">
        <v>52</v>
      </c>
      <c r="P604" t="s">
        <v>53</v>
      </c>
      <c r="Q604">
        <v>2008</v>
      </c>
      <c r="R604">
        <v>2023</v>
      </c>
      <c r="S604">
        <v>15</v>
      </c>
      <c r="T604" s="3">
        <v>38218</v>
      </c>
      <c r="U604" t="s">
        <v>275</v>
      </c>
      <c r="V604" s="2">
        <v>29390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5</v>
      </c>
      <c r="AC604">
        <v>42</v>
      </c>
      <c r="AD604" t="s">
        <v>99</v>
      </c>
      <c r="AE604" t="s">
        <v>56</v>
      </c>
      <c r="AF604" t="s">
        <v>56</v>
      </c>
      <c r="AG604" t="s">
        <v>56</v>
      </c>
      <c r="AH604" t="s">
        <v>56</v>
      </c>
      <c r="AI604" t="s">
        <v>56</v>
      </c>
      <c r="AJ604" t="s">
        <v>56</v>
      </c>
      <c r="AK604" t="s">
        <v>56</v>
      </c>
      <c r="AL604" t="s">
        <v>69</v>
      </c>
      <c r="AM604" t="s">
        <v>56</v>
      </c>
      <c r="AN604" t="s">
        <v>69</v>
      </c>
      <c r="AO604" t="s">
        <v>56</v>
      </c>
      <c r="AP604" t="s">
        <v>56</v>
      </c>
      <c r="AQ604" t="s">
        <v>56</v>
      </c>
      <c r="AR604" t="s">
        <v>1250</v>
      </c>
      <c r="AS604" t="s">
        <v>1251</v>
      </c>
      <c r="AT604" t="s">
        <v>1252</v>
      </c>
      <c r="AU604" t="s">
        <v>1253</v>
      </c>
    </row>
    <row r="605" spans="1:47">
      <c r="A605">
        <v>211</v>
      </c>
      <c r="B605">
        <v>3592</v>
      </c>
      <c r="C605" t="s">
        <v>280</v>
      </c>
      <c r="D605" t="s">
        <v>281</v>
      </c>
      <c r="E605" t="s">
        <v>282</v>
      </c>
      <c r="F605" t="s">
        <v>283</v>
      </c>
      <c r="G605">
        <v>78705</v>
      </c>
      <c r="H605">
        <v>889962</v>
      </c>
      <c r="I605">
        <v>9</v>
      </c>
      <c r="J605" t="s">
        <v>49</v>
      </c>
      <c r="K605">
        <v>504</v>
      </c>
      <c r="L605">
        <v>50</v>
      </c>
      <c r="M605" t="s">
        <v>71</v>
      </c>
      <c r="N605" t="s">
        <v>103</v>
      </c>
      <c r="O605" t="s">
        <v>52</v>
      </c>
      <c r="P605" t="s">
        <v>53</v>
      </c>
      <c r="Q605">
        <v>2017</v>
      </c>
      <c r="R605">
        <v>2057</v>
      </c>
      <c r="S605">
        <v>40</v>
      </c>
      <c r="T605" s="3">
        <v>41044</v>
      </c>
      <c r="U605" t="s">
        <v>275</v>
      </c>
      <c r="V605" s="2">
        <v>185085</v>
      </c>
      <c r="W605">
        <v>0</v>
      </c>
      <c r="X605">
        <v>0</v>
      </c>
      <c r="Y605">
        <v>0</v>
      </c>
      <c r="Z605">
        <v>50</v>
      </c>
      <c r="AA605">
        <v>0</v>
      </c>
      <c r="AB605">
        <v>0</v>
      </c>
      <c r="AC605">
        <v>454</v>
      </c>
      <c r="AD605" t="s">
        <v>99</v>
      </c>
      <c r="AE605" t="s">
        <v>56</v>
      </c>
      <c r="AF605" t="s">
        <v>56</v>
      </c>
      <c r="AG605" t="s">
        <v>56</v>
      </c>
      <c r="AH605" t="s">
        <v>56</v>
      </c>
      <c r="AI605" t="s">
        <v>56</v>
      </c>
      <c r="AJ605" t="s">
        <v>56</v>
      </c>
      <c r="AK605" t="s">
        <v>56</v>
      </c>
      <c r="AL605" t="s">
        <v>69</v>
      </c>
      <c r="AM605" t="s">
        <v>56</v>
      </c>
      <c r="AN605" t="s">
        <v>69</v>
      </c>
      <c r="AO605" t="s">
        <v>56</v>
      </c>
      <c r="AP605" t="s">
        <v>56</v>
      </c>
      <c r="AQ605" t="s">
        <v>56</v>
      </c>
      <c r="AR605" t="s">
        <v>284</v>
      </c>
      <c r="AS605" t="s">
        <v>285</v>
      </c>
      <c r="AT605" t="s">
        <v>286</v>
      </c>
      <c r="AU605" t="s">
        <v>287</v>
      </c>
    </row>
    <row r="606" spans="1:47">
      <c r="A606">
        <v>209</v>
      </c>
      <c r="B606">
        <v>3590</v>
      </c>
      <c r="C606" t="s">
        <v>386</v>
      </c>
      <c r="D606" t="s">
        <v>387</v>
      </c>
      <c r="E606" t="s">
        <v>387</v>
      </c>
      <c r="F606" t="s">
        <v>388</v>
      </c>
      <c r="G606">
        <v>78705</v>
      </c>
      <c r="H606">
        <v>203608</v>
      </c>
      <c r="I606">
        <v>9</v>
      </c>
      <c r="J606" t="s">
        <v>87</v>
      </c>
      <c r="K606">
        <v>26</v>
      </c>
      <c r="L606">
        <v>8</v>
      </c>
      <c r="M606" t="s">
        <v>78</v>
      </c>
      <c r="N606" t="s">
        <v>103</v>
      </c>
      <c r="O606" t="s">
        <v>52</v>
      </c>
      <c r="P606" t="s">
        <v>90</v>
      </c>
      <c r="S606">
        <v>40</v>
      </c>
      <c r="U606" t="s">
        <v>54</v>
      </c>
      <c r="W606">
        <v>0</v>
      </c>
      <c r="X606">
        <v>0</v>
      </c>
      <c r="Y606">
        <v>8</v>
      </c>
      <c r="Z606">
        <v>0</v>
      </c>
      <c r="AA606">
        <v>0</v>
      </c>
      <c r="AB606">
        <v>0</v>
      </c>
      <c r="AC606">
        <v>18</v>
      </c>
      <c r="AD606" t="s">
        <v>99</v>
      </c>
      <c r="AE606" t="s">
        <v>56</v>
      </c>
      <c r="AF606" t="s">
        <v>56</v>
      </c>
      <c r="AG606" t="s">
        <v>56</v>
      </c>
      <c r="AH606" t="s">
        <v>56</v>
      </c>
      <c r="AI606" t="s">
        <v>56</v>
      </c>
      <c r="AJ606" t="s">
        <v>56</v>
      </c>
      <c r="AK606" t="s">
        <v>56</v>
      </c>
      <c r="AL606" t="s">
        <v>69</v>
      </c>
      <c r="AM606" t="s">
        <v>56</v>
      </c>
      <c r="AN606" t="s">
        <v>69</v>
      </c>
      <c r="AO606" t="s">
        <v>56</v>
      </c>
      <c r="AP606" t="s">
        <v>56</v>
      </c>
      <c r="AQ606" t="s">
        <v>56</v>
      </c>
      <c r="AR606" t="s">
        <v>389</v>
      </c>
    </row>
    <row r="607" spans="1:47">
      <c r="A607">
        <v>395</v>
      </c>
      <c r="B607">
        <v>4342</v>
      </c>
      <c r="C607" t="s">
        <v>999</v>
      </c>
      <c r="D607" t="s">
        <v>1000</v>
      </c>
      <c r="E607" t="s">
        <v>1001</v>
      </c>
      <c r="F607" t="s">
        <v>1002</v>
      </c>
      <c r="G607">
        <v>78701</v>
      </c>
      <c r="I607">
        <v>9</v>
      </c>
      <c r="J607" t="s">
        <v>77</v>
      </c>
      <c r="K607">
        <v>0</v>
      </c>
      <c r="L607">
        <v>0</v>
      </c>
      <c r="M607" t="s">
        <v>78</v>
      </c>
      <c r="N607" t="s">
        <v>103</v>
      </c>
      <c r="O607" t="s">
        <v>67</v>
      </c>
      <c r="P607" t="s">
        <v>112</v>
      </c>
      <c r="S607">
        <v>0</v>
      </c>
      <c r="U607" t="s">
        <v>243</v>
      </c>
      <c r="V607" s="2">
        <v>487135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 t="s">
        <v>99</v>
      </c>
      <c r="AE607" t="s">
        <v>69</v>
      </c>
      <c r="AF607" t="s">
        <v>56</v>
      </c>
      <c r="AG607" t="s">
        <v>56</v>
      </c>
      <c r="AH607" t="s">
        <v>56</v>
      </c>
      <c r="AI607" t="s">
        <v>56</v>
      </c>
      <c r="AJ607" t="s">
        <v>56</v>
      </c>
      <c r="AK607" t="s">
        <v>56</v>
      </c>
      <c r="AL607" t="s">
        <v>56</v>
      </c>
      <c r="AM607" t="s">
        <v>56</v>
      </c>
      <c r="AN607" t="s">
        <v>56</v>
      </c>
      <c r="AO607" t="s">
        <v>56</v>
      </c>
      <c r="AP607" t="s">
        <v>56</v>
      </c>
      <c r="AQ607" t="s">
        <v>56</v>
      </c>
      <c r="AR607" t="s">
        <v>1003</v>
      </c>
    </row>
    <row r="608" spans="1:47">
      <c r="A608">
        <v>220</v>
      </c>
      <c r="B608">
        <v>3601</v>
      </c>
      <c r="C608" t="s">
        <v>398</v>
      </c>
      <c r="D608" t="s">
        <v>399</v>
      </c>
      <c r="E608" t="s">
        <v>399</v>
      </c>
      <c r="F608" t="s">
        <v>400</v>
      </c>
      <c r="G608">
        <v>78751</v>
      </c>
      <c r="H608">
        <v>223212</v>
      </c>
      <c r="I608">
        <v>9</v>
      </c>
      <c r="J608" t="s">
        <v>87</v>
      </c>
      <c r="K608">
        <v>23</v>
      </c>
      <c r="L608">
        <v>2</v>
      </c>
      <c r="M608" t="s">
        <v>71</v>
      </c>
      <c r="N608" t="s">
        <v>103</v>
      </c>
      <c r="O608" t="s">
        <v>52</v>
      </c>
      <c r="P608" t="s">
        <v>53</v>
      </c>
      <c r="Q608">
        <v>2011</v>
      </c>
      <c r="R608">
        <v>2051</v>
      </c>
      <c r="S608">
        <v>40</v>
      </c>
      <c r="U608" t="s">
        <v>54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2</v>
      </c>
      <c r="AC608">
        <v>21</v>
      </c>
      <c r="AD608" t="s">
        <v>99</v>
      </c>
      <c r="AE608" t="s">
        <v>56</v>
      </c>
      <c r="AF608" t="s">
        <v>56</v>
      </c>
      <c r="AG608" t="s">
        <v>56</v>
      </c>
      <c r="AH608" t="s">
        <v>56</v>
      </c>
      <c r="AI608" t="s">
        <v>56</v>
      </c>
      <c r="AJ608" t="s">
        <v>56</v>
      </c>
      <c r="AK608" t="s">
        <v>56</v>
      </c>
      <c r="AL608" t="s">
        <v>69</v>
      </c>
      <c r="AM608" t="s">
        <v>56</v>
      </c>
      <c r="AN608" t="s">
        <v>56</v>
      </c>
      <c r="AO608" t="s">
        <v>69</v>
      </c>
      <c r="AP608" t="s">
        <v>56</v>
      </c>
      <c r="AQ608" t="s">
        <v>56</v>
      </c>
      <c r="AR608" t="s">
        <v>401</v>
      </c>
      <c r="AS608" t="s">
        <v>402</v>
      </c>
      <c r="AT608" t="s">
        <v>403</v>
      </c>
      <c r="AU608" t="s">
        <v>404</v>
      </c>
    </row>
    <row r="609" spans="1:47">
      <c r="A609">
        <v>385</v>
      </c>
      <c r="B609">
        <v>4014</v>
      </c>
      <c r="C609" t="s">
        <v>1040</v>
      </c>
      <c r="D609" t="s">
        <v>1041</v>
      </c>
      <c r="E609" t="s">
        <v>1041</v>
      </c>
      <c r="F609" t="s">
        <v>1042</v>
      </c>
      <c r="G609">
        <v>78705</v>
      </c>
      <c r="I609">
        <v>9</v>
      </c>
      <c r="J609" t="s">
        <v>49</v>
      </c>
      <c r="K609">
        <v>99</v>
      </c>
      <c r="L609">
        <v>10</v>
      </c>
      <c r="M609" t="s">
        <v>71</v>
      </c>
      <c r="N609" t="s">
        <v>103</v>
      </c>
      <c r="O609" t="s">
        <v>52</v>
      </c>
      <c r="P609" t="s">
        <v>90</v>
      </c>
      <c r="S609">
        <v>40</v>
      </c>
      <c r="U609" t="s">
        <v>243</v>
      </c>
      <c r="V609" s="2">
        <v>0</v>
      </c>
      <c r="W609">
        <v>0</v>
      </c>
      <c r="X609">
        <v>0</v>
      </c>
      <c r="Y609">
        <v>0</v>
      </c>
      <c r="Z609">
        <v>10</v>
      </c>
      <c r="AA609">
        <v>0</v>
      </c>
      <c r="AB609">
        <v>0</v>
      </c>
      <c r="AC609">
        <v>89</v>
      </c>
      <c r="AD609" t="s">
        <v>99</v>
      </c>
      <c r="AE609" t="s">
        <v>56</v>
      </c>
      <c r="AF609" t="s">
        <v>56</v>
      </c>
      <c r="AG609" t="s">
        <v>56</v>
      </c>
      <c r="AH609" t="s">
        <v>56</v>
      </c>
      <c r="AI609" t="s">
        <v>56</v>
      </c>
      <c r="AJ609" t="s">
        <v>56</v>
      </c>
      <c r="AK609" t="s">
        <v>56</v>
      </c>
      <c r="AL609" t="s">
        <v>69</v>
      </c>
      <c r="AM609" t="s">
        <v>56</v>
      </c>
      <c r="AN609" t="s">
        <v>69</v>
      </c>
      <c r="AO609" t="s">
        <v>56</v>
      </c>
      <c r="AP609" t="s">
        <v>56</v>
      </c>
      <c r="AQ609" t="s">
        <v>56</v>
      </c>
      <c r="AR609" t="s">
        <v>1043</v>
      </c>
    </row>
    <row r="610" spans="1:47">
      <c r="A610">
        <v>205</v>
      </c>
      <c r="B610">
        <v>3586</v>
      </c>
      <c r="C610" t="s">
        <v>272</v>
      </c>
      <c r="D610" t="s">
        <v>273</v>
      </c>
      <c r="E610" t="s">
        <v>273</v>
      </c>
      <c r="F610" t="s">
        <v>274</v>
      </c>
      <c r="G610">
        <v>78705</v>
      </c>
      <c r="H610">
        <v>208064</v>
      </c>
      <c r="I610">
        <v>9</v>
      </c>
      <c r="J610" t="s">
        <v>49</v>
      </c>
      <c r="K610">
        <v>182</v>
      </c>
      <c r="L610">
        <v>18</v>
      </c>
      <c r="M610" t="s">
        <v>78</v>
      </c>
      <c r="N610" t="s">
        <v>103</v>
      </c>
      <c r="O610" t="s">
        <v>52</v>
      </c>
      <c r="P610" t="s">
        <v>53</v>
      </c>
      <c r="Q610">
        <v>2015</v>
      </c>
      <c r="R610">
        <v>2030</v>
      </c>
      <c r="S610">
        <v>15</v>
      </c>
      <c r="T610" s="3">
        <v>40522</v>
      </c>
      <c r="U610" t="s">
        <v>275</v>
      </c>
      <c r="V610" s="2">
        <v>39422</v>
      </c>
      <c r="W610">
        <v>0</v>
      </c>
      <c r="X610">
        <v>0</v>
      </c>
      <c r="Y610">
        <v>0</v>
      </c>
      <c r="Z610">
        <v>18</v>
      </c>
      <c r="AA610">
        <v>0</v>
      </c>
      <c r="AB610">
        <v>0</v>
      </c>
      <c r="AC610">
        <v>164</v>
      </c>
      <c r="AD610" t="s">
        <v>99</v>
      </c>
      <c r="AE610" t="s">
        <v>56</v>
      </c>
      <c r="AF610" t="s">
        <v>56</v>
      </c>
      <c r="AG610" t="s">
        <v>56</v>
      </c>
      <c r="AH610" t="s">
        <v>56</v>
      </c>
      <c r="AI610" t="s">
        <v>56</v>
      </c>
      <c r="AJ610" t="s">
        <v>56</v>
      </c>
      <c r="AK610" t="s">
        <v>56</v>
      </c>
      <c r="AL610" t="s">
        <v>69</v>
      </c>
      <c r="AM610" t="s">
        <v>56</v>
      </c>
      <c r="AN610" t="s">
        <v>69</v>
      </c>
      <c r="AO610" t="s">
        <v>56</v>
      </c>
      <c r="AP610" t="s">
        <v>56</v>
      </c>
      <c r="AQ610" t="s">
        <v>56</v>
      </c>
      <c r="AR610" t="s">
        <v>276</v>
      </c>
      <c r="AS610" t="s">
        <v>277</v>
      </c>
      <c r="AT610" t="s">
        <v>278</v>
      </c>
      <c r="AU610" t="s">
        <v>279</v>
      </c>
    </row>
    <row r="611" spans="1:47">
      <c r="A611">
        <v>50</v>
      </c>
      <c r="B611">
        <v>3307</v>
      </c>
      <c r="C611" t="s">
        <v>1432</v>
      </c>
      <c r="D611" t="s">
        <v>915</v>
      </c>
      <c r="E611" t="s">
        <v>915</v>
      </c>
      <c r="F611" t="s">
        <v>1433</v>
      </c>
      <c r="G611">
        <v>78745</v>
      </c>
      <c r="I611">
        <v>5</v>
      </c>
      <c r="J611" t="s">
        <v>66</v>
      </c>
      <c r="K611">
        <v>22</v>
      </c>
      <c r="L611">
        <v>22</v>
      </c>
      <c r="M611" t="s">
        <v>50</v>
      </c>
      <c r="N611" t="s">
        <v>103</v>
      </c>
      <c r="O611" t="s">
        <v>52</v>
      </c>
      <c r="P611" t="s">
        <v>53</v>
      </c>
      <c r="Q611">
        <v>2008</v>
      </c>
      <c r="R611">
        <v>2107</v>
      </c>
      <c r="S611">
        <v>99</v>
      </c>
      <c r="U611" t="s">
        <v>54</v>
      </c>
      <c r="W611">
        <v>0</v>
      </c>
      <c r="X611">
        <v>0</v>
      </c>
      <c r="Y611">
        <v>22</v>
      </c>
      <c r="Z611">
        <v>0</v>
      </c>
      <c r="AA611">
        <v>0</v>
      </c>
      <c r="AB611">
        <v>0</v>
      </c>
      <c r="AC611">
        <v>0</v>
      </c>
      <c r="AD611" t="s">
        <v>55</v>
      </c>
      <c r="AE611" t="s">
        <v>56</v>
      </c>
      <c r="AF611" t="s">
        <v>56</v>
      </c>
      <c r="AG611" t="s">
        <v>56</v>
      </c>
      <c r="AH611" t="s">
        <v>56</v>
      </c>
      <c r="AI611" t="s">
        <v>56</v>
      </c>
      <c r="AJ611" t="s">
        <v>56</v>
      </c>
      <c r="AK611" t="s">
        <v>56</v>
      </c>
      <c r="AL611" t="s">
        <v>56</v>
      </c>
      <c r="AM611" t="s">
        <v>56</v>
      </c>
      <c r="AN611" t="s">
        <v>56</v>
      </c>
      <c r="AO611" t="s">
        <v>56</v>
      </c>
      <c r="AP611" t="s">
        <v>56</v>
      </c>
      <c r="AQ611" t="s">
        <v>56</v>
      </c>
      <c r="AR611" t="s">
        <v>1434</v>
      </c>
      <c r="AS611" t="s">
        <v>914</v>
      </c>
      <c r="AT611" t="s">
        <v>918</v>
      </c>
      <c r="AU611" t="s">
        <v>919</v>
      </c>
    </row>
    <row r="612" spans="1:47">
      <c r="A612">
        <v>250</v>
      </c>
      <c r="B612">
        <v>3676</v>
      </c>
      <c r="C612" t="s">
        <v>914</v>
      </c>
      <c r="D612" t="s">
        <v>915</v>
      </c>
      <c r="E612" t="s">
        <v>915</v>
      </c>
      <c r="F612" t="s">
        <v>916</v>
      </c>
      <c r="G612">
        <v>78704</v>
      </c>
      <c r="I612">
        <v>5</v>
      </c>
      <c r="J612" t="s">
        <v>87</v>
      </c>
      <c r="K612">
        <v>24</v>
      </c>
      <c r="L612">
        <v>24</v>
      </c>
      <c r="M612" t="s">
        <v>71</v>
      </c>
      <c r="N612" t="s">
        <v>103</v>
      </c>
      <c r="O612" t="s">
        <v>52</v>
      </c>
      <c r="P612" t="s">
        <v>53</v>
      </c>
      <c r="Q612">
        <v>2009</v>
      </c>
      <c r="R612">
        <v>2108</v>
      </c>
      <c r="S612">
        <v>99</v>
      </c>
      <c r="U612" t="s">
        <v>54</v>
      </c>
      <c r="W612">
        <v>12</v>
      </c>
      <c r="X612">
        <v>0</v>
      </c>
      <c r="Y612">
        <v>12</v>
      </c>
      <c r="Z612">
        <v>0</v>
      </c>
      <c r="AA612">
        <v>0</v>
      </c>
      <c r="AB612">
        <v>0</v>
      </c>
      <c r="AC612">
        <v>0</v>
      </c>
      <c r="AD612" t="s">
        <v>55</v>
      </c>
      <c r="AE612" t="s">
        <v>56</v>
      </c>
      <c r="AF612" t="s">
        <v>56</v>
      </c>
      <c r="AG612" t="s">
        <v>56</v>
      </c>
      <c r="AH612" t="s">
        <v>56</v>
      </c>
      <c r="AI612" t="s">
        <v>56</v>
      </c>
      <c r="AJ612" t="s">
        <v>56</v>
      </c>
      <c r="AK612" t="s">
        <v>56</v>
      </c>
      <c r="AL612" t="s">
        <v>69</v>
      </c>
      <c r="AM612" t="s">
        <v>56</v>
      </c>
      <c r="AN612" t="s">
        <v>56</v>
      </c>
      <c r="AO612" t="s">
        <v>56</v>
      </c>
      <c r="AP612" t="s">
        <v>56</v>
      </c>
      <c r="AQ612" t="s">
        <v>56</v>
      </c>
      <c r="AR612" t="s">
        <v>917</v>
      </c>
      <c r="AS612" t="s">
        <v>914</v>
      </c>
      <c r="AT612" t="s">
        <v>918</v>
      </c>
      <c r="AU612" t="s">
        <v>919</v>
      </c>
    </row>
    <row r="613" spans="1:47">
      <c r="A613">
        <v>128</v>
      </c>
      <c r="B613">
        <v>3513</v>
      </c>
      <c r="C613" t="s">
        <v>1564</v>
      </c>
      <c r="D613" t="s">
        <v>1565</v>
      </c>
      <c r="E613" t="s">
        <v>1566</v>
      </c>
      <c r="F613" t="s">
        <v>1567</v>
      </c>
      <c r="G613">
        <v>78702</v>
      </c>
      <c r="I613">
        <v>3</v>
      </c>
      <c r="J613" t="s">
        <v>66</v>
      </c>
      <c r="K613">
        <v>1</v>
      </c>
      <c r="L613">
        <v>1</v>
      </c>
      <c r="M613" t="s">
        <v>50</v>
      </c>
      <c r="N613" t="s">
        <v>61</v>
      </c>
      <c r="O613" t="s">
        <v>52</v>
      </c>
      <c r="P613" t="s">
        <v>53</v>
      </c>
      <c r="Q613">
        <v>2013</v>
      </c>
      <c r="R613">
        <v>2018</v>
      </c>
      <c r="S613">
        <v>5</v>
      </c>
      <c r="U613" t="s">
        <v>54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 t="s">
        <v>99</v>
      </c>
      <c r="AE613" t="s">
        <v>56</v>
      </c>
      <c r="AF613" t="s">
        <v>56</v>
      </c>
      <c r="AG613" t="s">
        <v>56</v>
      </c>
      <c r="AH613" t="s">
        <v>56</v>
      </c>
      <c r="AI613" t="s">
        <v>56</v>
      </c>
      <c r="AJ613" t="s">
        <v>56</v>
      </c>
      <c r="AK613" t="s">
        <v>56</v>
      </c>
      <c r="AL613" t="s">
        <v>69</v>
      </c>
      <c r="AM613" t="s">
        <v>56</v>
      </c>
      <c r="AN613" t="s">
        <v>56</v>
      </c>
      <c r="AO613" t="s">
        <v>56</v>
      </c>
      <c r="AP613" t="s">
        <v>56</v>
      </c>
      <c r="AQ613" t="s">
        <v>56</v>
      </c>
      <c r="AR613" t="s">
        <v>1568</v>
      </c>
    </row>
    <row r="614" spans="1:47">
      <c r="A614">
        <v>51</v>
      </c>
      <c r="B614">
        <v>3308</v>
      </c>
      <c r="C614" t="s">
        <v>1515</v>
      </c>
      <c r="D614" t="s">
        <v>1200</v>
      </c>
      <c r="E614" t="s">
        <v>1200</v>
      </c>
      <c r="F614" t="s">
        <v>1516</v>
      </c>
      <c r="G614">
        <v>78723</v>
      </c>
      <c r="I614">
        <v>1</v>
      </c>
      <c r="J614" t="s">
        <v>66</v>
      </c>
      <c r="K614">
        <v>11</v>
      </c>
      <c r="L614">
        <v>11</v>
      </c>
      <c r="M614" t="s">
        <v>71</v>
      </c>
      <c r="N614" t="s">
        <v>103</v>
      </c>
      <c r="O614" t="s">
        <v>52</v>
      </c>
      <c r="P614" t="s">
        <v>53</v>
      </c>
      <c r="Q614">
        <v>2001</v>
      </c>
      <c r="R614">
        <v>2021</v>
      </c>
      <c r="S614">
        <v>20</v>
      </c>
      <c r="U614" t="s">
        <v>54</v>
      </c>
      <c r="W614">
        <v>0</v>
      </c>
      <c r="X614">
        <v>0</v>
      </c>
      <c r="Y614">
        <v>11</v>
      </c>
      <c r="Z614">
        <v>0</v>
      </c>
      <c r="AA614">
        <v>0</v>
      </c>
      <c r="AB614">
        <v>0</v>
      </c>
      <c r="AC614">
        <v>0</v>
      </c>
      <c r="AD614" t="s">
        <v>55</v>
      </c>
      <c r="AE614" t="s">
        <v>56</v>
      </c>
      <c r="AF614" t="s">
        <v>56</v>
      </c>
      <c r="AG614" t="s">
        <v>56</v>
      </c>
      <c r="AH614" t="s">
        <v>56</v>
      </c>
      <c r="AI614" t="s">
        <v>56</v>
      </c>
      <c r="AJ614" t="s">
        <v>56</v>
      </c>
      <c r="AK614" t="s">
        <v>56</v>
      </c>
      <c r="AL614" t="s">
        <v>69</v>
      </c>
      <c r="AM614" t="s">
        <v>56</v>
      </c>
      <c r="AN614" t="s">
        <v>56</v>
      </c>
      <c r="AO614" t="s">
        <v>56</v>
      </c>
      <c r="AP614" t="s">
        <v>56</v>
      </c>
      <c r="AQ614" t="s">
        <v>56</v>
      </c>
      <c r="AR614" t="s">
        <v>1517</v>
      </c>
      <c r="AS614" t="s">
        <v>1203</v>
      </c>
      <c r="AT614" t="s">
        <v>1204</v>
      </c>
      <c r="AU614" t="s">
        <v>1518</v>
      </c>
    </row>
    <row r="615" spans="1:47">
      <c r="A615">
        <v>52</v>
      </c>
      <c r="B615">
        <v>3309</v>
      </c>
      <c r="C615" t="s">
        <v>1199</v>
      </c>
      <c r="D615" t="s">
        <v>1199</v>
      </c>
      <c r="E615" t="s">
        <v>1200</v>
      </c>
      <c r="F615" t="s">
        <v>1201</v>
      </c>
      <c r="G615">
        <v>78702</v>
      </c>
      <c r="I615">
        <v>3</v>
      </c>
      <c r="J615" t="s">
        <v>66</v>
      </c>
      <c r="K615">
        <v>56</v>
      </c>
      <c r="L615">
        <v>56</v>
      </c>
      <c r="M615" t="s">
        <v>71</v>
      </c>
      <c r="N615" t="s">
        <v>103</v>
      </c>
      <c r="O615" t="s">
        <v>52</v>
      </c>
      <c r="P615" t="s">
        <v>53</v>
      </c>
      <c r="Q615">
        <v>2003</v>
      </c>
      <c r="R615">
        <v>2023</v>
      </c>
      <c r="S615">
        <v>20</v>
      </c>
      <c r="U615" t="s">
        <v>54</v>
      </c>
      <c r="W615">
        <v>0</v>
      </c>
      <c r="X615">
        <v>0</v>
      </c>
      <c r="Y615">
        <v>56</v>
      </c>
      <c r="Z615">
        <v>0</v>
      </c>
      <c r="AA615">
        <v>0</v>
      </c>
      <c r="AB615">
        <v>0</v>
      </c>
      <c r="AC615">
        <v>0</v>
      </c>
      <c r="AD615" t="s">
        <v>55</v>
      </c>
      <c r="AE615" t="s">
        <v>56</v>
      </c>
      <c r="AF615" t="s">
        <v>56</v>
      </c>
      <c r="AG615" t="s">
        <v>56</v>
      </c>
      <c r="AH615" t="s">
        <v>56</v>
      </c>
      <c r="AI615" t="s">
        <v>56</v>
      </c>
      <c r="AJ615" t="s">
        <v>56</v>
      </c>
      <c r="AK615" t="s">
        <v>56</v>
      </c>
      <c r="AL615" t="s">
        <v>56</v>
      </c>
      <c r="AM615" t="s">
        <v>56</v>
      </c>
      <c r="AN615" t="s">
        <v>56</v>
      </c>
      <c r="AO615" t="s">
        <v>56</v>
      </c>
      <c r="AP615" t="s">
        <v>56</v>
      </c>
      <c r="AQ615" t="s">
        <v>56</v>
      </c>
      <c r="AR615" t="s">
        <v>1202</v>
      </c>
      <c r="AS615" t="s">
        <v>1203</v>
      </c>
      <c r="AT615" t="s">
        <v>1204</v>
      </c>
      <c r="AU615" t="s">
        <v>1205</v>
      </c>
    </row>
    <row r="616" spans="1:47">
      <c r="A616">
        <v>203</v>
      </c>
      <c r="B616">
        <v>3584</v>
      </c>
      <c r="C616" t="s">
        <v>1231</v>
      </c>
      <c r="D616" t="s">
        <v>1232</v>
      </c>
      <c r="E616" t="s">
        <v>1232</v>
      </c>
      <c r="F616" t="s">
        <v>1233</v>
      </c>
      <c r="G616">
        <v>78705</v>
      </c>
      <c r="I616">
        <v>9</v>
      </c>
      <c r="J616" t="s">
        <v>49</v>
      </c>
      <c r="K616">
        <v>139</v>
      </c>
      <c r="L616">
        <v>14</v>
      </c>
      <c r="M616" t="s">
        <v>78</v>
      </c>
      <c r="N616" t="s">
        <v>103</v>
      </c>
      <c r="O616" t="s">
        <v>52</v>
      </c>
      <c r="P616" t="s">
        <v>53</v>
      </c>
      <c r="Q616">
        <v>2013</v>
      </c>
      <c r="R616">
        <v>2028</v>
      </c>
      <c r="S616">
        <v>15</v>
      </c>
      <c r="U616" t="s">
        <v>54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14</v>
      </c>
      <c r="AC616">
        <v>125</v>
      </c>
      <c r="AD616" t="s">
        <v>99</v>
      </c>
      <c r="AE616" t="s">
        <v>56</v>
      </c>
      <c r="AF616" t="s">
        <v>56</v>
      </c>
      <c r="AG616" t="s">
        <v>56</v>
      </c>
      <c r="AH616" t="s">
        <v>56</v>
      </c>
      <c r="AI616" t="s">
        <v>56</v>
      </c>
      <c r="AJ616" t="s">
        <v>56</v>
      </c>
      <c r="AK616" t="s">
        <v>56</v>
      </c>
      <c r="AL616" t="s">
        <v>69</v>
      </c>
      <c r="AM616" t="s">
        <v>56</v>
      </c>
      <c r="AN616" t="s">
        <v>69</v>
      </c>
      <c r="AO616" t="s">
        <v>56</v>
      </c>
      <c r="AP616" t="s">
        <v>56</v>
      </c>
      <c r="AQ616" t="s">
        <v>56</v>
      </c>
      <c r="AR616" t="s">
        <v>1234</v>
      </c>
      <c r="AS616" t="s">
        <v>983</v>
      </c>
      <c r="AT616" t="s">
        <v>1064</v>
      </c>
      <c r="AU616" t="s">
        <v>1235</v>
      </c>
    </row>
    <row r="617" spans="1:47">
      <c r="A617">
        <v>199</v>
      </c>
      <c r="B617">
        <v>3580</v>
      </c>
      <c r="C617">
        <v>2215</v>
      </c>
      <c r="D617" t="s">
        <v>855</v>
      </c>
      <c r="E617" t="s">
        <v>855</v>
      </c>
      <c r="F617" t="s">
        <v>1130</v>
      </c>
      <c r="G617">
        <v>78705</v>
      </c>
      <c r="H617">
        <v>891242</v>
      </c>
      <c r="I617">
        <v>9</v>
      </c>
      <c r="J617" t="s">
        <v>66</v>
      </c>
      <c r="K617">
        <v>155</v>
      </c>
      <c r="L617">
        <v>16</v>
      </c>
      <c r="M617" t="s">
        <v>71</v>
      </c>
      <c r="N617" t="s">
        <v>103</v>
      </c>
      <c r="O617" t="s">
        <v>52</v>
      </c>
      <c r="P617" t="s">
        <v>53</v>
      </c>
      <c r="Q617">
        <v>2014</v>
      </c>
      <c r="R617">
        <v>2029</v>
      </c>
      <c r="S617">
        <v>15</v>
      </c>
      <c r="T617" s="3">
        <v>39624</v>
      </c>
      <c r="U617" t="s">
        <v>275</v>
      </c>
      <c r="V617" s="2">
        <v>60209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16</v>
      </c>
      <c r="AC617">
        <v>139</v>
      </c>
      <c r="AD617" t="s">
        <v>99</v>
      </c>
      <c r="AE617" t="s">
        <v>56</v>
      </c>
      <c r="AF617" t="s">
        <v>56</v>
      </c>
      <c r="AG617" t="s">
        <v>56</v>
      </c>
      <c r="AH617" t="s">
        <v>56</v>
      </c>
      <c r="AI617" t="s">
        <v>56</v>
      </c>
      <c r="AJ617" t="s">
        <v>56</v>
      </c>
      <c r="AK617" t="s">
        <v>56</v>
      </c>
      <c r="AL617" t="s">
        <v>69</v>
      </c>
      <c r="AM617" t="s">
        <v>56</v>
      </c>
      <c r="AN617" t="s">
        <v>69</v>
      </c>
      <c r="AO617" t="s">
        <v>56</v>
      </c>
      <c r="AP617" t="s">
        <v>56</v>
      </c>
      <c r="AQ617" t="s">
        <v>56</v>
      </c>
      <c r="AR617" t="s">
        <v>1131</v>
      </c>
      <c r="AS617" t="s">
        <v>1132</v>
      </c>
      <c r="AT617" t="s">
        <v>1133</v>
      </c>
      <c r="AU617" t="s">
        <v>1134</v>
      </c>
    </row>
  </sheetData>
  <autoFilter ref="A1:AU617" xr:uid="{696CC572-3B63-B54E-867D-A5AE1E995F98}">
    <sortState ref="A2:AU617">
      <sortCondition ref="E1:E617"/>
    </sortState>
  </autoFilter>
  <sortState ref="A2:AU617">
    <sortCondition ref="Q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0460-EDED-FB4D-BC1E-CCD96CB7B2F5}">
  <dimension ref="A1:C52"/>
  <sheetViews>
    <sheetView workbookViewId="0">
      <selection activeCell="A26" sqref="A26"/>
    </sheetView>
  </sheetViews>
  <sheetFormatPr baseColWidth="10" defaultRowHeight="16"/>
  <cols>
    <col min="1" max="1" width="13" bestFit="1" customWidth="1"/>
    <col min="2" max="2" width="26" bestFit="1" customWidth="1"/>
    <col min="3" max="3" width="16.6640625" bestFit="1" customWidth="1"/>
  </cols>
  <sheetData>
    <row r="1" spans="1:3">
      <c r="A1" s="5" t="s">
        <v>15</v>
      </c>
      <c r="B1" t="s">
        <v>53</v>
      </c>
    </row>
    <row r="2" spans="1:3">
      <c r="A2" s="5" t="s">
        <v>14</v>
      </c>
      <c r="B2" t="s">
        <v>52</v>
      </c>
    </row>
    <row r="3" spans="1:3">
      <c r="A3" s="5" t="s">
        <v>29</v>
      </c>
      <c r="B3" t="s">
        <v>1676</v>
      </c>
    </row>
    <row r="5" spans="1:3">
      <c r="A5" s="5" t="s">
        <v>1672</v>
      </c>
      <c r="B5" t="s">
        <v>1678</v>
      </c>
      <c r="C5" t="s">
        <v>1679</v>
      </c>
    </row>
    <row r="6" spans="1:3">
      <c r="A6" s="6">
        <v>78701</v>
      </c>
      <c r="B6" s="7">
        <v>197</v>
      </c>
      <c r="C6" s="7">
        <v>1001</v>
      </c>
    </row>
    <row r="7" spans="1:3">
      <c r="A7" s="6">
        <v>78702</v>
      </c>
      <c r="B7" s="7">
        <v>674</v>
      </c>
      <c r="C7" s="7">
        <v>1978</v>
      </c>
    </row>
    <row r="8" spans="1:3">
      <c r="A8" s="6">
        <v>78704</v>
      </c>
      <c r="B8" s="7">
        <v>1115</v>
      </c>
      <c r="C8" s="7">
        <v>3344</v>
      </c>
    </row>
    <row r="9" spans="1:3">
      <c r="A9" s="6">
        <v>78705</v>
      </c>
      <c r="B9" s="7">
        <v>657</v>
      </c>
      <c r="C9" s="7">
        <v>5206</v>
      </c>
    </row>
    <row r="10" spans="1:3">
      <c r="A10" s="6">
        <v>78717</v>
      </c>
      <c r="B10" s="7">
        <v>128</v>
      </c>
      <c r="C10" s="7">
        <v>128</v>
      </c>
    </row>
    <row r="11" spans="1:3">
      <c r="A11" s="6">
        <v>78721</v>
      </c>
      <c r="B11" s="7">
        <v>278</v>
      </c>
      <c r="C11" s="7">
        <v>278</v>
      </c>
    </row>
    <row r="12" spans="1:3">
      <c r="A12" s="6">
        <v>78722</v>
      </c>
      <c r="B12" s="7">
        <v>171</v>
      </c>
      <c r="C12" s="7">
        <v>181</v>
      </c>
    </row>
    <row r="13" spans="1:3">
      <c r="A13" s="6">
        <v>78723</v>
      </c>
      <c r="B13" s="7">
        <v>878</v>
      </c>
      <c r="C13" s="7">
        <v>1417</v>
      </c>
    </row>
    <row r="14" spans="1:3">
      <c r="A14" s="6">
        <v>78727</v>
      </c>
      <c r="B14" s="7">
        <v>332</v>
      </c>
      <c r="C14" s="7">
        <v>332</v>
      </c>
    </row>
    <row r="15" spans="1:3">
      <c r="A15" s="6">
        <v>78735</v>
      </c>
      <c r="B15" s="7">
        <v>218</v>
      </c>
      <c r="C15" s="7">
        <v>218</v>
      </c>
    </row>
    <row r="16" spans="1:3">
      <c r="A16" s="6">
        <v>78741</v>
      </c>
      <c r="B16" s="7">
        <v>723</v>
      </c>
      <c r="C16" s="7">
        <v>1796</v>
      </c>
    </row>
    <row r="17" spans="1:3">
      <c r="A17" s="6">
        <v>78744</v>
      </c>
      <c r="B17" s="7">
        <v>268</v>
      </c>
      <c r="C17" s="7">
        <v>268</v>
      </c>
    </row>
    <row r="18" spans="1:3">
      <c r="A18" s="6">
        <v>78745</v>
      </c>
      <c r="B18" s="7">
        <v>1015</v>
      </c>
      <c r="C18" s="7">
        <v>1033</v>
      </c>
    </row>
    <row r="19" spans="1:3">
      <c r="A19" s="6">
        <v>78748</v>
      </c>
      <c r="B19" s="7">
        <v>128</v>
      </c>
      <c r="C19" s="7">
        <v>142</v>
      </c>
    </row>
    <row r="20" spans="1:3">
      <c r="A20" s="6">
        <v>78750</v>
      </c>
      <c r="B20" s="7">
        <v>1</v>
      </c>
      <c r="C20" s="7">
        <v>1</v>
      </c>
    </row>
    <row r="21" spans="1:3">
      <c r="A21" s="6">
        <v>78751</v>
      </c>
      <c r="B21" s="7">
        <v>24</v>
      </c>
      <c r="C21" s="7">
        <v>234</v>
      </c>
    </row>
    <row r="22" spans="1:3">
      <c r="A22" s="6">
        <v>78752</v>
      </c>
      <c r="B22" s="7">
        <v>142</v>
      </c>
      <c r="C22" s="7">
        <v>142</v>
      </c>
    </row>
    <row r="23" spans="1:3">
      <c r="A23" s="6">
        <v>78753</v>
      </c>
      <c r="B23" s="7">
        <v>443</v>
      </c>
      <c r="C23" s="7">
        <v>704</v>
      </c>
    </row>
    <row r="24" spans="1:3">
      <c r="A24" s="6">
        <v>78756</v>
      </c>
      <c r="B24" s="7">
        <v>60</v>
      </c>
      <c r="C24" s="7">
        <v>600</v>
      </c>
    </row>
    <row r="25" spans="1:3">
      <c r="A25" s="6">
        <v>78757</v>
      </c>
      <c r="B25" s="7">
        <v>95</v>
      </c>
      <c r="C25" s="7">
        <v>404</v>
      </c>
    </row>
    <row r="26" spans="1:3">
      <c r="A26" s="6">
        <v>78758</v>
      </c>
      <c r="B26" s="7">
        <v>321</v>
      </c>
      <c r="C26" s="7">
        <v>1123</v>
      </c>
    </row>
    <row r="27" spans="1:3">
      <c r="A27" s="6" t="s">
        <v>1673</v>
      </c>
      <c r="B27" s="7">
        <v>7868</v>
      </c>
      <c r="C27" s="7">
        <v>20530</v>
      </c>
    </row>
    <row r="37" spans="1:3">
      <c r="A37" s="5" t="s">
        <v>15</v>
      </c>
      <c r="B37" t="s">
        <v>53</v>
      </c>
    </row>
    <row r="38" spans="1:3">
      <c r="A38" s="5" t="s">
        <v>14</v>
      </c>
      <c r="B38" t="s">
        <v>67</v>
      </c>
    </row>
    <row r="39" spans="1:3">
      <c r="A39" s="5" t="s">
        <v>29</v>
      </c>
      <c r="B39" t="s">
        <v>1680</v>
      </c>
    </row>
    <row r="41" spans="1:3">
      <c r="A41" s="5" t="s">
        <v>1672</v>
      </c>
      <c r="B41" t="s">
        <v>1678</v>
      </c>
      <c r="C41" t="s">
        <v>1679</v>
      </c>
    </row>
    <row r="42" spans="1:3">
      <c r="A42" s="6">
        <v>78617</v>
      </c>
      <c r="B42" s="7">
        <v>3</v>
      </c>
      <c r="C42" s="7">
        <v>3</v>
      </c>
    </row>
    <row r="43" spans="1:3">
      <c r="A43" s="6">
        <v>78702</v>
      </c>
      <c r="B43" s="7">
        <v>28</v>
      </c>
      <c r="C43" s="7">
        <v>55</v>
      </c>
    </row>
    <row r="44" spans="1:3">
      <c r="A44" s="6">
        <v>78704</v>
      </c>
      <c r="B44" s="7">
        <v>2</v>
      </c>
      <c r="C44" s="7">
        <v>20</v>
      </c>
    </row>
    <row r="45" spans="1:3">
      <c r="A45" s="6">
        <v>78721</v>
      </c>
      <c r="B45" s="7">
        <v>8</v>
      </c>
      <c r="C45" s="7">
        <v>8</v>
      </c>
    </row>
    <row r="46" spans="1:3">
      <c r="A46" s="6">
        <v>78723</v>
      </c>
      <c r="B46" s="7">
        <v>47</v>
      </c>
      <c r="C46" s="7">
        <v>911</v>
      </c>
    </row>
    <row r="47" spans="1:3">
      <c r="A47" s="6">
        <v>78724</v>
      </c>
      <c r="B47" s="7">
        <v>50</v>
      </c>
      <c r="C47" s="7">
        <v>50</v>
      </c>
    </row>
    <row r="48" spans="1:3">
      <c r="A48" s="6">
        <v>78741</v>
      </c>
      <c r="B48" s="7">
        <v>37</v>
      </c>
      <c r="C48" s="7">
        <v>37</v>
      </c>
    </row>
    <row r="49" spans="1:3">
      <c r="A49" s="6">
        <v>78744</v>
      </c>
      <c r="B49" s="7">
        <v>39</v>
      </c>
      <c r="C49" s="7">
        <v>39</v>
      </c>
    </row>
    <row r="50" spans="1:3">
      <c r="A50" s="6">
        <v>78745</v>
      </c>
      <c r="B50" s="7">
        <v>50</v>
      </c>
      <c r="C50" s="7">
        <v>50</v>
      </c>
    </row>
    <row r="51" spans="1:3">
      <c r="A51" s="6">
        <v>78754</v>
      </c>
      <c r="B51" s="7">
        <v>1</v>
      </c>
      <c r="C51" s="7">
        <v>1</v>
      </c>
    </row>
    <row r="52" spans="1:3">
      <c r="A52" s="6" t="s">
        <v>1673</v>
      </c>
      <c r="B52" s="7">
        <v>265</v>
      </c>
      <c r="C52" s="7">
        <v>1174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C7EA-F8E0-4C4F-9C6E-3622D5DA9F90}">
  <dimension ref="A1:D55"/>
  <sheetViews>
    <sheetView topLeftCell="A32" zoomScale="101" workbookViewId="0">
      <selection activeCell="G54" sqref="G54"/>
    </sheetView>
  </sheetViews>
  <sheetFormatPr baseColWidth="10" defaultRowHeight="16"/>
  <cols>
    <col min="1" max="1" width="13" bestFit="1" customWidth="1"/>
    <col min="2" max="2" width="17.6640625" bestFit="1" customWidth="1"/>
    <col min="3" max="3" width="26" bestFit="1" customWidth="1"/>
    <col min="4" max="4" width="18.6640625" bestFit="1" customWidth="1"/>
  </cols>
  <sheetData>
    <row r="1" spans="1:3">
      <c r="A1" s="5" t="s">
        <v>15</v>
      </c>
      <c r="B1" t="s">
        <v>53</v>
      </c>
    </row>
    <row r="2" spans="1:3">
      <c r="A2" s="5" t="s">
        <v>14</v>
      </c>
      <c r="B2" t="s">
        <v>67</v>
      </c>
    </row>
    <row r="3" spans="1:3">
      <c r="A3" s="5" t="s">
        <v>29</v>
      </c>
      <c r="B3" t="s">
        <v>1676</v>
      </c>
    </row>
    <row r="5" spans="1:3">
      <c r="A5" s="5" t="s">
        <v>1672</v>
      </c>
      <c r="B5" t="s">
        <v>1679</v>
      </c>
      <c r="C5" t="s">
        <v>1678</v>
      </c>
    </row>
    <row r="6" spans="1:3">
      <c r="A6" s="6">
        <v>2007</v>
      </c>
      <c r="B6" s="7">
        <v>5</v>
      </c>
      <c r="C6" s="7">
        <v>5</v>
      </c>
    </row>
    <row r="7" spans="1:3">
      <c r="A7" s="6">
        <v>2008</v>
      </c>
      <c r="B7" s="7">
        <v>11</v>
      </c>
      <c r="C7" s="7">
        <v>11</v>
      </c>
    </row>
    <row r="8" spans="1:3">
      <c r="A8" s="6">
        <v>2009</v>
      </c>
      <c r="B8" s="7">
        <v>52</v>
      </c>
      <c r="C8" s="7">
        <v>52</v>
      </c>
    </row>
    <row r="9" spans="1:3">
      <c r="A9" s="6">
        <v>2010</v>
      </c>
      <c r="B9" s="7">
        <v>18</v>
      </c>
      <c r="C9" s="7">
        <v>18</v>
      </c>
    </row>
    <row r="10" spans="1:3">
      <c r="A10" s="6">
        <v>2011</v>
      </c>
      <c r="B10" s="7">
        <v>8</v>
      </c>
      <c r="C10" s="7">
        <v>8</v>
      </c>
    </row>
    <row r="11" spans="1:3">
      <c r="A11" s="6">
        <v>2012</v>
      </c>
      <c r="B11" s="7">
        <v>28</v>
      </c>
      <c r="C11" s="7">
        <v>28</v>
      </c>
    </row>
    <row r="12" spans="1:3">
      <c r="A12" s="6">
        <v>2013</v>
      </c>
      <c r="B12" s="7">
        <v>25</v>
      </c>
      <c r="C12" s="7">
        <v>25</v>
      </c>
    </row>
    <row r="13" spans="1:3">
      <c r="A13" s="6">
        <v>2014</v>
      </c>
      <c r="B13" s="7">
        <v>13</v>
      </c>
      <c r="C13" s="7">
        <v>13</v>
      </c>
    </row>
    <row r="14" spans="1:3">
      <c r="A14" s="6">
        <v>2015</v>
      </c>
      <c r="B14" s="7">
        <v>14</v>
      </c>
      <c r="C14" s="7">
        <v>14</v>
      </c>
    </row>
    <row r="15" spans="1:3">
      <c r="A15" s="6">
        <v>2016</v>
      </c>
      <c r="B15" s="7">
        <v>23</v>
      </c>
      <c r="C15" s="7">
        <v>23</v>
      </c>
    </row>
    <row r="16" spans="1:3">
      <c r="A16" s="6">
        <v>2017</v>
      </c>
      <c r="B16" s="7">
        <v>51</v>
      </c>
      <c r="C16" s="7">
        <v>19</v>
      </c>
    </row>
    <row r="17" spans="1:3">
      <c r="A17" s="6" t="s">
        <v>1673</v>
      </c>
      <c r="B17" s="7">
        <v>248</v>
      </c>
      <c r="C17" s="7">
        <v>216</v>
      </c>
    </row>
    <row r="30" spans="1:3">
      <c r="A30" s="5" t="s">
        <v>15</v>
      </c>
      <c r="B30" t="s">
        <v>53</v>
      </c>
    </row>
    <row r="31" spans="1:3">
      <c r="A31" s="5" t="s">
        <v>14</v>
      </c>
      <c r="B31" t="s">
        <v>52</v>
      </c>
    </row>
    <row r="32" spans="1:3">
      <c r="A32" s="5" t="s">
        <v>29</v>
      </c>
      <c r="B32" t="s">
        <v>1676</v>
      </c>
    </row>
    <row r="34" spans="1:4">
      <c r="A34" s="5" t="s">
        <v>1672</v>
      </c>
      <c r="B34" t="s">
        <v>1679</v>
      </c>
      <c r="C34" t="s">
        <v>1678</v>
      </c>
      <c r="D34" t="s">
        <v>1681</v>
      </c>
    </row>
    <row r="35" spans="1:4">
      <c r="A35" s="6">
        <v>1998</v>
      </c>
      <c r="B35" s="7">
        <v>294</v>
      </c>
      <c r="C35" s="7">
        <v>276</v>
      </c>
      <c r="D35" s="8">
        <f>GETPIVOTDATA("Sum of Total Affordable Units",$A$34,"Affordability Start Year",1998)/GETPIVOTDATA("Sum of Total Units",$A$34,"Affordability Start Year",1998)</f>
        <v>0.93877551020408168</v>
      </c>
    </row>
    <row r="36" spans="1:4">
      <c r="A36" s="6">
        <v>1999</v>
      </c>
      <c r="B36" s="7">
        <v>222</v>
      </c>
      <c r="C36" s="7">
        <v>208</v>
      </c>
      <c r="D36" s="8">
        <f>GETPIVOTDATA("Sum of Total Affordable Units",$A$34,"Affordability Start Year",1999)/GETPIVOTDATA("Sum of Total Units",$A$34,"Affordability Start Year",1999)</f>
        <v>0.93693693693693691</v>
      </c>
    </row>
    <row r="37" spans="1:4">
      <c r="A37" s="6">
        <v>2000</v>
      </c>
      <c r="B37" s="7">
        <v>610</v>
      </c>
      <c r="C37" s="7">
        <v>610</v>
      </c>
      <c r="D37" s="8">
        <f>GETPIVOTDATA("Sum of Total Affordable Units",$A$34,"Affordability Start Year",2000)/GETPIVOTDATA("Sum of Total Units",$A$34,"Affordability Start Year",2000)</f>
        <v>1</v>
      </c>
    </row>
    <row r="38" spans="1:4">
      <c r="A38" s="6">
        <v>2001</v>
      </c>
      <c r="B38" s="7">
        <v>309</v>
      </c>
      <c r="C38" s="7">
        <v>303</v>
      </c>
      <c r="D38" s="8">
        <f>GETPIVOTDATA("Sum of Total Affordable Units",$A$34,"Affordability Start Year",2001)/GETPIVOTDATA("Sum of Total Units",$A$34,"Affordability Start Year",2001)</f>
        <v>0.98058252427184467</v>
      </c>
    </row>
    <row r="39" spans="1:4">
      <c r="A39" s="6">
        <v>2002</v>
      </c>
      <c r="B39" s="7">
        <v>323</v>
      </c>
      <c r="C39" s="7">
        <v>95</v>
      </c>
      <c r="D39" s="8">
        <f>GETPIVOTDATA("Sum of Total Affordable Units",$A$34,"Affordability Start Year",2002)/GETPIVOTDATA("Sum of Total Units",$A$34,"Affordability Start Year",2002)</f>
        <v>0.29411764705882354</v>
      </c>
    </row>
    <row r="40" spans="1:4">
      <c r="A40" s="6">
        <v>2003</v>
      </c>
      <c r="B40" s="7">
        <v>206</v>
      </c>
      <c r="C40" s="7">
        <v>205</v>
      </c>
      <c r="D40" s="8">
        <f>GETPIVOTDATA("Sum of Total Affordable Units",$A$34,"Affordability Start Year",2003)/GETPIVOTDATA("Sum of Total Units",$A$34,"Affordability Start Year",2003)</f>
        <v>0.99514563106796117</v>
      </c>
    </row>
    <row r="41" spans="1:4">
      <c r="A41" s="6">
        <v>2005</v>
      </c>
      <c r="B41" s="7">
        <v>207</v>
      </c>
      <c r="C41" s="7">
        <v>151</v>
      </c>
      <c r="D41" s="8">
        <f>GETPIVOTDATA("Sum of Total Affordable Units",$A$34,"Affordability Start Year",2005)/GETPIVOTDATA("Sum of Total Units",$A$34,"Affordability Start Year",2005)</f>
        <v>0.72946859903381644</v>
      </c>
    </row>
    <row r="42" spans="1:4">
      <c r="A42" s="6">
        <v>2006</v>
      </c>
      <c r="B42" s="7">
        <v>192</v>
      </c>
      <c r="C42" s="7">
        <v>44</v>
      </c>
      <c r="D42" s="8">
        <f>GETPIVOTDATA("Sum of Total Affordable Units",$A$34,"Affordability Start Year",2006)/GETPIVOTDATA("Sum of Total Units",$A$34,"Affordability Start Year",2006)</f>
        <v>0.22916666666666666</v>
      </c>
    </row>
    <row r="43" spans="1:4">
      <c r="A43" s="6">
        <v>2007</v>
      </c>
      <c r="B43" s="7">
        <v>653</v>
      </c>
      <c r="C43" s="7">
        <v>83</v>
      </c>
      <c r="D43" s="8">
        <f>GETPIVOTDATA("Sum of Total Affordable Units",$A$34,"Affordability Start Year",2007)/GETPIVOTDATA("Sum of Total Units",$A$34,"Affordability Start Year",2007)</f>
        <v>0.12710566615620214</v>
      </c>
    </row>
    <row r="44" spans="1:4">
      <c r="A44" s="6">
        <v>2008</v>
      </c>
      <c r="B44" s="7">
        <v>2104</v>
      </c>
      <c r="C44" s="7">
        <v>381</v>
      </c>
      <c r="D44" s="8">
        <f>GETPIVOTDATA("Sum of Total Affordable Units",$A$34,"Affordability Start Year",2008)/GETPIVOTDATA("Sum of Total Units",$A$34,"Affordability Start Year",2008)</f>
        <v>0.18108365019011408</v>
      </c>
    </row>
    <row r="45" spans="1:4">
      <c r="A45" s="6">
        <v>2009</v>
      </c>
      <c r="B45" s="7">
        <v>1350</v>
      </c>
      <c r="C45" s="7">
        <v>905</v>
      </c>
      <c r="D45" s="8">
        <f>GETPIVOTDATA("Sum of Total Affordable Units",$A$34,"Affordability Start Year",2009)/GETPIVOTDATA("Sum of Total Units",$A$34,"Affordability Start Year",2009)</f>
        <v>0.67037037037037039</v>
      </c>
    </row>
    <row r="46" spans="1:4">
      <c r="A46" s="6">
        <v>2010</v>
      </c>
      <c r="B46" s="7">
        <v>1988</v>
      </c>
      <c r="C46" s="7">
        <v>713</v>
      </c>
      <c r="D46" s="8">
        <f>GETPIVOTDATA("Sum of Total Affordable Units",$A$34,"Affordability Start Year",2010)/GETPIVOTDATA("Sum of Total Units",$A$34,"Affordability Start Year",2010)</f>
        <v>0.35865191146881287</v>
      </c>
    </row>
    <row r="47" spans="1:4">
      <c r="A47" s="6">
        <v>2011</v>
      </c>
      <c r="B47" s="7">
        <v>321</v>
      </c>
      <c r="C47" s="7">
        <v>298</v>
      </c>
      <c r="D47" s="8">
        <f>GETPIVOTDATA("Sum of Total Affordable Units",$A$34,"Affordability Start Year",2011)/GETPIVOTDATA("Sum of Total Units",$A$34,"Affordability Start Year",2011)</f>
        <v>0.92834890965732086</v>
      </c>
    </row>
    <row r="48" spans="1:4">
      <c r="A48" s="6">
        <v>2012</v>
      </c>
      <c r="B48" s="7">
        <v>690</v>
      </c>
      <c r="C48" s="7">
        <v>250</v>
      </c>
      <c r="D48" s="8">
        <f>GETPIVOTDATA("Sum of Total Affordable Units",$A$34,"Affordability Start Year",2012)/GETPIVOTDATA("Sum of Total Units",$A$34,"Affordability Start Year",2012)</f>
        <v>0.36231884057971014</v>
      </c>
    </row>
    <row r="49" spans="1:4">
      <c r="A49" s="6">
        <v>2013</v>
      </c>
      <c r="B49" s="7">
        <v>1332</v>
      </c>
      <c r="C49" s="7">
        <v>330</v>
      </c>
      <c r="D49" s="8">
        <f>GETPIVOTDATA("Sum of Total Affordable Units",$A$34,"Affordability Start Year",2013)/GETPIVOTDATA("Sum of Total Units",$A$34,"Affordability Start Year",2013)</f>
        <v>0.24774774774774774</v>
      </c>
    </row>
    <row r="50" spans="1:4">
      <c r="A50" s="6">
        <v>2014</v>
      </c>
      <c r="B50" s="7">
        <v>2986</v>
      </c>
      <c r="C50" s="7">
        <v>931</v>
      </c>
      <c r="D50" s="8">
        <f>GETPIVOTDATA("Sum of Total Affordable Units",$A$34,"Affordability Start Year",2014)/GETPIVOTDATA("Sum of Total Units",$A$34,"Affordability Start Year",2014)</f>
        <v>0.31178834561286001</v>
      </c>
    </row>
    <row r="51" spans="1:4">
      <c r="A51" s="6">
        <v>2015</v>
      </c>
      <c r="B51" s="7">
        <v>2236</v>
      </c>
      <c r="C51" s="7">
        <v>244</v>
      </c>
      <c r="D51" s="8">
        <f>GETPIVOTDATA("Sum of Total Affordable Units",$A$34,"Affordability Start Year",2015)/GETPIVOTDATA("Sum of Total Units",$A$34,"Affordability Start Year",2015)</f>
        <v>0.10912343470483005</v>
      </c>
    </row>
    <row r="52" spans="1:4">
      <c r="A52" s="6">
        <v>2016</v>
      </c>
      <c r="B52" s="7">
        <v>1804</v>
      </c>
      <c r="C52" s="7">
        <v>1106</v>
      </c>
      <c r="D52" s="8">
        <f>GETPIVOTDATA("Sum of Total Affordable Units",$A$34,"Affordability Start Year",2016)/GETPIVOTDATA("Sum of Total Units",$A$34,"Affordability Start Year",2016)</f>
        <v>0.61308203991130816</v>
      </c>
    </row>
    <row r="53" spans="1:4">
      <c r="A53" s="6">
        <v>2017</v>
      </c>
      <c r="B53" s="7">
        <v>2057</v>
      </c>
      <c r="C53" s="7">
        <v>714</v>
      </c>
      <c r="D53" s="8">
        <f>GETPIVOTDATA("Sum of Total Affordable Units",$A$34,"Affordability Start Year",2017)/GETPIVOTDATA("Sum of Total Units",$A$34,"Affordability Start Year",2017)</f>
        <v>0.34710743801652894</v>
      </c>
    </row>
    <row r="54" spans="1:4">
      <c r="A54" s="6">
        <v>2018</v>
      </c>
      <c r="B54" s="7">
        <v>210</v>
      </c>
      <c r="C54" s="7">
        <v>21</v>
      </c>
      <c r="D54" s="8">
        <f>GETPIVOTDATA("Sum of Total Affordable Units",$A$34,"Affordability Start Year",2018)/GETPIVOTDATA("Sum of Total Units",$A$34,"Affordability Start Year",2018)</f>
        <v>0.1</v>
      </c>
    </row>
    <row r="55" spans="1:4">
      <c r="A55" s="6" t="s">
        <v>1673</v>
      </c>
      <c r="B55" s="7">
        <v>20094</v>
      </c>
      <c r="C55" s="7">
        <v>7868</v>
      </c>
      <c r="D55" s="8">
        <f>GETPIVOTDATA("Sum of Total Affordable Units",$A$34)/GETPIVOTDATA("Sum of Total Units",$A$34)</f>
        <v>0.39155966955310045</v>
      </c>
    </row>
  </sheetData>
  <pageMargins left="0.7" right="0.7" top="0.75" bottom="0.75" header="0.3" footer="0.3"/>
  <pageSetup orientation="portrait" horizontalDpi="0" verticalDpi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0E06-F775-B34E-AC45-93BD989218EB}">
  <dimension ref="A2:D23"/>
  <sheetViews>
    <sheetView workbookViewId="0">
      <selection activeCell="B22" sqref="B22"/>
    </sheetView>
  </sheetViews>
  <sheetFormatPr baseColWidth="10" defaultRowHeight="16"/>
  <cols>
    <col min="2" max="2" width="16.6640625" bestFit="1" customWidth="1"/>
    <col min="3" max="3" width="26" bestFit="1" customWidth="1"/>
    <col min="4" max="4" width="18.6640625" bestFit="1" customWidth="1"/>
  </cols>
  <sheetData>
    <row r="2" spans="1:4">
      <c r="A2" t="s">
        <v>1672</v>
      </c>
      <c r="B2" t="s">
        <v>1679</v>
      </c>
      <c r="C2" t="s">
        <v>1678</v>
      </c>
      <c r="D2" t="s">
        <v>1681</v>
      </c>
    </row>
    <row r="3" spans="1:4">
      <c r="A3" s="6">
        <v>1998</v>
      </c>
      <c r="B3" s="7">
        <v>294</v>
      </c>
      <c r="C3" s="7">
        <v>276</v>
      </c>
      <c r="D3" s="8">
        <f>C3/B3</f>
        <v>0.93877551020408168</v>
      </c>
    </row>
    <row r="4" spans="1:4">
      <c r="A4" s="6">
        <v>1999</v>
      </c>
      <c r="B4" s="7">
        <v>222</v>
      </c>
      <c r="C4" s="7">
        <v>208</v>
      </c>
      <c r="D4" s="8">
        <f t="shared" ref="D4:D23" si="0">C4/B4</f>
        <v>0.93693693693693691</v>
      </c>
    </row>
    <row r="5" spans="1:4">
      <c r="A5" s="6">
        <v>2000</v>
      </c>
      <c r="B5" s="7">
        <v>610</v>
      </c>
      <c r="C5" s="7">
        <v>610</v>
      </c>
      <c r="D5" s="8">
        <f t="shared" si="0"/>
        <v>1</v>
      </c>
    </row>
    <row r="6" spans="1:4">
      <c r="A6" s="6">
        <v>2001</v>
      </c>
      <c r="B6" s="7">
        <v>309</v>
      </c>
      <c r="C6" s="7">
        <v>303</v>
      </c>
      <c r="D6" s="8">
        <f t="shared" si="0"/>
        <v>0.98058252427184467</v>
      </c>
    </row>
    <row r="7" spans="1:4">
      <c r="A7" s="6">
        <v>2002</v>
      </c>
      <c r="B7" s="7">
        <v>323</v>
      </c>
      <c r="C7" s="7">
        <v>95</v>
      </c>
      <c r="D7" s="8">
        <f t="shared" si="0"/>
        <v>0.29411764705882354</v>
      </c>
    </row>
    <row r="8" spans="1:4">
      <c r="A8" s="6">
        <v>2003</v>
      </c>
      <c r="B8" s="7">
        <v>206</v>
      </c>
      <c r="C8" s="7">
        <v>205</v>
      </c>
      <c r="D8" s="8">
        <f t="shared" si="0"/>
        <v>0.99514563106796117</v>
      </c>
    </row>
    <row r="9" spans="1:4">
      <c r="A9" s="6">
        <v>2005</v>
      </c>
      <c r="B9" s="7">
        <v>207</v>
      </c>
      <c r="C9" s="7">
        <v>151</v>
      </c>
      <c r="D9" s="8">
        <f t="shared" si="0"/>
        <v>0.72946859903381644</v>
      </c>
    </row>
    <row r="10" spans="1:4">
      <c r="A10" s="6">
        <v>2006</v>
      </c>
      <c r="B10" s="7">
        <v>192</v>
      </c>
      <c r="C10" s="7">
        <v>44</v>
      </c>
      <c r="D10" s="8">
        <f t="shared" si="0"/>
        <v>0.22916666666666666</v>
      </c>
    </row>
    <row r="11" spans="1:4">
      <c r="A11" s="6">
        <v>2007</v>
      </c>
      <c r="B11" s="7">
        <v>653</v>
      </c>
      <c r="C11" s="7">
        <v>83</v>
      </c>
      <c r="D11" s="8">
        <f t="shared" si="0"/>
        <v>0.12710566615620214</v>
      </c>
    </row>
    <row r="12" spans="1:4">
      <c r="A12" s="6">
        <v>2008</v>
      </c>
      <c r="B12" s="7">
        <v>2104</v>
      </c>
      <c r="C12" s="7">
        <v>381</v>
      </c>
      <c r="D12" s="8">
        <f t="shared" si="0"/>
        <v>0.18108365019011408</v>
      </c>
    </row>
    <row r="13" spans="1:4">
      <c r="A13" s="6">
        <v>2009</v>
      </c>
      <c r="B13" s="7">
        <v>1350</v>
      </c>
      <c r="C13" s="7">
        <v>905</v>
      </c>
      <c r="D13" s="8">
        <f t="shared" si="0"/>
        <v>0.67037037037037039</v>
      </c>
    </row>
    <row r="14" spans="1:4">
      <c r="A14" s="6">
        <v>2010</v>
      </c>
      <c r="B14" s="7">
        <v>1988</v>
      </c>
      <c r="C14" s="7">
        <v>713</v>
      </c>
      <c r="D14" s="8">
        <f t="shared" si="0"/>
        <v>0.35865191146881287</v>
      </c>
    </row>
    <row r="15" spans="1:4">
      <c r="A15" s="6">
        <v>2011</v>
      </c>
      <c r="B15" s="7">
        <v>321</v>
      </c>
      <c r="C15" s="7">
        <v>298</v>
      </c>
      <c r="D15" s="8">
        <f t="shared" si="0"/>
        <v>0.92834890965732086</v>
      </c>
    </row>
    <row r="16" spans="1:4">
      <c r="A16" s="6">
        <v>2012</v>
      </c>
      <c r="B16" s="7">
        <v>690</v>
      </c>
      <c r="C16" s="7">
        <v>250</v>
      </c>
      <c r="D16" s="8">
        <f t="shared" si="0"/>
        <v>0.36231884057971014</v>
      </c>
    </row>
    <row r="17" spans="1:4">
      <c r="A17" s="6">
        <v>2013</v>
      </c>
      <c r="B17" s="7">
        <v>1332</v>
      </c>
      <c r="C17" s="7">
        <v>330</v>
      </c>
      <c r="D17" s="8">
        <f t="shared" si="0"/>
        <v>0.24774774774774774</v>
      </c>
    </row>
    <row r="18" spans="1:4">
      <c r="A18" s="6">
        <v>2014</v>
      </c>
      <c r="B18" s="7">
        <v>2986</v>
      </c>
      <c r="C18" s="7">
        <v>931</v>
      </c>
      <c r="D18" s="8">
        <f t="shared" si="0"/>
        <v>0.31178834561286001</v>
      </c>
    </row>
    <row r="19" spans="1:4">
      <c r="A19" s="6">
        <v>2015</v>
      </c>
      <c r="B19" s="7">
        <v>2236</v>
      </c>
      <c r="C19" s="7">
        <v>244</v>
      </c>
      <c r="D19" s="8">
        <f t="shared" si="0"/>
        <v>0.10912343470483005</v>
      </c>
    </row>
    <row r="20" spans="1:4">
      <c r="A20" s="6">
        <v>2016</v>
      </c>
      <c r="B20" s="7">
        <v>1804</v>
      </c>
      <c r="C20" s="7">
        <v>1106</v>
      </c>
      <c r="D20" s="8">
        <f t="shared" si="0"/>
        <v>0.61308203991130816</v>
      </c>
    </row>
    <row r="21" spans="1:4">
      <c r="A21" s="6">
        <v>2017</v>
      </c>
      <c r="B21" s="7">
        <v>2057</v>
      </c>
      <c r="C21" s="7">
        <v>714</v>
      </c>
      <c r="D21" s="8">
        <f t="shared" si="0"/>
        <v>0.34710743801652894</v>
      </c>
    </row>
    <row r="22" spans="1:4">
      <c r="A22" s="6">
        <v>2018</v>
      </c>
      <c r="B22" s="7">
        <v>210</v>
      </c>
      <c r="C22" s="7">
        <v>21</v>
      </c>
      <c r="D22" s="8">
        <f t="shared" si="0"/>
        <v>0.1</v>
      </c>
    </row>
    <row r="23" spans="1:4">
      <c r="A23" s="6" t="s">
        <v>1673</v>
      </c>
      <c r="B23" s="7">
        <v>20094</v>
      </c>
      <c r="C23" s="7">
        <v>7868</v>
      </c>
      <c r="D23" s="8">
        <f t="shared" si="0"/>
        <v>0.39155966955310045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3"/>
  <sheetViews>
    <sheetView workbookViewId="0">
      <selection activeCell="C23" sqref="C23"/>
    </sheetView>
  </sheetViews>
  <sheetFormatPr baseColWidth="10" defaultRowHeight="16"/>
  <cols>
    <col min="1" max="1" width="25" bestFit="1" customWidth="1"/>
    <col min="2" max="2" width="16.6640625" bestFit="1" customWidth="1"/>
    <col min="3" max="3" width="26" bestFit="1" customWidth="1"/>
    <col min="4" max="4" width="23.6640625" bestFit="1" customWidth="1"/>
    <col min="5" max="617" width="5.1640625" customWidth="1"/>
  </cols>
  <sheetData>
    <row r="2" spans="1:4">
      <c r="A2" s="5" t="s">
        <v>17</v>
      </c>
      <c r="B2" t="s">
        <v>1676</v>
      </c>
    </row>
    <row r="4" spans="1:4">
      <c r="B4" s="5" t="s">
        <v>1677</v>
      </c>
    </row>
    <row r="5" spans="1:4">
      <c r="A5" s="5" t="s">
        <v>1672</v>
      </c>
      <c r="B5" t="s">
        <v>1679</v>
      </c>
      <c r="C5" t="s">
        <v>1678</v>
      </c>
      <c r="D5" t="s">
        <v>1674</v>
      </c>
    </row>
    <row r="6" spans="1:4">
      <c r="A6" s="6">
        <v>78610</v>
      </c>
      <c r="B6" s="7">
        <v>1751</v>
      </c>
      <c r="C6" s="7">
        <v>175</v>
      </c>
      <c r="D6" s="7">
        <v>40</v>
      </c>
    </row>
    <row r="7" spans="1:4">
      <c r="A7" s="6">
        <v>78617</v>
      </c>
      <c r="B7" s="7">
        <v>3</v>
      </c>
      <c r="C7" s="7">
        <v>3</v>
      </c>
      <c r="D7" s="7">
        <v>96</v>
      </c>
    </row>
    <row r="8" spans="1:4">
      <c r="A8" s="6">
        <v>78641</v>
      </c>
      <c r="B8" s="7">
        <v>210</v>
      </c>
      <c r="C8" s="7">
        <v>106</v>
      </c>
      <c r="D8" s="7">
        <v>5</v>
      </c>
    </row>
    <row r="9" spans="1:4">
      <c r="A9" s="6">
        <v>78652</v>
      </c>
      <c r="B9" s="7">
        <v>1931</v>
      </c>
      <c r="C9" s="7">
        <v>198</v>
      </c>
      <c r="D9" s="7">
        <v>80</v>
      </c>
    </row>
    <row r="10" spans="1:4">
      <c r="A10" s="6">
        <v>78660</v>
      </c>
      <c r="B10" s="7">
        <v>240</v>
      </c>
      <c r="C10" s="7">
        <v>240</v>
      </c>
      <c r="D10" s="7">
        <v>5</v>
      </c>
    </row>
    <row r="11" spans="1:4">
      <c r="A11" s="6">
        <v>78701</v>
      </c>
      <c r="B11" s="7">
        <v>2173</v>
      </c>
      <c r="C11" s="7">
        <v>211</v>
      </c>
      <c r="D11" s="7">
        <v>175</v>
      </c>
    </row>
    <row r="12" spans="1:4">
      <c r="A12" s="6">
        <v>78702</v>
      </c>
      <c r="B12" s="7">
        <v>4158</v>
      </c>
      <c r="C12" s="7">
        <v>1246</v>
      </c>
      <c r="D12" s="7">
        <v>6385</v>
      </c>
    </row>
    <row r="13" spans="1:4">
      <c r="A13" s="6">
        <v>78703</v>
      </c>
      <c r="B13" s="7">
        <v>1</v>
      </c>
      <c r="C13" s="7">
        <v>1</v>
      </c>
      <c r="D13" s="7">
        <v>5</v>
      </c>
    </row>
    <row r="14" spans="1:4">
      <c r="A14" s="6">
        <v>78704</v>
      </c>
      <c r="B14" s="7">
        <v>4485</v>
      </c>
      <c r="C14" s="7">
        <v>1449</v>
      </c>
      <c r="D14" s="7">
        <v>1448</v>
      </c>
    </row>
    <row r="15" spans="1:4">
      <c r="A15" s="6">
        <v>78705</v>
      </c>
      <c r="B15" s="7">
        <v>7590</v>
      </c>
      <c r="C15" s="7">
        <v>902</v>
      </c>
      <c r="D15" s="7">
        <v>1190</v>
      </c>
    </row>
    <row r="16" spans="1:4">
      <c r="A16" s="6">
        <v>78717</v>
      </c>
      <c r="B16" s="7">
        <v>269</v>
      </c>
      <c r="C16" s="7">
        <v>269</v>
      </c>
      <c r="D16" s="7">
        <v>45</v>
      </c>
    </row>
    <row r="17" spans="1:4">
      <c r="A17" s="6">
        <v>78721</v>
      </c>
      <c r="B17" s="7">
        <v>995</v>
      </c>
      <c r="C17" s="7">
        <v>578</v>
      </c>
      <c r="D17" s="7">
        <v>479</v>
      </c>
    </row>
    <row r="18" spans="1:4">
      <c r="A18" s="6">
        <v>78722</v>
      </c>
      <c r="B18" s="7">
        <v>185</v>
      </c>
      <c r="C18" s="7">
        <v>175</v>
      </c>
      <c r="D18" s="7">
        <v>557</v>
      </c>
    </row>
    <row r="19" spans="1:4">
      <c r="A19" s="6">
        <v>78723</v>
      </c>
      <c r="B19" s="7">
        <v>5459</v>
      </c>
      <c r="C19" s="7">
        <v>1963</v>
      </c>
      <c r="D19" s="7">
        <v>1894</v>
      </c>
    </row>
    <row r="20" spans="1:4">
      <c r="A20" s="6">
        <v>78724</v>
      </c>
      <c r="B20" s="7">
        <v>3233</v>
      </c>
      <c r="C20" s="7">
        <v>952</v>
      </c>
      <c r="D20" s="7">
        <v>637</v>
      </c>
    </row>
    <row r="21" spans="1:4">
      <c r="A21" s="6">
        <v>78726</v>
      </c>
      <c r="B21" s="7">
        <v>156</v>
      </c>
      <c r="C21" s="7">
        <v>114</v>
      </c>
      <c r="D21" s="7">
        <v>10</v>
      </c>
    </row>
    <row r="22" spans="1:4">
      <c r="A22" s="6">
        <v>78727</v>
      </c>
      <c r="B22" s="7">
        <v>412</v>
      </c>
      <c r="C22" s="7">
        <v>408</v>
      </c>
      <c r="D22" s="7">
        <v>10</v>
      </c>
    </row>
    <row r="23" spans="1:4">
      <c r="A23" s="6">
        <v>78728</v>
      </c>
      <c r="B23" s="7">
        <v>200</v>
      </c>
      <c r="C23" s="7">
        <v>104</v>
      </c>
      <c r="D23" s="7">
        <v>5</v>
      </c>
    </row>
    <row r="24" spans="1:4">
      <c r="A24" s="6">
        <v>78730</v>
      </c>
      <c r="B24" s="7">
        <v>445</v>
      </c>
      <c r="C24" s="7">
        <v>153</v>
      </c>
      <c r="D24" s="7">
        <v>40</v>
      </c>
    </row>
    <row r="25" spans="1:4">
      <c r="A25" s="6">
        <v>78731</v>
      </c>
      <c r="B25" s="7">
        <v>1380</v>
      </c>
      <c r="C25" s="7">
        <v>144</v>
      </c>
      <c r="D25" s="7">
        <v>139</v>
      </c>
    </row>
    <row r="26" spans="1:4">
      <c r="A26" s="6">
        <v>78735</v>
      </c>
      <c r="B26" s="7">
        <v>218</v>
      </c>
      <c r="C26" s="7">
        <v>218</v>
      </c>
      <c r="D26" s="7">
        <v>60</v>
      </c>
    </row>
    <row r="27" spans="1:4">
      <c r="A27" s="6">
        <v>78741</v>
      </c>
      <c r="B27" s="7">
        <v>2403</v>
      </c>
      <c r="C27" s="7">
        <v>862</v>
      </c>
      <c r="D27" s="7">
        <v>762</v>
      </c>
    </row>
    <row r="28" spans="1:4">
      <c r="A28" s="6">
        <v>78744</v>
      </c>
      <c r="B28" s="7">
        <v>1571</v>
      </c>
      <c r="C28" s="7">
        <v>718</v>
      </c>
      <c r="D28" s="7">
        <v>425</v>
      </c>
    </row>
    <row r="29" spans="1:4">
      <c r="A29" s="6">
        <v>78745</v>
      </c>
      <c r="B29" s="7">
        <v>1361</v>
      </c>
      <c r="C29" s="7">
        <v>1317</v>
      </c>
      <c r="D29" s="7">
        <v>940</v>
      </c>
    </row>
    <row r="30" spans="1:4">
      <c r="A30" s="6">
        <v>78747</v>
      </c>
      <c r="B30" s="7">
        <v>1219</v>
      </c>
      <c r="C30" s="7">
        <v>504</v>
      </c>
      <c r="D30" s="7">
        <v>7</v>
      </c>
    </row>
    <row r="31" spans="1:4">
      <c r="A31" s="6">
        <v>78748</v>
      </c>
      <c r="B31" s="7">
        <v>237</v>
      </c>
      <c r="C31" s="7">
        <v>211</v>
      </c>
      <c r="D31" s="7">
        <v>179</v>
      </c>
    </row>
    <row r="32" spans="1:4">
      <c r="A32" s="6">
        <v>78749</v>
      </c>
      <c r="B32" s="7">
        <v>51</v>
      </c>
      <c r="C32" s="7">
        <v>51</v>
      </c>
      <c r="D32" s="7">
        <v>5</v>
      </c>
    </row>
    <row r="33" spans="1:4">
      <c r="A33" s="6">
        <v>78750</v>
      </c>
      <c r="B33" s="7">
        <v>1</v>
      </c>
      <c r="C33" s="7">
        <v>1</v>
      </c>
      <c r="D33" s="7">
        <v>99</v>
      </c>
    </row>
    <row r="34" spans="1:4">
      <c r="A34" s="6">
        <v>78751</v>
      </c>
      <c r="B34" s="7">
        <v>574</v>
      </c>
      <c r="C34" s="7">
        <v>189</v>
      </c>
      <c r="D34" s="7">
        <v>165</v>
      </c>
    </row>
    <row r="35" spans="1:4">
      <c r="A35" s="6">
        <v>78752</v>
      </c>
      <c r="B35" s="7">
        <v>683</v>
      </c>
      <c r="C35" s="7">
        <v>196</v>
      </c>
      <c r="D35" s="7">
        <v>239</v>
      </c>
    </row>
    <row r="36" spans="1:4">
      <c r="A36" s="6">
        <v>78753</v>
      </c>
      <c r="B36" s="7">
        <v>956</v>
      </c>
      <c r="C36" s="7">
        <v>695</v>
      </c>
      <c r="D36" s="7">
        <v>114</v>
      </c>
    </row>
    <row r="37" spans="1:4">
      <c r="A37" s="6">
        <v>78754</v>
      </c>
      <c r="B37" s="7">
        <v>1044</v>
      </c>
      <c r="C37" s="7">
        <v>996</v>
      </c>
      <c r="D37" s="7">
        <v>56</v>
      </c>
    </row>
    <row r="38" spans="1:4">
      <c r="A38" s="6">
        <v>78756</v>
      </c>
      <c r="B38" s="7">
        <v>809</v>
      </c>
      <c r="C38" s="7">
        <v>81</v>
      </c>
      <c r="D38" s="7">
        <v>165</v>
      </c>
    </row>
    <row r="39" spans="1:4">
      <c r="A39" s="6">
        <v>78757</v>
      </c>
      <c r="B39" s="7">
        <v>795</v>
      </c>
      <c r="C39" s="7">
        <v>150</v>
      </c>
      <c r="D39" s="7">
        <v>373</v>
      </c>
    </row>
    <row r="40" spans="1:4">
      <c r="A40" s="6">
        <v>78758</v>
      </c>
      <c r="B40" s="7">
        <v>1746</v>
      </c>
      <c r="C40" s="7">
        <v>535</v>
      </c>
      <c r="D40" s="7">
        <v>351</v>
      </c>
    </row>
    <row r="41" spans="1:4">
      <c r="A41" s="6">
        <v>78759</v>
      </c>
      <c r="B41" s="7">
        <v>274</v>
      </c>
      <c r="C41" s="7">
        <v>51</v>
      </c>
      <c r="D41" s="7">
        <v>45</v>
      </c>
    </row>
    <row r="42" spans="1:4">
      <c r="A42" s="6" t="s">
        <v>1675</v>
      </c>
      <c r="B42" s="7">
        <v>16346</v>
      </c>
      <c r="C42" s="7">
        <v>2999</v>
      </c>
      <c r="D42" s="7">
        <v>148</v>
      </c>
    </row>
    <row r="43" spans="1:4">
      <c r="A43" s="6" t="s">
        <v>1673</v>
      </c>
      <c r="B43" s="7">
        <v>65564</v>
      </c>
      <c r="C43" s="7">
        <v>19165</v>
      </c>
      <c r="D43" s="7">
        <v>17378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Affordable_Housing_Inventory</vt:lpstr>
      <vt:lpstr>Total V Affordable by Zip</vt:lpstr>
      <vt:lpstr>Units Analysis YoY</vt:lpstr>
      <vt:lpstr>% of Affordable Units YoY</vt:lpstr>
      <vt:lpstr>Pivot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Lizama</dc:creator>
  <cp:lastModifiedBy>Evert Lizama</cp:lastModifiedBy>
  <dcterms:created xsi:type="dcterms:W3CDTF">2018-06-05T01:28:54Z</dcterms:created>
  <dcterms:modified xsi:type="dcterms:W3CDTF">2018-06-07T02:02:43Z</dcterms:modified>
</cp:coreProperties>
</file>